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5E6C1CB7-BF8E-4972-849B-58E5A209ECD4}" xr6:coauthVersionLast="47" xr6:coauthVersionMax="47" xr10:uidLastSave="{00000000-0000-0000-0000-000000000000}"/>
  <workbookProtection workbookAlgorithmName="SHA-512" workbookHashValue="uHI8yd7R14WtmdUfVT4udt/I/skchTHsum/SzU4sYjSwFR6loR8hHOhrFklZ29KLDYhr7A9ucTAan730haCozQ==" workbookSaltValue="7YKs3YFbZ+UZtInKEFUvoQ==" workbookSpinCount="100000" lockStructure="1"/>
  <bookViews>
    <workbookView xWindow="28680" yWindow="-120" windowWidth="29040" windowHeight="18240" xr2:uid="{00000000-000D-0000-FFFF-FFFF00000000}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BUF!$A$1:$X$78</definedName>
    <definedName name="_xlnm.Print_Area" localSheetId="2">CPT!$A$1:$X$78</definedName>
    <definedName name="_xlnm.Print_Area" localSheetId="3">EKU!$A$1:$X$78</definedName>
    <definedName name="_xlnm.Print_Area" localSheetId="4">ETH!$A$1:$X$78</definedName>
    <definedName name="_xlnm.Print_Area" localSheetId="5">JHB!$A$1:$X$78</definedName>
    <definedName name="_xlnm.Print_Area" localSheetId="6">MAN!$A$1:$X$78</definedName>
    <definedName name="_xlnm.Print_Area" localSheetId="7">NMA!$A$1:$X$78</definedName>
    <definedName name="_xlnm.Print_Area" localSheetId="0">Summary!$A$1:$X$78</definedName>
    <definedName name="_xlnm.Print_Area" localSheetId="8">TSH!$A$1:$X$78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"/>
  <c r="V62" i="1"/>
  <c r="O62" i="2"/>
  <c r="N62" i="2"/>
  <c r="M62" i="2"/>
  <c r="L62" i="2"/>
  <c r="K62" i="2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I62" i="9"/>
  <c r="H62" i="9"/>
  <c r="G62" i="9"/>
  <c r="F62" i="9"/>
  <c r="D62" i="9"/>
  <c r="C62" i="9"/>
  <c r="B62" i="9"/>
  <c r="O62" i="1"/>
  <c r="N62" i="1"/>
  <c r="M62" i="1"/>
  <c r="L62" i="1"/>
  <c r="K62" i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"/>
  <c r="W43" i="1" s="1"/>
  <c r="V56" i="1"/>
  <c r="O56" i="2"/>
  <c r="N56" i="2"/>
  <c r="M56" i="2"/>
  <c r="L56" i="2"/>
  <c r="K56" i="2"/>
  <c r="S56" i="2" s="1"/>
  <c r="J56" i="2"/>
  <c r="I56" i="2"/>
  <c r="H56" i="2"/>
  <c r="G56" i="2"/>
  <c r="F56" i="2"/>
  <c r="D56" i="2"/>
  <c r="C56" i="2"/>
  <c r="B56" i="2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O56" i="4"/>
  <c r="N56" i="4"/>
  <c r="M56" i="4"/>
  <c r="M43" i="4" s="1"/>
  <c r="L56" i="4"/>
  <c r="K56" i="4"/>
  <c r="S56" i="4" s="1"/>
  <c r="J56" i="4"/>
  <c r="I56" i="4"/>
  <c r="H56" i="4"/>
  <c r="G56" i="4"/>
  <c r="F56" i="4"/>
  <c r="D56" i="4"/>
  <c r="C56" i="4"/>
  <c r="B56" i="4"/>
  <c r="O56" i="5"/>
  <c r="N56" i="5"/>
  <c r="M56" i="5"/>
  <c r="L56" i="5"/>
  <c r="K56" i="5"/>
  <c r="J56" i="5"/>
  <c r="J43" i="5" s="1"/>
  <c r="R43" i="5" s="1"/>
  <c r="I56" i="5"/>
  <c r="I43" i="5" s="1"/>
  <c r="H56" i="5"/>
  <c r="G56" i="5"/>
  <c r="F56" i="5"/>
  <c r="D56" i="5"/>
  <c r="C56" i="5"/>
  <c r="B56" i="5"/>
  <c r="O56" i="6"/>
  <c r="N56" i="6"/>
  <c r="M56" i="6"/>
  <c r="L56" i="6"/>
  <c r="K56" i="6"/>
  <c r="J56" i="6"/>
  <c r="J43" i="6" s="1"/>
  <c r="R43" i="6" s="1"/>
  <c r="I56" i="6"/>
  <c r="H56" i="6"/>
  <c r="G56" i="6"/>
  <c r="G43" i="6" s="1"/>
  <c r="F56" i="6"/>
  <c r="D56" i="6"/>
  <c r="C56" i="6"/>
  <c r="B56" i="6"/>
  <c r="O56" i="7"/>
  <c r="N56" i="7"/>
  <c r="M56" i="7"/>
  <c r="L56" i="7"/>
  <c r="K56" i="7"/>
  <c r="J56" i="7"/>
  <c r="R56" i="7" s="1"/>
  <c r="I56" i="7"/>
  <c r="H56" i="7"/>
  <c r="G56" i="7"/>
  <c r="G43" i="7" s="1"/>
  <c r="F56" i="7"/>
  <c r="D56" i="7"/>
  <c r="C56" i="7"/>
  <c r="B56" i="7"/>
  <c r="O56" i="8"/>
  <c r="O43" i="8" s="1"/>
  <c r="N56" i="8"/>
  <c r="M56" i="8"/>
  <c r="L56" i="8"/>
  <c r="K56" i="8"/>
  <c r="J56" i="8"/>
  <c r="R56" i="8" s="1"/>
  <c r="I56" i="8"/>
  <c r="I43" i="8" s="1"/>
  <c r="H56" i="8"/>
  <c r="G56" i="8"/>
  <c r="G43" i="8" s="1"/>
  <c r="F56" i="8"/>
  <c r="D56" i="8"/>
  <c r="C56" i="8"/>
  <c r="B56" i="8"/>
  <c r="O56" i="9"/>
  <c r="N56" i="9"/>
  <c r="M56" i="9"/>
  <c r="L56" i="9"/>
  <c r="K56" i="9"/>
  <c r="J56" i="9"/>
  <c r="I56" i="9"/>
  <c r="H56" i="9"/>
  <c r="G56" i="9"/>
  <c r="F56" i="9"/>
  <c r="D56" i="9"/>
  <c r="C56" i="9"/>
  <c r="B56" i="9"/>
  <c r="O56" i="1"/>
  <c r="N56" i="1"/>
  <c r="M56" i="1"/>
  <c r="L56" i="1"/>
  <c r="K56" i="1"/>
  <c r="S56" i="1" s="1"/>
  <c r="J56" i="1"/>
  <c r="J43" i="1" s="1"/>
  <c r="R43" i="1" s="1"/>
  <c r="I56" i="1"/>
  <c r="H56" i="1"/>
  <c r="G56" i="1"/>
  <c r="F56" i="1"/>
  <c r="D56" i="1"/>
  <c r="C56" i="1"/>
  <c r="B56" i="1"/>
  <c r="W44" i="2"/>
  <c r="V44" i="2"/>
  <c r="V43" i="2" s="1"/>
  <c r="W44" i="3"/>
  <c r="V44" i="3"/>
  <c r="W44" i="4"/>
  <c r="V44" i="4"/>
  <c r="W44" i="5"/>
  <c r="V44" i="5"/>
  <c r="W44" i="6"/>
  <c r="V44" i="6"/>
  <c r="W44" i="7"/>
  <c r="V44" i="7"/>
  <c r="W44" i="8"/>
  <c r="W43" i="8" s="1"/>
  <c r="V44" i="8"/>
  <c r="V43" i="8"/>
  <c r="W44" i="9"/>
  <c r="V44" i="9"/>
  <c r="W44" i="1"/>
  <c r="V44" i="1"/>
  <c r="O44" i="2"/>
  <c r="O43" i="2" s="1"/>
  <c r="N44" i="2"/>
  <c r="M44" i="2"/>
  <c r="L44" i="2"/>
  <c r="K44" i="2"/>
  <c r="S44" i="2" s="1"/>
  <c r="J44" i="2"/>
  <c r="R44" i="2" s="1"/>
  <c r="I44" i="2"/>
  <c r="H44" i="2"/>
  <c r="H43" i="2" s="1"/>
  <c r="G44" i="2"/>
  <c r="G43" i="2" s="1"/>
  <c r="F44" i="2"/>
  <c r="D44" i="2"/>
  <c r="C44" i="2"/>
  <c r="B44" i="2"/>
  <c r="O44" i="3"/>
  <c r="O43" i="3" s="1"/>
  <c r="N44" i="3"/>
  <c r="M44" i="3"/>
  <c r="L44" i="3"/>
  <c r="K44" i="3"/>
  <c r="S44" i="3" s="1"/>
  <c r="J44" i="3"/>
  <c r="R44" i="3" s="1"/>
  <c r="I44" i="3"/>
  <c r="I43" i="3" s="1"/>
  <c r="H44" i="3"/>
  <c r="G44" i="3"/>
  <c r="G43" i="3" s="1"/>
  <c r="F44" i="3"/>
  <c r="D44" i="3"/>
  <c r="C44" i="3"/>
  <c r="B44" i="3"/>
  <c r="M43" i="3"/>
  <c r="O44" i="4"/>
  <c r="O43" i="4" s="1"/>
  <c r="N44" i="4"/>
  <c r="N43" i="4" s="1"/>
  <c r="M44" i="4"/>
  <c r="L44" i="4"/>
  <c r="K44" i="4"/>
  <c r="J44" i="4"/>
  <c r="R44" i="4" s="1"/>
  <c r="I44" i="4"/>
  <c r="H44" i="4"/>
  <c r="H43" i="4" s="1"/>
  <c r="G44" i="4"/>
  <c r="G43" i="4" s="1"/>
  <c r="F44" i="4"/>
  <c r="F43" i="4" s="1"/>
  <c r="D44" i="4"/>
  <c r="C44" i="4"/>
  <c r="B44" i="4"/>
  <c r="I43" i="4"/>
  <c r="O44" i="5"/>
  <c r="O43" i="5" s="1"/>
  <c r="N44" i="5"/>
  <c r="N43" i="5" s="1"/>
  <c r="M44" i="5"/>
  <c r="L44" i="5"/>
  <c r="K44" i="5"/>
  <c r="S44" i="5" s="1"/>
  <c r="J44" i="5"/>
  <c r="R44" i="5" s="1"/>
  <c r="I44" i="5"/>
  <c r="H44" i="5"/>
  <c r="G44" i="5"/>
  <c r="G43" i="5" s="1"/>
  <c r="F44" i="5"/>
  <c r="F43" i="5" s="1"/>
  <c r="D44" i="5"/>
  <c r="C44" i="5"/>
  <c r="B44" i="5"/>
  <c r="O44" i="6"/>
  <c r="N44" i="6"/>
  <c r="M44" i="6"/>
  <c r="L44" i="6"/>
  <c r="K44" i="6"/>
  <c r="S44" i="6" s="1"/>
  <c r="J44" i="6"/>
  <c r="R44" i="6" s="1"/>
  <c r="I44" i="6"/>
  <c r="H44" i="6"/>
  <c r="G44" i="6"/>
  <c r="F44" i="6"/>
  <c r="D44" i="6"/>
  <c r="C44" i="6"/>
  <c r="B44" i="6"/>
  <c r="O44" i="7"/>
  <c r="N44" i="7"/>
  <c r="M44" i="7"/>
  <c r="L44" i="7"/>
  <c r="K44" i="7"/>
  <c r="S44" i="7" s="1"/>
  <c r="J44" i="7"/>
  <c r="R44" i="7" s="1"/>
  <c r="I44" i="7"/>
  <c r="H44" i="7"/>
  <c r="H43" i="7" s="1"/>
  <c r="G44" i="7"/>
  <c r="F44" i="7"/>
  <c r="D44" i="7"/>
  <c r="C44" i="7"/>
  <c r="B44" i="7"/>
  <c r="O43" i="7"/>
  <c r="N43" i="7"/>
  <c r="I43" i="7"/>
  <c r="O44" i="8"/>
  <c r="N44" i="8"/>
  <c r="N43" i="8" s="1"/>
  <c r="M44" i="8"/>
  <c r="L44" i="8"/>
  <c r="K44" i="8"/>
  <c r="S44" i="8" s="1"/>
  <c r="J44" i="8"/>
  <c r="I44" i="8"/>
  <c r="H44" i="8"/>
  <c r="H43" i="8" s="1"/>
  <c r="G44" i="8"/>
  <c r="F44" i="8"/>
  <c r="F43" i="8" s="1"/>
  <c r="D44" i="8"/>
  <c r="C44" i="8"/>
  <c r="B44" i="8"/>
  <c r="O44" i="9"/>
  <c r="O43" i="9" s="1"/>
  <c r="N44" i="9"/>
  <c r="N43" i="9" s="1"/>
  <c r="M44" i="9"/>
  <c r="L44" i="9"/>
  <c r="K44" i="9"/>
  <c r="S44" i="9" s="1"/>
  <c r="J44" i="9"/>
  <c r="R44" i="9" s="1"/>
  <c r="I44" i="9"/>
  <c r="I43" i="9" s="1"/>
  <c r="H44" i="9"/>
  <c r="H43" i="9" s="1"/>
  <c r="G44" i="9"/>
  <c r="G43" i="9" s="1"/>
  <c r="F44" i="9"/>
  <c r="F43" i="9" s="1"/>
  <c r="D44" i="9"/>
  <c r="C44" i="9"/>
  <c r="B44" i="9"/>
  <c r="O44" i="1"/>
  <c r="O43" i="1" s="1"/>
  <c r="N44" i="1"/>
  <c r="N43" i="1" s="1"/>
  <c r="M44" i="1"/>
  <c r="M43" i="1" s="1"/>
  <c r="L44" i="1"/>
  <c r="L43" i="1" s="1"/>
  <c r="K44" i="1"/>
  <c r="S44" i="1" s="1"/>
  <c r="J44" i="1"/>
  <c r="R44" i="1" s="1"/>
  <c r="I44" i="1"/>
  <c r="H44" i="1"/>
  <c r="G44" i="1"/>
  <c r="G43" i="1" s="1"/>
  <c r="F44" i="1"/>
  <c r="F43" i="1" s="1"/>
  <c r="D44" i="1"/>
  <c r="D43" i="1" s="1"/>
  <c r="C44" i="1"/>
  <c r="B44" i="1"/>
  <c r="H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"/>
  <c r="V28" i="1"/>
  <c r="O28" i="2"/>
  <c r="N28" i="2"/>
  <c r="M28" i="2"/>
  <c r="S28" i="2" s="1"/>
  <c r="L28" i="2"/>
  <c r="R28" i="2" s="1"/>
  <c r="K28" i="2"/>
  <c r="J28" i="2"/>
  <c r="I28" i="2"/>
  <c r="H28" i="2"/>
  <c r="G28" i="2"/>
  <c r="F28" i="2"/>
  <c r="D28" i="2"/>
  <c r="C28" i="2"/>
  <c r="B28" i="2"/>
  <c r="O28" i="3"/>
  <c r="N28" i="3"/>
  <c r="N8" i="3" s="1"/>
  <c r="M28" i="3"/>
  <c r="L28" i="3"/>
  <c r="K28" i="3"/>
  <c r="S28" i="3" s="1"/>
  <c r="J28" i="3"/>
  <c r="I28" i="3"/>
  <c r="H28" i="3"/>
  <c r="G28" i="3"/>
  <c r="F28" i="3"/>
  <c r="F8" i="3" s="1"/>
  <c r="D28" i="3"/>
  <c r="C28" i="3"/>
  <c r="B28" i="3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O28" i="5"/>
  <c r="N28" i="5"/>
  <c r="M28" i="5"/>
  <c r="L28" i="5"/>
  <c r="K28" i="5"/>
  <c r="S28" i="5" s="1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M8" i="7" s="1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L28" i="8"/>
  <c r="K28" i="8"/>
  <c r="S28" i="8" s="1"/>
  <c r="J28" i="8"/>
  <c r="I28" i="8"/>
  <c r="H28" i="8"/>
  <c r="G28" i="8"/>
  <c r="F28" i="8"/>
  <c r="D28" i="8"/>
  <c r="C28" i="8"/>
  <c r="B28" i="8"/>
  <c r="O28" i="9"/>
  <c r="N28" i="9"/>
  <c r="M28" i="9"/>
  <c r="L28" i="9"/>
  <c r="K28" i="9"/>
  <c r="J28" i="9"/>
  <c r="I28" i="9"/>
  <c r="H28" i="9"/>
  <c r="G28" i="9"/>
  <c r="F28" i="9"/>
  <c r="D28" i="9"/>
  <c r="C28" i="9"/>
  <c r="B28" i="9"/>
  <c r="O28" i="1"/>
  <c r="N28" i="1"/>
  <c r="N8" i="1" s="1"/>
  <c r="M28" i="1"/>
  <c r="L28" i="1"/>
  <c r="R28" i="1" s="1"/>
  <c r="K28" i="1"/>
  <c r="J28" i="1"/>
  <c r="I28" i="1"/>
  <c r="H28" i="1"/>
  <c r="G28" i="1"/>
  <c r="F28" i="1"/>
  <c r="F8" i="1" s="1"/>
  <c r="F61" i="1" s="1"/>
  <c r="F65" i="1" s="1"/>
  <c r="D28" i="1"/>
  <c r="C28" i="1"/>
  <c r="B28" i="1"/>
  <c r="W9" i="2"/>
  <c r="V9" i="2"/>
  <c r="W9" i="3"/>
  <c r="V9" i="3"/>
  <c r="W9" i="4"/>
  <c r="V9" i="4"/>
  <c r="W9" i="5"/>
  <c r="V9" i="5"/>
  <c r="W9" i="6"/>
  <c r="V9" i="6"/>
  <c r="W9" i="7"/>
  <c r="V9" i="7"/>
  <c r="W9" i="8"/>
  <c r="V9" i="8"/>
  <c r="W9" i="9"/>
  <c r="V9" i="9"/>
  <c r="W9" i="1"/>
  <c r="V9" i="1"/>
  <c r="O9" i="2"/>
  <c r="O8" i="2" s="1"/>
  <c r="N9" i="2"/>
  <c r="M9" i="2"/>
  <c r="L9" i="2"/>
  <c r="K9" i="2"/>
  <c r="J9" i="2"/>
  <c r="I9" i="2"/>
  <c r="H9" i="2"/>
  <c r="H8" i="2" s="1"/>
  <c r="H61" i="2" s="1"/>
  <c r="H65" i="2" s="1"/>
  <c r="G9" i="2"/>
  <c r="G8" i="2" s="1"/>
  <c r="F9" i="2"/>
  <c r="D9" i="2"/>
  <c r="C9" i="2"/>
  <c r="B9" i="2"/>
  <c r="O9" i="3"/>
  <c r="N9" i="3"/>
  <c r="M9" i="3"/>
  <c r="L9" i="3"/>
  <c r="K9" i="3"/>
  <c r="J9" i="3"/>
  <c r="I9" i="3"/>
  <c r="H9" i="3"/>
  <c r="G9" i="3"/>
  <c r="F9" i="3"/>
  <c r="D9" i="3"/>
  <c r="C9" i="3"/>
  <c r="B9" i="3"/>
  <c r="O9" i="4"/>
  <c r="O8" i="4" s="1"/>
  <c r="N9" i="4"/>
  <c r="M9" i="4"/>
  <c r="M8" i="4" s="1"/>
  <c r="L9" i="4"/>
  <c r="K9" i="4"/>
  <c r="J9" i="4"/>
  <c r="I9" i="4"/>
  <c r="H9" i="4"/>
  <c r="G9" i="4"/>
  <c r="G8" i="4" s="1"/>
  <c r="F9" i="4"/>
  <c r="D9" i="4"/>
  <c r="C9" i="4"/>
  <c r="B9" i="4"/>
  <c r="O9" i="5"/>
  <c r="O8" i="5" s="1"/>
  <c r="N9" i="5"/>
  <c r="N8" i="5" s="1"/>
  <c r="M9" i="5"/>
  <c r="L9" i="5"/>
  <c r="K9" i="5"/>
  <c r="J9" i="5"/>
  <c r="R9" i="5" s="1"/>
  <c r="I9" i="5"/>
  <c r="I8" i="5" s="1"/>
  <c r="H9" i="5"/>
  <c r="G9" i="5"/>
  <c r="G8" i="5" s="1"/>
  <c r="F9" i="5"/>
  <c r="F8" i="5" s="1"/>
  <c r="D9" i="5"/>
  <c r="C9" i="5"/>
  <c r="B9" i="5"/>
  <c r="O9" i="6"/>
  <c r="O8" i="6" s="1"/>
  <c r="N9" i="6"/>
  <c r="M9" i="6"/>
  <c r="L9" i="6"/>
  <c r="K9" i="6"/>
  <c r="J9" i="6"/>
  <c r="I9" i="6"/>
  <c r="H9" i="6"/>
  <c r="G9" i="6"/>
  <c r="G8" i="6" s="1"/>
  <c r="F9" i="6"/>
  <c r="D9" i="6"/>
  <c r="C9" i="6"/>
  <c r="B9" i="6"/>
  <c r="O9" i="7"/>
  <c r="N9" i="7"/>
  <c r="N8" i="7" s="1"/>
  <c r="N61" i="7" s="1"/>
  <c r="N65" i="7" s="1"/>
  <c r="M9" i="7"/>
  <c r="L9" i="7"/>
  <c r="K9" i="7"/>
  <c r="J9" i="7"/>
  <c r="I9" i="7"/>
  <c r="I8" i="7" s="1"/>
  <c r="H9" i="7"/>
  <c r="G9" i="7"/>
  <c r="F9" i="7"/>
  <c r="F8" i="7" s="1"/>
  <c r="D9" i="7"/>
  <c r="C9" i="7"/>
  <c r="B9" i="7"/>
  <c r="H8" i="7"/>
  <c r="O9" i="8"/>
  <c r="N9" i="8"/>
  <c r="N8" i="8" s="1"/>
  <c r="M9" i="8"/>
  <c r="M8" i="8" s="1"/>
  <c r="L9" i="8"/>
  <c r="K9" i="8"/>
  <c r="J9" i="8"/>
  <c r="I9" i="8"/>
  <c r="H9" i="8"/>
  <c r="H8" i="8" s="1"/>
  <c r="G9" i="8"/>
  <c r="F9" i="8"/>
  <c r="F8" i="8" s="1"/>
  <c r="D9" i="8"/>
  <c r="C9" i="8"/>
  <c r="B9" i="8"/>
  <c r="O9" i="9"/>
  <c r="N9" i="9"/>
  <c r="N8" i="9" s="1"/>
  <c r="M9" i="9"/>
  <c r="L9" i="9"/>
  <c r="K9" i="9"/>
  <c r="J9" i="9"/>
  <c r="I9" i="9"/>
  <c r="H9" i="9"/>
  <c r="H8" i="9" s="1"/>
  <c r="G9" i="9"/>
  <c r="F9" i="9"/>
  <c r="F8" i="9" s="1"/>
  <c r="D9" i="9"/>
  <c r="C9" i="9"/>
  <c r="B9" i="9"/>
  <c r="O9" i="1"/>
  <c r="O8" i="1" s="1"/>
  <c r="N9" i="1"/>
  <c r="M9" i="1"/>
  <c r="S9" i="1" s="1"/>
  <c r="L9" i="1"/>
  <c r="K9" i="1"/>
  <c r="J9" i="1"/>
  <c r="R9" i="1" s="1"/>
  <c r="I9" i="1"/>
  <c r="H9" i="1"/>
  <c r="G9" i="1"/>
  <c r="G8" i="1" s="1"/>
  <c r="G61" i="1" s="1"/>
  <c r="G65" i="1" s="1"/>
  <c r="F9" i="1"/>
  <c r="D9" i="1"/>
  <c r="C9" i="1"/>
  <c r="B9" i="1"/>
  <c r="S64" i="9"/>
  <c r="R64" i="9"/>
  <c r="Q64" i="9"/>
  <c r="P64" i="9"/>
  <c r="E64" i="9"/>
  <c r="U64" i="9" s="1"/>
  <c r="S63" i="9"/>
  <c r="R63" i="9"/>
  <c r="Q63" i="9"/>
  <c r="P63" i="9"/>
  <c r="E63" i="9"/>
  <c r="R62" i="9"/>
  <c r="U60" i="9"/>
  <c r="T60" i="9"/>
  <c r="S60" i="9"/>
  <c r="R60" i="9"/>
  <c r="Q60" i="9"/>
  <c r="P60" i="9"/>
  <c r="E60" i="9"/>
  <c r="T59" i="9"/>
  <c r="S59" i="9"/>
  <c r="R59" i="9"/>
  <c r="Q59" i="9"/>
  <c r="P59" i="9"/>
  <c r="E59" i="9"/>
  <c r="U59" i="9" s="1"/>
  <c r="S58" i="9"/>
  <c r="R58" i="9"/>
  <c r="Q58" i="9"/>
  <c r="P58" i="9"/>
  <c r="E58" i="9"/>
  <c r="U58" i="9" s="1"/>
  <c r="U57" i="9"/>
  <c r="T57" i="9"/>
  <c r="S57" i="9"/>
  <c r="R57" i="9"/>
  <c r="Q57" i="9"/>
  <c r="P57" i="9"/>
  <c r="E57" i="9"/>
  <c r="S55" i="9"/>
  <c r="R55" i="9"/>
  <c r="Q55" i="9"/>
  <c r="P55" i="9"/>
  <c r="E55" i="9"/>
  <c r="U55" i="9" s="1"/>
  <c r="S54" i="9"/>
  <c r="R54" i="9"/>
  <c r="Q54" i="9"/>
  <c r="P54" i="9"/>
  <c r="E54" i="9"/>
  <c r="U54" i="9" s="1"/>
  <c r="S53" i="9"/>
  <c r="R53" i="9"/>
  <c r="Q53" i="9"/>
  <c r="P53" i="9"/>
  <c r="E53" i="9"/>
  <c r="U53" i="9" s="1"/>
  <c r="S52" i="9"/>
  <c r="R52" i="9"/>
  <c r="Q52" i="9"/>
  <c r="P52" i="9"/>
  <c r="E52" i="9"/>
  <c r="U52" i="9" s="1"/>
  <c r="S51" i="9"/>
  <c r="R51" i="9"/>
  <c r="Q51" i="9"/>
  <c r="P51" i="9"/>
  <c r="E51" i="9"/>
  <c r="T51" i="9" s="1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T48" i="9" s="1"/>
  <c r="U47" i="9"/>
  <c r="T47" i="9"/>
  <c r="S47" i="9"/>
  <c r="R47" i="9"/>
  <c r="Q47" i="9"/>
  <c r="P47" i="9"/>
  <c r="E47" i="9"/>
  <c r="S46" i="9"/>
  <c r="R46" i="9"/>
  <c r="Q46" i="9"/>
  <c r="U46" i="9" s="1"/>
  <c r="P46" i="9"/>
  <c r="E46" i="9"/>
  <c r="T46" i="9" s="1"/>
  <c r="S45" i="9"/>
  <c r="R45" i="9"/>
  <c r="Q45" i="9"/>
  <c r="P45" i="9"/>
  <c r="E45" i="9"/>
  <c r="S42" i="9"/>
  <c r="R42" i="9"/>
  <c r="Q42" i="9"/>
  <c r="P42" i="9"/>
  <c r="E42" i="9"/>
  <c r="U42" i="9" s="1"/>
  <c r="S41" i="9"/>
  <c r="R41" i="9"/>
  <c r="Q41" i="9"/>
  <c r="P41" i="9"/>
  <c r="E41" i="9"/>
  <c r="U41" i="9" s="1"/>
  <c r="S40" i="9"/>
  <c r="R40" i="9"/>
  <c r="Q40" i="9"/>
  <c r="P40" i="9"/>
  <c r="E40" i="9"/>
  <c r="T40" i="9" s="1"/>
  <c r="U39" i="9"/>
  <c r="S39" i="9"/>
  <c r="R39" i="9"/>
  <c r="Q39" i="9"/>
  <c r="P39" i="9"/>
  <c r="E39" i="9"/>
  <c r="T39" i="9" s="1"/>
  <c r="T38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U36" i="9"/>
  <c r="T36" i="9"/>
  <c r="S36" i="9"/>
  <c r="R36" i="9"/>
  <c r="Q36" i="9"/>
  <c r="P36" i="9"/>
  <c r="E36" i="9"/>
  <c r="S35" i="9"/>
  <c r="R35" i="9"/>
  <c r="Q35" i="9"/>
  <c r="P35" i="9"/>
  <c r="E35" i="9"/>
  <c r="U35" i="9" s="1"/>
  <c r="S34" i="9"/>
  <c r="R34" i="9"/>
  <c r="Q34" i="9"/>
  <c r="P34" i="9"/>
  <c r="E34" i="9"/>
  <c r="U34" i="9" s="1"/>
  <c r="S33" i="9"/>
  <c r="R33" i="9"/>
  <c r="Q33" i="9"/>
  <c r="P33" i="9"/>
  <c r="E33" i="9"/>
  <c r="S32" i="9"/>
  <c r="R32" i="9"/>
  <c r="Q32" i="9"/>
  <c r="P32" i="9"/>
  <c r="E32" i="9"/>
  <c r="T32" i="9" s="1"/>
  <c r="U31" i="9"/>
  <c r="S31" i="9"/>
  <c r="R31" i="9"/>
  <c r="Q31" i="9"/>
  <c r="P31" i="9"/>
  <c r="E31" i="9"/>
  <c r="U30" i="9"/>
  <c r="S30" i="9"/>
  <c r="R30" i="9"/>
  <c r="Q30" i="9"/>
  <c r="P30" i="9"/>
  <c r="T30" i="9" s="1"/>
  <c r="E30" i="9"/>
  <c r="T29" i="9"/>
  <c r="S29" i="9"/>
  <c r="R29" i="9"/>
  <c r="Q29" i="9"/>
  <c r="P29" i="9"/>
  <c r="E29" i="9"/>
  <c r="U29" i="9" s="1"/>
  <c r="S27" i="9"/>
  <c r="R27" i="9"/>
  <c r="Q27" i="9"/>
  <c r="P27" i="9"/>
  <c r="E27" i="9"/>
  <c r="U27" i="9" s="1"/>
  <c r="U26" i="9"/>
  <c r="S26" i="9"/>
  <c r="R26" i="9"/>
  <c r="Q26" i="9"/>
  <c r="P26" i="9"/>
  <c r="T26" i="9" s="1"/>
  <c r="E26" i="9"/>
  <c r="S25" i="9"/>
  <c r="R25" i="9"/>
  <c r="Q25" i="9"/>
  <c r="P25" i="9"/>
  <c r="E25" i="9"/>
  <c r="U25" i="9" s="1"/>
  <c r="S24" i="9"/>
  <c r="R24" i="9"/>
  <c r="Q24" i="9"/>
  <c r="P24" i="9"/>
  <c r="E24" i="9"/>
  <c r="U24" i="9" s="1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T21" i="9" s="1"/>
  <c r="U20" i="9"/>
  <c r="S20" i="9"/>
  <c r="R20" i="9"/>
  <c r="Q20" i="9"/>
  <c r="P20" i="9"/>
  <c r="E20" i="9"/>
  <c r="T20" i="9" s="1"/>
  <c r="T19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U17" i="9"/>
  <c r="T17" i="9"/>
  <c r="S17" i="9"/>
  <c r="R17" i="9"/>
  <c r="Q17" i="9"/>
  <c r="P17" i="9"/>
  <c r="E17" i="9"/>
  <c r="S16" i="9"/>
  <c r="R16" i="9"/>
  <c r="Q16" i="9"/>
  <c r="P16" i="9"/>
  <c r="E16" i="9"/>
  <c r="U16" i="9" s="1"/>
  <c r="S15" i="9"/>
  <c r="R15" i="9"/>
  <c r="Q15" i="9"/>
  <c r="P15" i="9"/>
  <c r="E15" i="9"/>
  <c r="U15" i="9" s="1"/>
  <c r="S14" i="9"/>
  <c r="R14" i="9"/>
  <c r="Q14" i="9"/>
  <c r="P14" i="9"/>
  <c r="E14" i="9"/>
  <c r="S13" i="9"/>
  <c r="R13" i="9"/>
  <c r="Q13" i="9"/>
  <c r="P13" i="9"/>
  <c r="E13" i="9"/>
  <c r="T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U10" i="9"/>
  <c r="T10" i="9"/>
  <c r="S10" i="9"/>
  <c r="R10" i="9"/>
  <c r="Q10" i="9"/>
  <c r="P10" i="9"/>
  <c r="E10" i="9"/>
  <c r="S64" i="8"/>
  <c r="R64" i="8"/>
  <c r="Q64" i="8"/>
  <c r="P64" i="8"/>
  <c r="E64" i="8"/>
  <c r="U64" i="8" s="1"/>
  <c r="S63" i="8"/>
  <c r="R63" i="8"/>
  <c r="Q63" i="8"/>
  <c r="P63" i="8"/>
  <c r="E63" i="8"/>
  <c r="S60" i="8"/>
  <c r="R60" i="8"/>
  <c r="Q60" i="8"/>
  <c r="P60" i="8"/>
  <c r="E60" i="8"/>
  <c r="U60" i="8" s="1"/>
  <c r="S59" i="8"/>
  <c r="R59" i="8"/>
  <c r="Q59" i="8"/>
  <c r="P59" i="8"/>
  <c r="E59" i="8"/>
  <c r="T59" i="8" s="1"/>
  <c r="S58" i="8"/>
  <c r="R58" i="8"/>
  <c r="Q58" i="8"/>
  <c r="P58" i="8"/>
  <c r="E58" i="8"/>
  <c r="U58" i="8" s="1"/>
  <c r="S57" i="8"/>
  <c r="R57" i="8"/>
  <c r="Q57" i="8"/>
  <c r="P57" i="8"/>
  <c r="E57" i="8"/>
  <c r="S56" i="8"/>
  <c r="U55" i="8"/>
  <c r="T55" i="8"/>
  <c r="S55" i="8"/>
  <c r="R55" i="8"/>
  <c r="Q55" i="8"/>
  <c r="P55" i="8"/>
  <c r="E55" i="8"/>
  <c r="T54" i="8"/>
  <c r="S54" i="8"/>
  <c r="R54" i="8"/>
  <c r="Q54" i="8"/>
  <c r="P54" i="8"/>
  <c r="E54" i="8"/>
  <c r="U54" i="8" s="1"/>
  <c r="S53" i="8"/>
  <c r="R53" i="8"/>
  <c r="Q53" i="8"/>
  <c r="P53" i="8"/>
  <c r="E53" i="8"/>
  <c r="U53" i="8" s="1"/>
  <c r="S52" i="8"/>
  <c r="R52" i="8"/>
  <c r="Q52" i="8"/>
  <c r="P52" i="8"/>
  <c r="E52" i="8"/>
  <c r="U52" i="8" s="1"/>
  <c r="S51" i="8"/>
  <c r="R51" i="8"/>
  <c r="Q51" i="8"/>
  <c r="P51" i="8"/>
  <c r="E51" i="8"/>
  <c r="S50" i="8"/>
  <c r="R50" i="8"/>
  <c r="Q50" i="8"/>
  <c r="P50" i="8"/>
  <c r="E50" i="8"/>
  <c r="T50" i="8" s="1"/>
  <c r="S49" i="8"/>
  <c r="R49" i="8"/>
  <c r="Q49" i="8"/>
  <c r="P49" i="8"/>
  <c r="E49" i="8"/>
  <c r="U49" i="8" s="1"/>
  <c r="U48" i="8"/>
  <c r="T48" i="8"/>
  <c r="S48" i="8"/>
  <c r="R48" i="8"/>
  <c r="Q48" i="8"/>
  <c r="P48" i="8"/>
  <c r="E48" i="8"/>
  <c r="U47" i="8"/>
  <c r="T47" i="8"/>
  <c r="S47" i="8"/>
  <c r="R47" i="8"/>
  <c r="Q47" i="8"/>
  <c r="P47" i="8"/>
  <c r="E47" i="8"/>
  <c r="T46" i="8"/>
  <c r="S46" i="8"/>
  <c r="R46" i="8"/>
  <c r="Q46" i="8"/>
  <c r="P46" i="8"/>
  <c r="E46" i="8"/>
  <c r="U46" i="8" s="1"/>
  <c r="S45" i="8"/>
  <c r="R45" i="8"/>
  <c r="Q45" i="8"/>
  <c r="P45" i="8"/>
  <c r="E45" i="8"/>
  <c r="U45" i="8" s="1"/>
  <c r="S42" i="8"/>
  <c r="R42" i="8"/>
  <c r="Q42" i="8"/>
  <c r="P42" i="8"/>
  <c r="E42" i="8"/>
  <c r="U42" i="8" s="1"/>
  <c r="S41" i="8"/>
  <c r="R41" i="8"/>
  <c r="Q41" i="8"/>
  <c r="P41" i="8"/>
  <c r="E41" i="8"/>
  <c r="T41" i="8" s="1"/>
  <c r="S40" i="8"/>
  <c r="R40" i="8"/>
  <c r="Q40" i="8"/>
  <c r="P40" i="8"/>
  <c r="E40" i="8"/>
  <c r="S39" i="8"/>
  <c r="R39" i="8"/>
  <c r="Q39" i="8"/>
  <c r="P39" i="8"/>
  <c r="E39" i="8"/>
  <c r="S38" i="8"/>
  <c r="R38" i="8"/>
  <c r="Q38" i="8"/>
  <c r="P38" i="8"/>
  <c r="E38" i="8"/>
  <c r="T38" i="8" s="1"/>
  <c r="S37" i="8"/>
  <c r="R37" i="8"/>
  <c r="Q37" i="8"/>
  <c r="U37" i="8" s="1"/>
  <c r="P37" i="8"/>
  <c r="E37" i="8"/>
  <c r="S36" i="8"/>
  <c r="R36" i="8"/>
  <c r="Q36" i="8"/>
  <c r="P36" i="8"/>
  <c r="E36" i="8"/>
  <c r="U36" i="8" s="1"/>
  <c r="U35" i="8"/>
  <c r="S35" i="8"/>
  <c r="R35" i="8"/>
  <c r="Q35" i="8"/>
  <c r="P35" i="8"/>
  <c r="E35" i="8"/>
  <c r="T35" i="8" s="1"/>
  <c r="S34" i="8"/>
  <c r="R34" i="8"/>
  <c r="Q34" i="8"/>
  <c r="U34" i="8" s="1"/>
  <c r="P34" i="8"/>
  <c r="T34" i="8" s="1"/>
  <c r="E34" i="8"/>
  <c r="S33" i="8"/>
  <c r="R33" i="8"/>
  <c r="Q33" i="8"/>
  <c r="U33" i="8" s="1"/>
  <c r="P33" i="8"/>
  <c r="E33" i="8"/>
  <c r="T33" i="8" s="1"/>
  <c r="S32" i="8"/>
  <c r="R32" i="8"/>
  <c r="Q32" i="8"/>
  <c r="P32" i="8"/>
  <c r="E32" i="8"/>
  <c r="S31" i="8"/>
  <c r="R31" i="8"/>
  <c r="Q31" i="8"/>
  <c r="P31" i="8"/>
  <c r="E31" i="8"/>
  <c r="S30" i="8"/>
  <c r="R30" i="8"/>
  <c r="Q30" i="8"/>
  <c r="P30" i="8"/>
  <c r="E30" i="8"/>
  <c r="U30" i="8" s="1"/>
  <c r="S29" i="8"/>
  <c r="R29" i="8"/>
  <c r="Q29" i="8"/>
  <c r="P29" i="8"/>
  <c r="E29" i="8"/>
  <c r="U29" i="8" s="1"/>
  <c r="S27" i="8"/>
  <c r="R27" i="8"/>
  <c r="Q27" i="8"/>
  <c r="P27" i="8"/>
  <c r="E27" i="8"/>
  <c r="T27" i="8" s="1"/>
  <c r="S26" i="8"/>
  <c r="R26" i="8"/>
  <c r="Q26" i="8"/>
  <c r="P26" i="8"/>
  <c r="E26" i="8"/>
  <c r="U26" i="8" s="1"/>
  <c r="S25" i="8"/>
  <c r="R25" i="8"/>
  <c r="Q25" i="8"/>
  <c r="P25" i="8"/>
  <c r="E25" i="8"/>
  <c r="T25" i="8" s="1"/>
  <c r="S24" i="8"/>
  <c r="R24" i="8"/>
  <c r="Q24" i="8"/>
  <c r="P24" i="8"/>
  <c r="E24" i="8"/>
  <c r="U24" i="8" s="1"/>
  <c r="S23" i="8"/>
  <c r="R23" i="8"/>
  <c r="Q23" i="8"/>
  <c r="P23" i="8"/>
  <c r="E23" i="8"/>
  <c r="U23" i="8" s="1"/>
  <c r="T22" i="8"/>
  <c r="S22" i="8"/>
  <c r="R22" i="8"/>
  <c r="Q22" i="8"/>
  <c r="U22" i="8" s="1"/>
  <c r="P22" i="8"/>
  <c r="E22" i="8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T19" i="8" s="1"/>
  <c r="S18" i="8"/>
  <c r="R18" i="8"/>
  <c r="Q18" i="8"/>
  <c r="P18" i="8"/>
  <c r="E18" i="8"/>
  <c r="U18" i="8" s="1"/>
  <c r="S17" i="8"/>
  <c r="R17" i="8"/>
  <c r="Q17" i="8"/>
  <c r="P17" i="8"/>
  <c r="E17" i="8"/>
  <c r="T17" i="8" s="1"/>
  <c r="U16" i="8"/>
  <c r="S16" i="8"/>
  <c r="R16" i="8"/>
  <c r="Q16" i="8"/>
  <c r="P16" i="8"/>
  <c r="E16" i="8"/>
  <c r="T16" i="8" s="1"/>
  <c r="T15" i="8"/>
  <c r="S15" i="8"/>
  <c r="R15" i="8"/>
  <c r="Q15" i="8"/>
  <c r="P15" i="8"/>
  <c r="E15" i="8"/>
  <c r="U15" i="8" s="1"/>
  <c r="S14" i="8"/>
  <c r="R14" i="8"/>
  <c r="Q14" i="8"/>
  <c r="P14" i="8"/>
  <c r="T14" i="8" s="1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T11" i="8" s="1"/>
  <c r="S10" i="8"/>
  <c r="R10" i="8"/>
  <c r="Q10" i="8"/>
  <c r="P10" i="8"/>
  <c r="E10" i="8"/>
  <c r="T10" i="8" s="1"/>
  <c r="S9" i="8"/>
  <c r="S64" i="7"/>
  <c r="R64" i="7"/>
  <c r="Q64" i="7"/>
  <c r="P64" i="7"/>
  <c r="E64" i="7"/>
  <c r="U63" i="7"/>
  <c r="S63" i="7"/>
  <c r="R63" i="7"/>
  <c r="Q63" i="7"/>
  <c r="P63" i="7"/>
  <c r="E63" i="7"/>
  <c r="R62" i="7"/>
  <c r="S60" i="7"/>
  <c r="R60" i="7"/>
  <c r="Q60" i="7"/>
  <c r="P60" i="7"/>
  <c r="E60" i="7"/>
  <c r="U60" i="7" s="1"/>
  <c r="S59" i="7"/>
  <c r="R59" i="7"/>
  <c r="Q59" i="7"/>
  <c r="P59" i="7"/>
  <c r="E59" i="7"/>
  <c r="T59" i="7" s="1"/>
  <c r="U58" i="7"/>
  <c r="S58" i="7"/>
  <c r="R58" i="7"/>
  <c r="Q58" i="7"/>
  <c r="P58" i="7"/>
  <c r="E58" i="7"/>
  <c r="T58" i="7" s="1"/>
  <c r="S57" i="7"/>
  <c r="R57" i="7"/>
  <c r="Q57" i="7"/>
  <c r="P57" i="7"/>
  <c r="E57" i="7"/>
  <c r="T57" i="7" s="1"/>
  <c r="S56" i="7"/>
  <c r="S55" i="7"/>
  <c r="R55" i="7"/>
  <c r="Q55" i="7"/>
  <c r="P55" i="7"/>
  <c r="E55" i="7"/>
  <c r="U55" i="7" s="1"/>
  <c r="S54" i="7"/>
  <c r="R54" i="7"/>
  <c r="Q54" i="7"/>
  <c r="P54" i="7"/>
  <c r="E54" i="7"/>
  <c r="U54" i="7" s="1"/>
  <c r="S53" i="7"/>
  <c r="R53" i="7"/>
  <c r="Q53" i="7"/>
  <c r="P53" i="7"/>
  <c r="E53" i="7"/>
  <c r="U53" i="7" s="1"/>
  <c r="S52" i="7"/>
  <c r="R52" i="7"/>
  <c r="Q52" i="7"/>
  <c r="P52" i="7"/>
  <c r="E52" i="7"/>
  <c r="U52" i="7" s="1"/>
  <c r="S51" i="7"/>
  <c r="R51" i="7"/>
  <c r="Q51" i="7"/>
  <c r="P51" i="7"/>
  <c r="E51" i="7"/>
  <c r="S50" i="7"/>
  <c r="R50" i="7"/>
  <c r="Q50" i="7"/>
  <c r="P50" i="7"/>
  <c r="E50" i="7"/>
  <c r="T50" i="7" s="1"/>
  <c r="U49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S47" i="7"/>
  <c r="R47" i="7"/>
  <c r="Q47" i="7"/>
  <c r="P47" i="7"/>
  <c r="E47" i="7"/>
  <c r="T47" i="7" s="1"/>
  <c r="T46" i="7"/>
  <c r="S46" i="7"/>
  <c r="R46" i="7"/>
  <c r="Q46" i="7"/>
  <c r="U46" i="7" s="1"/>
  <c r="P46" i="7"/>
  <c r="E46" i="7"/>
  <c r="U45" i="7"/>
  <c r="T45" i="7"/>
  <c r="S45" i="7"/>
  <c r="R45" i="7"/>
  <c r="Q45" i="7"/>
  <c r="P45" i="7"/>
  <c r="E45" i="7"/>
  <c r="T42" i="7"/>
  <c r="S42" i="7"/>
  <c r="R42" i="7"/>
  <c r="Q42" i="7"/>
  <c r="P42" i="7"/>
  <c r="E42" i="7"/>
  <c r="U42" i="7" s="1"/>
  <c r="S41" i="7"/>
  <c r="R41" i="7"/>
  <c r="Q41" i="7"/>
  <c r="P41" i="7"/>
  <c r="E41" i="7"/>
  <c r="U41" i="7" s="1"/>
  <c r="S40" i="7"/>
  <c r="R40" i="7"/>
  <c r="Q40" i="7"/>
  <c r="P40" i="7"/>
  <c r="E40" i="7"/>
  <c r="S39" i="7"/>
  <c r="R39" i="7"/>
  <c r="Q39" i="7"/>
  <c r="P39" i="7"/>
  <c r="E39" i="7"/>
  <c r="T39" i="7" s="1"/>
  <c r="S38" i="7"/>
  <c r="R38" i="7"/>
  <c r="Q38" i="7"/>
  <c r="P38" i="7"/>
  <c r="E38" i="7"/>
  <c r="U38" i="7" s="1"/>
  <c r="S37" i="7"/>
  <c r="R37" i="7"/>
  <c r="Q37" i="7"/>
  <c r="P37" i="7"/>
  <c r="E37" i="7"/>
  <c r="U37" i="7" s="1"/>
  <c r="S36" i="7"/>
  <c r="R36" i="7"/>
  <c r="Q36" i="7"/>
  <c r="P36" i="7"/>
  <c r="E36" i="7"/>
  <c r="U36" i="7" s="1"/>
  <c r="U35" i="7"/>
  <c r="S35" i="7"/>
  <c r="R35" i="7"/>
  <c r="Q35" i="7"/>
  <c r="P35" i="7"/>
  <c r="E35" i="7"/>
  <c r="T35" i="7" s="1"/>
  <c r="S34" i="7"/>
  <c r="R34" i="7"/>
  <c r="Q34" i="7"/>
  <c r="P34" i="7"/>
  <c r="E34" i="7"/>
  <c r="U34" i="7" s="1"/>
  <c r="S33" i="7"/>
  <c r="R33" i="7"/>
  <c r="Q33" i="7"/>
  <c r="P33" i="7"/>
  <c r="E33" i="7"/>
  <c r="U33" i="7" s="1"/>
  <c r="S32" i="7"/>
  <c r="R32" i="7"/>
  <c r="Q32" i="7"/>
  <c r="P32" i="7"/>
  <c r="E32" i="7"/>
  <c r="T32" i="7" s="1"/>
  <c r="S31" i="7"/>
  <c r="R31" i="7"/>
  <c r="Q31" i="7"/>
  <c r="P31" i="7"/>
  <c r="E31" i="7"/>
  <c r="U31" i="7" s="1"/>
  <c r="S30" i="7"/>
  <c r="R30" i="7"/>
  <c r="Q30" i="7"/>
  <c r="U30" i="7" s="1"/>
  <c r="P30" i="7"/>
  <c r="T30" i="7" s="1"/>
  <c r="E30" i="7"/>
  <c r="S29" i="7"/>
  <c r="R29" i="7"/>
  <c r="Q29" i="7"/>
  <c r="P29" i="7"/>
  <c r="E29" i="7"/>
  <c r="U29" i="7" s="1"/>
  <c r="R28" i="7"/>
  <c r="S27" i="7"/>
  <c r="R27" i="7"/>
  <c r="Q27" i="7"/>
  <c r="P27" i="7"/>
  <c r="E27" i="7"/>
  <c r="T27" i="7" s="1"/>
  <c r="S26" i="7"/>
  <c r="R26" i="7"/>
  <c r="Q26" i="7"/>
  <c r="P26" i="7"/>
  <c r="E26" i="7"/>
  <c r="T26" i="7" s="1"/>
  <c r="U25" i="7"/>
  <c r="S25" i="7"/>
  <c r="R25" i="7"/>
  <c r="Q25" i="7"/>
  <c r="P25" i="7"/>
  <c r="E25" i="7"/>
  <c r="T25" i="7" s="1"/>
  <c r="S24" i="7"/>
  <c r="R24" i="7"/>
  <c r="Q24" i="7"/>
  <c r="P24" i="7"/>
  <c r="E24" i="7"/>
  <c r="U24" i="7" s="1"/>
  <c r="S23" i="7"/>
  <c r="R23" i="7"/>
  <c r="Q23" i="7"/>
  <c r="P23" i="7"/>
  <c r="E23" i="7"/>
  <c r="T23" i="7" s="1"/>
  <c r="U22" i="7"/>
  <c r="T22" i="7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E19" i="7"/>
  <c r="T19" i="7" s="1"/>
  <c r="S18" i="7"/>
  <c r="R18" i="7"/>
  <c r="Q18" i="7"/>
  <c r="P18" i="7"/>
  <c r="E18" i="7"/>
  <c r="U18" i="7" s="1"/>
  <c r="S17" i="7"/>
  <c r="R17" i="7"/>
  <c r="Q17" i="7"/>
  <c r="P17" i="7"/>
  <c r="E17" i="7"/>
  <c r="T17" i="7" s="1"/>
  <c r="U16" i="7"/>
  <c r="S16" i="7"/>
  <c r="R16" i="7"/>
  <c r="Q16" i="7"/>
  <c r="P16" i="7"/>
  <c r="E16" i="7"/>
  <c r="T16" i="7" s="1"/>
  <c r="S15" i="7"/>
  <c r="R15" i="7"/>
  <c r="Q15" i="7"/>
  <c r="P15" i="7"/>
  <c r="E15" i="7"/>
  <c r="U15" i="7" s="1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S11" i="7"/>
  <c r="R11" i="7"/>
  <c r="Q11" i="7"/>
  <c r="P11" i="7"/>
  <c r="E11" i="7"/>
  <c r="T11" i="7" s="1"/>
  <c r="U10" i="7"/>
  <c r="S10" i="7"/>
  <c r="R10" i="7"/>
  <c r="Q10" i="7"/>
  <c r="P10" i="7"/>
  <c r="E10" i="7"/>
  <c r="T10" i="7" s="1"/>
  <c r="T64" i="6"/>
  <c r="S64" i="6"/>
  <c r="R64" i="6"/>
  <c r="Q64" i="6"/>
  <c r="P64" i="6"/>
  <c r="E64" i="6"/>
  <c r="U64" i="6" s="1"/>
  <c r="S63" i="6"/>
  <c r="R63" i="6"/>
  <c r="Q63" i="6"/>
  <c r="Q62" i="6" s="1"/>
  <c r="P63" i="6"/>
  <c r="P62" i="6" s="1"/>
  <c r="E63" i="6"/>
  <c r="U63" i="6" s="1"/>
  <c r="S62" i="6"/>
  <c r="S60" i="6"/>
  <c r="R60" i="6"/>
  <c r="Q60" i="6"/>
  <c r="P60" i="6"/>
  <c r="E60" i="6"/>
  <c r="T60" i="6" s="1"/>
  <c r="S59" i="6"/>
  <c r="R59" i="6"/>
  <c r="Q59" i="6"/>
  <c r="P59" i="6"/>
  <c r="E59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S56" i="6"/>
  <c r="R56" i="6"/>
  <c r="S55" i="6"/>
  <c r="R55" i="6"/>
  <c r="Q55" i="6"/>
  <c r="P55" i="6"/>
  <c r="E55" i="6"/>
  <c r="U55" i="6" s="1"/>
  <c r="S54" i="6"/>
  <c r="R54" i="6"/>
  <c r="Q54" i="6"/>
  <c r="P54" i="6"/>
  <c r="E54" i="6"/>
  <c r="U54" i="6" s="1"/>
  <c r="S53" i="6"/>
  <c r="R53" i="6"/>
  <c r="Q53" i="6"/>
  <c r="P53" i="6"/>
  <c r="E53" i="6"/>
  <c r="T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T50" i="6" s="1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S45" i="6"/>
  <c r="R45" i="6"/>
  <c r="Q45" i="6"/>
  <c r="P45" i="6"/>
  <c r="E45" i="6"/>
  <c r="S42" i="6"/>
  <c r="R42" i="6"/>
  <c r="Q42" i="6"/>
  <c r="P42" i="6"/>
  <c r="E42" i="6"/>
  <c r="U42" i="6" s="1"/>
  <c r="S41" i="6"/>
  <c r="R41" i="6"/>
  <c r="Q41" i="6"/>
  <c r="P41" i="6"/>
  <c r="E41" i="6"/>
  <c r="T41" i="6" s="1"/>
  <c r="S40" i="6"/>
  <c r="R40" i="6"/>
  <c r="Q40" i="6"/>
  <c r="P40" i="6"/>
  <c r="E40" i="6"/>
  <c r="U40" i="6" s="1"/>
  <c r="S39" i="6"/>
  <c r="R39" i="6"/>
  <c r="Q39" i="6"/>
  <c r="P39" i="6"/>
  <c r="E39" i="6"/>
  <c r="U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T37" i="6" s="1"/>
  <c r="S36" i="6"/>
  <c r="R36" i="6"/>
  <c r="Q36" i="6"/>
  <c r="P36" i="6"/>
  <c r="E36" i="6"/>
  <c r="T36" i="6" s="1"/>
  <c r="S35" i="6"/>
  <c r="R35" i="6"/>
  <c r="Q35" i="6"/>
  <c r="P35" i="6"/>
  <c r="E35" i="6"/>
  <c r="T35" i="6" s="1"/>
  <c r="S34" i="6"/>
  <c r="R34" i="6"/>
  <c r="Q34" i="6"/>
  <c r="P34" i="6"/>
  <c r="E34" i="6"/>
  <c r="T34" i="6" s="1"/>
  <c r="S33" i="6"/>
  <c r="R33" i="6"/>
  <c r="Q33" i="6"/>
  <c r="P33" i="6"/>
  <c r="E33" i="6"/>
  <c r="T32" i="6"/>
  <c r="S32" i="6"/>
  <c r="R32" i="6"/>
  <c r="Q32" i="6"/>
  <c r="P32" i="6"/>
  <c r="E32" i="6"/>
  <c r="U32" i="6" s="1"/>
  <c r="U31" i="6"/>
  <c r="S31" i="6"/>
  <c r="R31" i="6"/>
  <c r="Q31" i="6"/>
  <c r="P31" i="6"/>
  <c r="E31" i="6"/>
  <c r="T31" i="6" s="1"/>
  <c r="S30" i="6"/>
  <c r="R30" i="6"/>
  <c r="Q30" i="6"/>
  <c r="P30" i="6"/>
  <c r="E30" i="6"/>
  <c r="T30" i="6" s="1"/>
  <c r="S29" i="6"/>
  <c r="R29" i="6"/>
  <c r="Q29" i="6"/>
  <c r="P29" i="6"/>
  <c r="E29" i="6"/>
  <c r="U29" i="6" s="1"/>
  <c r="S28" i="6"/>
  <c r="T27" i="6"/>
  <c r="S27" i="6"/>
  <c r="R27" i="6"/>
  <c r="Q27" i="6"/>
  <c r="P27" i="6"/>
  <c r="E27" i="6"/>
  <c r="U27" i="6" s="1"/>
  <c r="U26" i="6"/>
  <c r="S26" i="6"/>
  <c r="R26" i="6"/>
  <c r="Q26" i="6"/>
  <c r="P26" i="6"/>
  <c r="E26" i="6"/>
  <c r="T26" i="6" s="1"/>
  <c r="S25" i="6"/>
  <c r="R25" i="6"/>
  <c r="Q25" i="6"/>
  <c r="P25" i="6"/>
  <c r="E25" i="6"/>
  <c r="U25" i="6" s="1"/>
  <c r="S24" i="6"/>
  <c r="R24" i="6"/>
  <c r="Q24" i="6"/>
  <c r="P24" i="6"/>
  <c r="E24" i="6"/>
  <c r="T24" i="6" s="1"/>
  <c r="U23" i="6"/>
  <c r="T23" i="6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T20" i="6" s="1"/>
  <c r="S19" i="6"/>
  <c r="R19" i="6"/>
  <c r="Q19" i="6"/>
  <c r="P19" i="6"/>
  <c r="E19" i="6"/>
  <c r="U19" i="6" s="1"/>
  <c r="S18" i="6"/>
  <c r="R18" i="6"/>
  <c r="Q18" i="6"/>
  <c r="P18" i="6"/>
  <c r="E18" i="6"/>
  <c r="T18" i="6" s="1"/>
  <c r="U17" i="6"/>
  <c r="S17" i="6"/>
  <c r="R17" i="6"/>
  <c r="Q17" i="6"/>
  <c r="P17" i="6"/>
  <c r="E17" i="6"/>
  <c r="T17" i="6" s="1"/>
  <c r="S16" i="6"/>
  <c r="R16" i="6"/>
  <c r="Q16" i="6"/>
  <c r="P16" i="6"/>
  <c r="E16" i="6"/>
  <c r="U16" i="6" s="1"/>
  <c r="S15" i="6"/>
  <c r="R15" i="6"/>
  <c r="Q15" i="6"/>
  <c r="P15" i="6"/>
  <c r="E15" i="6"/>
  <c r="U15" i="6" s="1"/>
  <c r="S14" i="6"/>
  <c r="R14" i="6"/>
  <c r="Q14" i="6"/>
  <c r="P14" i="6"/>
  <c r="E14" i="6"/>
  <c r="S13" i="6"/>
  <c r="R13" i="6"/>
  <c r="Q13" i="6"/>
  <c r="P13" i="6"/>
  <c r="E13" i="6"/>
  <c r="U13" i="6" s="1"/>
  <c r="S12" i="6"/>
  <c r="R12" i="6"/>
  <c r="Q12" i="6"/>
  <c r="P12" i="6"/>
  <c r="E12" i="6"/>
  <c r="U11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S64" i="5"/>
  <c r="R64" i="5"/>
  <c r="Q64" i="5"/>
  <c r="P64" i="5"/>
  <c r="E64" i="5"/>
  <c r="U64" i="5" s="1"/>
  <c r="S63" i="5"/>
  <c r="R63" i="5"/>
  <c r="Q63" i="5"/>
  <c r="P63" i="5"/>
  <c r="P62" i="5" s="1"/>
  <c r="E63" i="5"/>
  <c r="T63" i="5" s="1"/>
  <c r="R62" i="5"/>
  <c r="S60" i="5"/>
  <c r="R60" i="5"/>
  <c r="Q60" i="5"/>
  <c r="P60" i="5"/>
  <c r="E60" i="5"/>
  <c r="U60" i="5" s="1"/>
  <c r="S59" i="5"/>
  <c r="R59" i="5"/>
  <c r="Q59" i="5"/>
  <c r="U59" i="5" s="1"/>
  <c r="P59" i="5"/>
  <c r="T59" i="5" s="1"/>
  <c r="E59" i="5"/>
  <c r="S58" i="5"/>
  <c r="R58" i="5"/>
  <c r="Q58" i="5"/>
  <c r="P58" i="5"/>
  <c r="E58" i="5"/>
  <c r="U58" i="5" s="1"/>
  <c r="T57" i="5"/>
  <c r="S57" i="5"/>
  <c r="R57" i="5"/>
  <c r="Q57" i="5"/>
  <c r="P57" i="5"/>
  <c r="E57" i="5"/>
  <c r="U57" i="5" s="1"/>
  <c r="S56" i="5"/>
  <c r="S55" i="5"/>
  <c r="R55" i="5"/>
  <c r="Q55" i="5"/>
  <c r="P55" i="5"/>
  <c r="E55" i="5"/>
  <c r="U55" i="5" s="1"/>
  <c r="U54" i="5"/>
  <c r="T54" i="5"/>
  <c r="S54" i="5"/>
  <c r="R54" i="5"/>
  <c r="Q54" i="5"/>
  <c r="P54" i="5"/>
  <c r="E54" i="5"/>
  <c r="S53" i="5"/>
  <c r="R53" i="5"/>
  <c r="Q53" i="5"/>
  <c r="P53" i="5"/>
  <c r="E53" i="5"/>
  <c r="U53" i="5" s="1"/>
  <c r="S52" i="5"/>
  <c r="R52" i="5"/>
  <c r="Q52" i="5"/>
  <c r="P52" i="5"/>
  <c r="E52" i="5"/>
  <c r="U52" i="5" s="1"/>
  <c r="U51" i="5"/>
  <c r="S51" i="5"/>
  <c r="R51" i="5"/>
  <c r="Q51" i="5"/>
  <c r="P51" i="5"/>
  <c r="E51" i="5"/>
  <c r="T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T42" i="5"/>
  <c r="S42" i="5"/>
  <c r="R42" i="5"/>
  <c r="Q42" i="5"/>
  <c r="P42" i="5"/>
  <c r="E42" i="5"/>
  <c r="U42" i="5" s="1"/>
  <c r="S41" i="5"/>
  <c r="R41" i="5"/>
  <c r="Q41" i="5"/>
  <c r="P41" i="5"/>
  <c r="E41" i="5"/>
  <c r="S40" i="5"/>
  <c r="R40" i="5"/>
  <c r="Q40" i="5"/>
  <c r="P40" i="5"/>
  <c r="E40" i="5"/>
  <c r="U40" i="5" s="1"/>
  <c r="S39" i="5"/>
  <c r="R39" i="5"/>
  <c r="Q39" i="5"/>
  <c r="P39" i="5"/>
  <c r="E39" i="5"/>
  <c r="T39" i="5" s="1"/>
  <c r="S38" i="5"/>
  <c r="R38" i="5"/>
  <c r="Q38" i="5"/>
  <c r="P38" i="5"/>
  <c r="E38" i="5"/>
  <c r="U38" i="5" s="1"/>
  <c r="S37" i="5"/>
  <c r="R37" i="5"/>
  <c r="Q37" i="5"/>
  <c r="P37" i="5"/>
  <c r="E37" i="5"/>
  <c r="U36" i="5"/>
  <c r="S36" i="5"/>
  <c r="R36" i="5"/>
  <c r="Q36" i="5"/>
  <c r="P36" i="5"/>
  <c r="E36" i="5"/>
  <c r="U35" i="5"/>
  <c r="S35" i="5"/>
  <c r="R35" i="5"/>
  <c r="Q35" i="5"/>
  <c r="P35" i="5"/>
  <c r="E35" i="5"/>
  <c r="T35" i="5" s="1"/>
  <c r="S34" i="5"/>
  <c r="R34" i="5"/>
  <c r="Q34" i="5"/>
  <c r="P34" i="5"/>
  <c r="E34" i="5"/>
  <c r="U34" i="5" s="1"/>
  <c r="S33" i="5"/>
  <c r="R33" i="5"/>
  <c r="Q33" i="5"/>
  <c r="P33" i="5"/>
  <c r="E33" i="5"/>
  <c r="T32" i="5"/>
  <c r="S32" i="5"/>
  <c r="R32" i="5"/>
  <c r="Q32" i="5"/>
  <c r="P32" i="5"/>
  <c r="E32" i="5"/>
  <c r="U32" i="5" s="1"/>
  <c r="S31" i="5"/>
  <c r="R31" i="5"/>
  <c r="Q31" i="5"/>
  <c r="U31" i="5" s="1"/>
  <c r="P31" i="5"/>
  <c r="E31" i="5"/>
  <c r="T31" i="5" s="1"/>
  <c r="S30" i="5"/>
  <c r="R30" i="5"/>
  <c r="Q30" i="5"/>
  <c r="P30" i="5"/>
  <c r="E30" i="5"/>
  <c r="U30" i="5" s="1"/>
  <c r="S29" i="5"/>
  <c r="R29" i="5"/>
  <c r="Q29" i="5"/>
  <c r="P29" i="5"/>
  <c r="E29" i="5"/>
  <c r="T27" i="5"/>
  <c r="S27" i="5"/>
  <c r="R27" i="5"/>
  <c r="Q27" i="5"/>
  <c r="P27" i="5"/>
  <c r="E27" i="5"/>
  <c r="U27" i="5" s="1"/>
  <c r="S26" i="5"/>
  <c r="R26" i="5"/>
  <c r="Q26" i="5"/>
  <c r="U26" i="5" s="1"/>
  <c r="P26" i="5"/>
  <c r="E26" i="5"/>
  <c r="T25" i="5"/>
  <c r="S25" i="5"/>
  <c r="R25" i="5"/>
  <c r="Q25" i="5"/>
  <c r="P25" i="5"/>
  <c r="E25" i="5"/>
  <c r="U25" i="5" s="1"/>
  <c r="S24" i="5"/>
  <c r="R24" i="5"/>
  <c r="Q24" i="5"/>
  <c r="P24" i="5"/>
  <c r="E24" i="5"/>
  <c r="T23" i="5"/>
  <c r="S23" i="5"/>
  <c r="R23" i="5"/>
  <c r="Q23" i="5"/>
  <c r="P23" i="5"/>
  <c r="E23" i="5"/>
  <c r="U23" i="5" s="1"/>
  <c r="S22" i="5"/>
  <c r="R22" i="5"/>
  <c r="Q22" i="5"/>
  <c r="P22" i="5"/>
  <c r="E22" i="5"/>
  <c r="T22" i="5" s="1"/>
  <c r="T21" i="5"/>
  <c r="S21" i="5"/>
  <c r="R21" i="5"/>
  <c r="Q21" i="5"/>
  <c r="P21" i="5"/>
  <c r="E21" i="5"/>
  <c r="U21" i="5" s="1"/>
  <c r="U20" i="5"/>
  <c r="S20" i="5"/>
  <c r="R20" i="5"/>
  <c r="Q20" i="5"/>
  <c r="P20" i="5"/>
  <c r="E20" i="5"/>
  <c r="T20" i="5" s="1"/>
  <c r="S19" i="5"/>
  <c r="R19" i="5"/>
  <c r="Q19" i="5"/>
  <c r="P19" i="5"/>
  <c r="E19" i="5"/>
  <c r="U19" i="5" s="1"/>
  <c r="S18" i="5"/>
  <c r="R18" i="5"/>
  <c r="Q18" i="5"/>
  <c r="P18" i="5"/>
  <c r="E18" i="5"/>
  <c r="T18" i="5" s="1"/>
  <c r="T17" i="5"/>
  <c r="S17" i="5"/>
  <c r="R17" i="5"/>
  <c r="Q17" i="5"/>
  <c r="P17" i="5"/>
  <c r="E17" i="5"/>
  <c r="U17" i="5" s="1"/>
  <c r="U16" i="5"/>
  <c r="S16" i="5"/>
  <c r="R16" i="5"/>
  <c r="Q16" i="5"/>
  <c r="P16" i="5"/>
  <c r="E16" i="5"/>
  <c r="T16" i="5" s="1"/>
  <c r="S15" i="5"/>
  <c r="R15" i="5"/>
  <c r="Q15" i="5"/>
  <c r="P15" i="5"/>
  <c r="E15" i="5"/>
  <c r="U15" i="5" s="1"/>
  <c r="S14" i="5"/>
  <c r="R14" i="5"/>
  <c r="Q14" i="5"/>
  <c r="P14" i="5"/>
  <c r="E14" i="5"/>
  <c r="T14" i="5" s="1"/>
  <c r="U13" i="5"/>
  <c r="T13" i="5"/>
  <c r="S13" i="5"/>
  <c r="R13" i="5"/>
  <c r="Q13" i="5"/>
  <c r="P13" i="5"/>
  <c r="E13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S62" i="4"/>
  <c r="R62" i="4"/>
  <c r="S60" i="4"/>
  <c r="R60" i="4"/>
  <c r="Q60" i="4"/>
  <c r="P60" i="4"/>
  <c r="E60" i="4"/>
  <c r="U60" i="4" s="1"/>
  <c r="S59" i="4"/>
  <c r="R59" i="4"/>
  <c r="Q59" i="4"/>
  <c r="P59" i="4"/>
  <c r="E59" i="4"/>
  <c r="T59" i="4" s="1"/>
  <c r="T58" i="4"/>
  <c r="S58" i="4"/>
  <c r="R58" i="4"/>
  <c r="Q58" i="4"/>
  <c r="P58" i="4"/>
  <c r="E58" i="4"/>
  <c r="U58" i="4" s="1"/>
  <c r="S57" i="4"/>
  <c r="R57" i="4"/>
  <c r="Q57" i="4"/>
  <c r="P57" i="4"/>
  <c r="E57" i="4"/>
  <c r="R56" i="4"/>
  <c r="U55" i="4"/>
  <c r="S55" i="4"/>
  <c r="R55" i="4"/>
  <c r="Q55" i="4"/>
  <c r="P55" i="4"/>
  <c r="E55" i="4"/>
  <c r="T55" i="4" s="1"/>
  <c r="S54" i="4"/>
  <c r="R54" i="4"/>
  <c r="Q54" i="4"/>
  <c r="P54" i="4"/>
  <c r="E54" i="4"/>
  <c r="U54" i="4" s="1"/>
  <c r="T53" i="4"/>
  <c r="S53" i="4"/>
  <c r="R53" i="4"/>
  <c r="Q53" i="4"/>
  <c r="P53" i="4"/>
  <c r="E53" i="4"/>
  <c r="U53" i="4" s="1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T50" i="4" s="1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T46" i="4"/>
  <c r="S46" i="4"/>
  <c r="R46" i="4"/>
  <c r="Q46" i="4"/>
  <c r="P46" i="4"/>
  <c r="E46" i="4"/>
  <c r="T45" i="4"/>
  <c r="S45" i="4"/>
  <c r="R45" i="4"/>
  <c r="Q45" i="4"/>
  <c r="P45" i="4"/>
  <c r="E45" i="4"/>
  <c r="U45" i="4" s="1"/>
  <c r="S44" i="4"/>
  <c r="S42" i="4"/>
  <c r="R42" i="4"/>
  <c r="Q42" i="4"/>
  <c r="P42" i="4"/>
  <c r="E42" i="4"/>
  <c r="U42" i="4" s="1"/>
  <c r="S41" i="4"/>
  <c r="R41" i="4"/>
  <c r="Q41" i="4"/>
  <c r="P41" i="4"/>
  <c r="E41" i="4"/>
  <c r="U41" i="4" s="1"/>
  <c r="U40" i="4"/>
  <c r="T40" i="4"/>
  <c r="S40" i="4"/>
  <c r="R40" i="4"/>
  <c r="Q40" i="4"/>
  <c r="P40" i="4"/>
  <c r="E40" i="4"/>
  <c r="U39" i="4"/>
  <c r="T39" i="4"/>
  <c r="S39" i="4"/>
  <c r="R39" i="4"/>
  <c r="Q39" i="4"/>
  <c r="P39" i="4"/>
  <c r="E39" i="4"/>
  <c r="S38" i="4"/>
  <c r="R38" i="4"/>
  <c r="Q38" i="4"/>
  <c r="P38" i="4"/>
  <c r="E38" i="4"/>
  <c r="U38" i="4" s="1"/>
  <c r="S37" i="4"/>
  <c r="R37" i="4"/>
  <c r="Q37" i="4"/>
  <c r="P37" i="4"/>
  <c r="E37" i="4"/>
  <c r="T37" i="4" s="1"/>
  <c r="S36" i="4"/>
  <c r="R36" i="4"/>
  <c r="Q36" i="4"/>
  <c r="P36" i="4"/>
  <c r="E36" i="4"/>
  <c r="U36" i="4" s="1"/>
  <c r="U35" i="4"/>
  <c r="S35" i="4"/>
  <c r="R35" i="4"/>
  <c r="Q35" i="4"/>
  <c r="P35" i="4"/>
  <c r="E35" i="4"/>
  <c r="T35" i="4" s="1"/>
  <c r="S34" i="4"/>
  <c r="R34" i="4"/>
  <c r="Q34" i="4"/>
  <c r="P34" i="4"/>
  <c r="E34" i="4"/>
  <c r="U34" i="4" s="1"/>
  <c r="S33" i="4"/>
  <c r="R33" i="4"/>
  <c r="Q33" i="4"/>
  <c r="P33" i="4"/>
  <c r="E33" i="4"/>
  <c r="U33" i="4" s="1"/>
  <c r="U32" i="4"/>
  <c r="T32" i="4"/>
  <c r="S32" i="4"/>
  <c r="R32" i="4"/>
  <c r="Q32" i="4"/>
  <c r="P32" i="4"/>
  <c r="E32" i="4"/>
  <c r="U31" i="4"/>
  <c r="T31" i="4"/>
  <c r="S31" i="4"/>
  <c r="R31" i="4"/>
  <c r="Q31" i="4"/>
  <c r="P31" i="4"/>
  <c r="E31" i="4"/>
  <c r="S30" i="4"/>
  <c r="R30" i="4"/>
  <c r="Q30" i="4"/>
  <c r="P30" i="4"/>
  <c r="E30" i="4"/>
  <c r="T30" i="4" s="1"/>
  <c r="S29" i="4"/>
  <c r="R29" i="4"/>
  <c r="Q29" i="4"/>
  <c r="P29" i="4"/>
  <c r="E29" i="4"/>
  <c r="U29" i="4" s="1"/>
  <c r="R28" i="4"/>
  <c r="S27" i="4"/>
  <c r="R27" i="4"/>
  <c r="Q27" i="4"/>
  <c r="P27" i="4"/>
  <c r="E27" i="4"/>
  <c r="U27" i="4" s="1"/>
  <c r="T26" i="4"/>
  <c r="S26" i="4"/>
  <c r="R26" i="4"/>
  <c r="Q26" i="4"/>
  <c r="U26" i="4" s="1"/>
  <c r="P26" i="4"/>
  <c r="E26" i="4"/>
  <c r="T25" i="4"/>
  <c r="S25" i="4"/>
  <c r="R25" i="4"/>
  <c r="Q25" i="4"/>
  <c r="P25" i="4"/>
  <c r="E25" i="4"/>
  <c r="U25" i="4" s="1"/>
  <c r="S24" i="4"/>
  <c r="R24" i="4"/>
  <c r="Q24" i="4"/>
  <c r="P24" i="4"/>
  <c r="E24" i="4"/>
  <c r="T24" i="4" s="1"/>
  <c r="S23" i="4"/>
  <c r="R23" i="4"/>
  <c r="Q23" i="4"/>
  <c r="P23" i="4"/>
  <c r="E23" i="4"/>
  <c r="U23" i="4" s="1"/>
  <c r="U22" i="4"/>
  <c r="S22" i="4"/>
  <c r="R22" i="4"/>
  <c r="Q22" i="4"/>
  <c r="P22" i="4"/>
  <c r="E22" i="4"/>
  <c r="T22" i="4" s="1"/>
  <c r="T21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T18" i="4" s="1"/>
  <c r="S17" i="4"/>
  <c r="R17" i="4"/>
  <c r="Q17" i="4"/>
  <c r="P17" i="4"/>
  <c r="E17" i="4"/>
  <c r="U17" i="4" s="1"/>
  <c r="S16" i="4"/>
  <c r="R16" i="4"/>
  <c r="Q16" i="4"/>
  <c r="P16" i="4"/>
  <c r="E16" i="4"/>
  <c r="T16" i="4" s="1"/>
  <c r="S15" i="4"/>
  <c r="R15" i="4"/>
  <c r="Q15" i="4"/>
  <c r="P15" i="4"/>
  <c r="E15" i="4"/>
  <c r="U15" i="4" s="1"/>
  <c r="S14" i="4"/>
  <c r="R14" i="4"/>
  <c r="Q14" i="4"/>
  <c r="P14" i="4"/>
  <c r="E14" i="4"/>
  <c r="S13" i="4"/>
  <c r="R13" i="4"/>
  <c r="Q13" i="4"/>
  <c r="P13" i="4"/>
  <c r="E13" i="4"/>
  <c r="T13" i="4" s="1"/>
  <c r="U12" i="4"/>
  <c r="S12" i="4"/>
  <c r="R12" i="4"/>
  <c r="Q12" i="4"/>
  <c r="P12" i="4"/>
  <c r="E12" i="4"/>
  <c r="T12" i="4" s="1"/>
  <c r="T11" i="4"/>
  <c r="S11" i="4"/>
  <c r="R11" i="4"/>
  <c r="Q11" i="4"/>
  <c r="P11" i="4"/>
  <c r="E11" i="4"/>
  <c r="U11" i="4" s="1"/>
  <c r="S10" i="4"/>
  <c r="R10" i="4"/>
  <c r="Q10" i="4"/>
  <c r="P10" i="4"/>
  <c r="E10" i="4"/>
  <c r="U10" i="4" s="1"/>
  <c r="S64" i="3"/>
  <c r="R64" i="3"/>
  <c r="Q64" i="3"/>
  <c r="P64" i="3"/>
  <c r="E64" i="3"/>
  <c r="T64" i="3" s="1"/>
  <c r="S63" i="3"/>
  <c r="R63" i="3"/>
  <c r="Q63" i="3"/>
  <c r="P63" i="3"/>
  <c r="E63" i="3"/>
  <c r="S62" i="3"/>
  <c r="S60" i="3"/>
  <c r="R60" i="3"/>
  <c r="Q60" i="3"/>
  <c r="P60" i="3"/>
  <c r="E60" i="3"/>
  <c r="T60" i="3" s="1"/>
  <c r="S59" i="3"/>
  <c r="R59" i="3"/>
  <c r="Q59" i="3"/>
  <c r="P59" i="3"/>
  <c r="E59" i="3"/>
  <c r="U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S55" i="3"/>
  <c r="R55" i="3"/>
  <c r="Q55" i="3"/>
  <c r="P55" i="3"/>
  <c r="E55" i="3"/>
  <c r="U55" i="3" s="1"/>
  <c r="S54" i="3"/>
  <c r="R54" i="3"/>
  <c r="Q54" i="3"/>
  <c r="P54" i="3"/>
  <c r="E54" i="3"/>
  <c r="U54" i="3" s="1"/>
  <c r="T53" i="3"/>
  <c r="S53" i="3"/>
  <c r="R53" i="3"/>
  <c r="Q53" i="3"/>
  <c r="P53" i="3"/>
  <c r="E53" i="3"/>
  <c r="U53" i="3" s="1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T47" i="3"/>
  <c r="S47" i="3"/>
  <c r="R47" i="3"/>
  <c r="Q47" i="3"/>
  <c r="P47" i="3"/>
  <c r="E47" i="3"/>
  <c r="U46" i="3"/>
  <c r="T46" i="3"/>
  <c r="S46" i="3"/>
  <c r="R46" i="3"/>
  <c r="Q46" i="3"/>
  <c r="P46" i="3"/>
  <c r="E46" i="3"/>
  <c r="T45" i="3"/>
  <c r="S45" i="3"/>
  <c r="R45" i="3"/>
  <c r="Q45" i="3"/>
  <c r="P45" i="3"/>
  <c r="E45" i="3"/>
  <c r="U45" i="3" s="1"/>
  <c r="S42" i="3"/>
  <c r="R42" i="3"/>
  <c r="Q42" i="3"/>
  <c r="P42" i="3"/>
  <c r="E42" i="3"/>
  <c r="U42" i="3" s="1"/>
  <c r="U41" i="3"/>
  <c r="S41" i="3"/>
  <c r="R41" i="3"/>
  <c r="Q41" i="3"/>
  <c r="P41" i="3"/>
  <c r="E41" i="3"/>
  <c r="T41" i="3" s="1"/>
  <c r="S40" i="3"/>
  <c r="R40" i="3"/>
  <c r="Q40" i="3"/>
  <c r="P40" i="3"/>
  <c r="E40" i="3"/>
  <c r="U40" i="3" s="1"/>
  <c r="S39" i="3"/>
  <c r="R39" i="3"/>
  <c r="Q39" i="3"/>
  <c r="P39" i="3"/>
  <c r="E39" i="3"/>
  <c r="U39" i="3" s="1"/>
  <c r="T38" i="3"/>
  <c r="S38" i="3"/>
  <c r="R38" i="3"/>
  <c r="Q38" i="3"/>
  <c r="P38" i="3"/>
  <c r="E38" i="3"/>
  <c r="U38" i="3" s="1"/>
  <c r="S37" i="3"/>
  <c r="R37" i="3"/>
  <c r="Q37" i="3"/>
  <c r="P37" i="3"/>
  <c r="E37" i="3"/>
  <c r="U37" i="3" s="1"/>
  <c r="S36" i="3"/>
  <c r="R36" i="3"/>
  <c r="Q36" i="3"/>
  <c r="P36" i="3"/>
  <c r="E36" i="3"/>
  <c r="T36" i="3" s="1"/>
  <c r="S35" i="3"/>
  <c r="R35" i="3"/>
  <c r="Q35" i="3"/>
  <c r="P35" i="3"/>
  <c r="E35" i="3"/>
  <c r="U35" i="3" s="1"/>
  <c r="S34" i="3"/>
  <c r="R34" i="3"/>
  <c r="Q34" i="3"/>
  <c r="P34" i="3"/>
  <c r="E34" i="3"/>
  <c r="S33" i="3"/>
  <c r="R33" i="3"/>
  <c r="Q33" i="3"/>
  <c r="P33" i="3"/>
  <c r="E33" i="3"/>
  <c r="U33" i="3" s="1"/>
  <c r="U32" i="3"/>
  <c r="T32" i="3"/>
  <c r="S32" i="3"/>
  <c r="R32" i="3"/>
  <c r="Q32" i="3"/>
  <c r="P32" i="3"/>
  <c r="E32" i="3"/>
  <c r="U31" i="3"/>
  <c r="T31" i="3"/>
  <c r="S31" i="3"/>
  <c r="R31" i="3"/>
  <c r="Q31" i="3"/>
  <c r="P31" i="3"/>
  <c r="E31" i="3"/>
  <c r="S30" i="3"/>
  <c r="R30" i="3"/>
  <c r="Q30" i="3"/>
  <c r="P30" i="3"/>
  <c r="E30" i="3"/>
  <c r="T30" i="3" s="1"/>
  <c r="S29" i="3"/>
  <c r="R29" i="3"/>
  <c r="Q29" i="3"/>
  <c r="P29" i="3"/>
  <c r="E29" i="3"/>
  <c r="U29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T25" i="3"/>
  <c r="S25" i="3"/>
  <c r="R25" i="3"/>
  <c r="Q25" i="3"/>
  <c r="P25" i="3"/>
  <c r="E25" i="3"/>
  <c r="U25" i="3" s="1"/>
  <c r="S24" i="3"/>
  <c r="R24" i="3"/>
  <c r="Q24" i="3"/>
  <c r="P24" i="3"/>
  <c r="E24" i="3"/>
  <c r="T24" i="3" s="1"/>
  <c r="S23" i="3"/>
  <c r="R23" i="3"/>
  <c r="Q23" i="3"/>
  <c r="P23" i="3"/>
  <c r="E23" i="3"/>
  <c r="T23" i="3" s="1"/>
  <c r="U22" i="3"/>
  <c r="T22" i="3"/>
  <c r="S22" i="3"/>
  <c r="R22" i="3"/>
  <c r="Q22" i="3"/>
  <c r="P22" i="3"/>
  <c r="E22" i="3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T18" i="3" s="1"/>
  <c r="S17" i="3"/>
  <c r="R17" i="3"/>
  <c r="Q17" i="3"/>
  <c r="P17" i="3"/>
  <c r="E17" i="3"/>
  <c r="U17" i="3" s="1"/>
  <c r="S16" i="3"/>
  <c r="R16" i="3"/>
  <c r="Q16" i="3"/>
  <c r="P16" i="3"/>
  <c r="E16" i="3"/>
  <c r="T16" i="3" s="1"/>
  <c r="S15" i="3"/>
  <c r="R15" i="3"/>
  <c r="Q15" i="3"/>
  <c r="P15" i="3"/>
  <c r="E15" i="3"/>
  <c r="U15" i="3" s="1"/>
  <c r="S14" i="3"/>
  <c r="R14" i="3"/>
  <c r="Q14" i="3"/>
  <c r="P14" i="3"/>
  <c r="E14" i="3"/>
  <c r="T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T12" i="3" s="1"/>
  <c r="T11" i="3"/>
  <c r="S11" i="3"/>
  <c r="R11" i="3"/>
  <c r="Q11" i="3"/>
  <c r="P11" i="3"/>
  <c r="E11" i="3"/>
  <c r="U11" i="3" s="1"/>
  <c r="S10" i="3"/>
  <c r="R10" i="3"/>
  <c r="Q10" i="3"/>
  <c r="P10" i="3"/>
  <c r="E10" i="3"/>
  <c r="S9" i="3"/>
  <c r="S64" i="2"/>
  <c r="R64" i="2"/>
  <c r="Q64" i="2"/>
  <c r="P64" i="2"/>
  <c r="E64" i="2"/>
  <c r="U64" i="2" s="1"/>
  <c r="S63" i="2"/>
  <c r="R63" i="2"/>
  <c r="Q63" i="2"/>
  <c r="P63" i="2"/>
  <c r="E63" i="2"/>
  <c r="S62" i="2"/>
  <c r="T60" i="2"/>
  <c r="S60" i="2"/>
  <c r="R60" i="2"/>
  <c r="Q60" i="2"/>
  <c r="P60" i="2"/>
  <c r="E60" i="2"/>
  <c r="U60" i="2" s="1"/>
  <c r="S59" i="2"/>
  <c r="R59" i="2"/>
  <c r="Q59" i="2"/>
  <c r="P59" i="2"/>
  <c r="E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R56" i="2"/>
  <c r="U55" i="2"/>
  <c r="T55" i="2"/>
  <c r="S55" i="2"/>
  <c r="R55" i="2"/>
  <c r="Q55" i="2"/>
  <c r="P55" i="2"/>
  <c r="E55" i="2"/>
  <c r="S54" i="2"/>
  <c r="R54" i="2"/>
  <c r="Q54" i="2"/>
  <c r="P54" i="2"/>
  <c r="E54" i="2"/>
  <c r="U54" i="2" s="1"/>
  <c r="S53" i="2"/>
  <c r="R53" i="2"/>
  <c r="Q53" i="2"/>
  <c r="P53" i="2"/>
  <c r="E53" i="2"/>
  <c r="U53" i="2" s="1"/>
  <c r="S52" i="2"/>
  <c r="R52" i="2"/>
  <c r="Q52" i="2"/>
  <c r="P52" i="2"/>
  <c r="E52" i="2"/>
  <c r="T52" i="2" s="1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U48" i="2"/>
  <c r="T48" i="2"/>
  <c r="S48" i="2"/>
  <c r="R48" i="2"/>
  <c r="Q48" i="2"/>
  <c r="P48" i="2"/>
  <c r="E48" i="2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U42" i="2"/>
  <c r="T42" i="2"/>
  <c r="S42" i="2"/>
  <c r="R42" i="2"/>
  <c r="Q42" i="2"/>
  <c r="P42" i="2"/>
  <c r="E42" i="2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T36" i="2"/>
  <c r="S36" i="2"/>
  <c r="R36" i="2"/>
  <c r="Q36" i="2"/>
  <c r="P36" i="2"/>
  <c r="E36" i="2"/>
  <c r="U36" i="2" s="1"/>
  <c r="U35" i="2"/>
  <c r="T35" i="2"/>
  <c r="S35" i="2"/>
  <c r="R35" i="2"/>
  <c r="Q35" i="2"/>
  <c r="P35" i="2"/>
  <c r="E35" i="2"/>
  <c r="S34" i="2"/>
  <c r="R34" i="2"/>
  <c r="Q34" i="2"/>
  <c r="U34" i="2" s="1"/>
  <c r="P34" i="2"/>
  <c r="T34" i="2" s="1"/>
  <c r="E34" i="2"/>
  <c r="S33" i="2"/>
  <c r="R33" i="2"/>
  <c r="Q33" i="2"/>
  <c r="P33" i="2"/>
  <c r="E33" i="2"/>
  <c r="U33" i="2" s="1"/>
  <c r="S32" i="2"/>
  <c r="R32" i="2"/>
  <c r="Q32" i="2"/>
  <c r="P32" i="2"/>
  <c r="E32" i="2"/>
  <c r="U32" i="2" s="1"/>
  <c r="S31" i="2"/>
  <c r="R31" i="2"/>
  <c r="Q31" i="2"/>
  <c r="P31" i="2"/>
  <c r="E31" i="2"/>
  <c r="T31" i="2" s="1"/>
  <c r="S30" i="2"/>
  <c r="R30" i="2"/>
  <c r="Q30" i="2"/>
  <c r="P30" i="2"/>
  <c r="E30" i="2"/>
  <c r="U30" i="2" s="1"/>
  <c r="S29" i="2"/>
  <c r="R29" i="2"/>
  <c r="Q29" i="2"/>
  <c r="P29" i="2"/>
  <c r="E29" i="2"/>
  <c r="T29" i="2" s="1"/>
  <c r="S27" i="2"/>
  <c r="R27" i="2"/>
  <c r="Q27" i="2"/>
  <c r="P27" i="2"/>
  <c r="E27" i="2"/>
  <c r="U27" i="2" s="1"/>
  <c r="S26" i="2"/>
  <c r="R26" i="2"/>
  <c r="Q26" i="2"/>
  <c r="P26" i="2"/>
  <c r="E26" i="2"/>
  <c r="T26" i="2" s="1"/>
  <c r="U25" i="2"/>
  <c r="T25" i="2"/>
  <c r="S25" i="2"/>
  <c r="R25" i="2"/>
  <c r="Q25" i="2"/>
  <c r="P25" i="2"/>
  <c r="E25" i="2"/>
  <c r="U24" i="2"/>
  <c r="T24" i="2"/>
  <c r="S24" i="2"/>
  <c r="R24" i="2"/>
  <c r="Q24" i="2"/>
  <c r="P24" i="2"/>
  <c r="E24" i="2"/>
  <c r="S23" i="2"/>
  <c r="R23" i="2"/>
  <c r="Q23" i="2"/>
  <c r="P23" i="2"/>
  <c r="E23" i="2"/>
  <c r="U23" i="2" s="1"/>
  <c r="U22" i="2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S19" i="2"/>
  <c r="R19" i="2"/>
  <c r="Q19" i="2"/>
  <c r="P19" i="2"/>
  <c r="E19" i="2"/>
  <c r="U19" i="2" s="1"/>
  <c r="S18" i="2"/>
  <c r="R18" i="2"/>
  <c r="Q18" i="2"/>
  <c r="P18" i="2"/>
  <c r="E18" i="2"/>
  <c r="T18" i="2" s="1"/>
  <c r="U17" i="2"/>
  <c r="S17" i="2"/>
  <c r="R17" i="2"/>
  <c r="Q17" i="2"/>
  <c r="P17" i="2"/>
  <c r="E17" i="2"/>
  <c r="T17" i="2" s="1"/>
  <c r="U16" i="2"/>
  <c r="T16" i="2"/>
  <c r="S16" i="2"/>
  <c r="R16" i="2"/>
  <c r="Q16" i="2"/>
  <c r="P16" i="2"/>
  <c r="E16" i="2"/>
  <c r="S15" i="2"/>
  <c r="R15" i="2"/>
  <c r="Q15" i="2"/>
  <c r="P15" i="2"/>
  <c r="E15" i="2"/>
  <c r="U15" i="2" s="1"/>
  <c r="S14" i="2"/>
  <c r="R14" i="2"/>
  <c r="Q14" i="2"/>
  <c r="P14" i="2"/>
  <c r="E14" i="2"/>
  <c r="T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T64" i="1"/>
  <c r="S64" i="1"/>
  <c r="R64" i="1"/>
  <c r="Q64" i="1"/>
  <c r="P64" i="1"/>
  <c r="E64" i="1"/>
  <c r="U64" i="1" s="1"/>
  <c r="S63" i="1"/>
  <c r="R63" i="1"/>
  <c r="Q63" i="1"/>
  <c r="P63" i="1"/>
  <c r="E63" i="1"/>
  <c r="T63" i="1" s="1"/>
  <c r="S62" i="1"/>
  <c r="S60" i="1"/>
  <c r="R60" i="1"/>
  <c r="Q60" i="1"/>
  <c r="P60" i="1"/>
  <c r="E60" i="1"/>
  <c r="T60" i="1" s="1"/>
  <c r="S59" i="1"/>
  <c r="R59" i="1"/>
  <c r="Q59" i="1"/>
  <c r="P59" i="1"/>
  <c r="E59" i="1"/>
  <c r="T59" i="1" s="1"/>
  <c r="S58" i="1"/>
  <c r="R58" i="1"/>
  <c r="Q58" i="1"/>
  <c r="P58" i="1"/>
  <c r="E58" i="1"/>
  <c r="U58" i="1" s="1"/>
  <c r="S57" i="1"/>
  <c r="R57" i="1"/>
  <c r="Q57" i="1"/>
  <c r="P57" i="1"/>
  <c r="E57" i="1"/>
  <c r="U57" i="1" s="1"/>
  <c r="R56" i="1"/>
  <c r="U55" i="1"/>
  <c r="S55" i="1"/>
  <c r="R55" i="1"/>
  <c r="Q55" i="1"/>
  <c r="P55" i="1"/>
  <c r="E55" i="1"/>
  <c r="T55" i="1" s="1"/>
  <c r="S54" i="1"/>
  <c r="R54" i="1"/>
  <c r="Q54" i="1"/>
  <c r="P54" i="1"/>
  <c r="E54" i="1"/>
  <c r="U54" i="1" s="1"/>
  <c r="S53" i="1"/>
  <c r="R53" i="1"/>
  <c r="Q53" i="1"/>
  <c r="P53" i="1"/>
  <c r="E53" i="1"/>
  <c r="U53" i="1" s="1"/>
  <c r="S52" i="1"/>
  <c r="R52" i="1"/>
  <c r="Q52" i="1"/>
  <c r="P52" i="1"/>
  <c r="E52" i="1"/>
  <c r="T52" i="1" s="1"/>
  <c r="S51" i="1"/>
  <c r="R51" i="1"/>
  <c r="Q51" i="1"/>
  <c r="P51" i="1"/>
  <c r="E51" i="1"/>
  <c r="T51" i="1" s="1"/>
  <c r="U50" i="1"/>
  <c r="T50" i="1"/>
  <c r="S50" i="1"/>
  <c r="R50" i="1"/>
  <c r="Q50" i="1"/>
  <c r="P50" i="1"/>
  <c r="E50" i="1"/>
  <c r="T49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T47" i="1" s="1"/>
  <c r="E47" i="1"/>
  <c r="S46" i="1"/>
  <c r="R46" i="1"/>
  <c r="Q46" i="1"/>
  <c r="P46" i="1"/>
  <c r="E46" i="1"/>
  <c r="S45" i="1"/>
  <c r="R45" i="1"/>
  <c r="Q45" i="1"/>
  <c r="P45" i="1"/>
  <c r="E45" i="1"/>
  <c r="S42" i="1"/>
  <c r="R42" i="1"/>
  <c r="Q42" i="1"/>
  <c r="P42" i="1"/>
  <c r="E42" i="1"/>
  <c r="U42" i="1" s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T38" i="1" s="1"/>
  <c r="S37" i="1"/>
  <c r="R37" i="1"/>
  <c r="Q37" i="1"/>
  <c r="U37" i="1" s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E35" i="1"/>
  <c r="U35" i="1" s="1"/>
  <c r="T34" i="1"/>
  <c r="S34" i="1"/>
  <c r="R34" i="1"/>
  <c r="Q34" i="1"/>
  <c r="U34" i="1" s="1"/>
  <c r="P34" i="1"/>
  <c r="E34" i="1"/>
  <c r="S33" i="1"/>
  <c r="R33" i="1"/>
  <c r="Q33" i="1"/>
  <c r="U33" i="1" s="1"/>
  <c r="P33" i="1"/>
  <c r="T33" i="1" s="1"/>
  <c r="E33" i="1"/>
  <c r="S32" i="1"/>
  <c r="R32" i="1"/>
  <c r="Q32" i="1"/>
  <c r="P32" i="1"/>
  <c r="E32" i="1"/>
  <c r="U32" i="1" s="1"/>
  <c r="S31" i="1"/>
  <c r="R31" i="1"/>
  <c r="Q31" i="1"/>
  <c r="P31" i="1"/>
  <c r="E31" i="1"/>
  <c r="U31" i="1" s="1"/>
  <c r="S30" i="1"/>
  <c r="R30" i="1"/>
  <c r="Q30" i="1"/>
  <c r="P30" i="1"/>
  <c r="E30" i="1"/>
  <c r="T30" i="1" s="1"/>
  <c r="S29" i="1"/>
  <c r="R29" i="1"/>
  <c r="Q29" i="1"/>
  <c r="P29" i="1"/>
  <c r="E29" i="1"/>
  <c r="U29" i="1" s="1"/>
  <c r="S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S25" i="1"/>
  <c r="R25" i="1"/>
  <c r="Q25" i="1"/>
  <c r="P25" i="1"/>
  <c r="E25" i="1"/>
  <c r="T25" i="1" s="1"/>
  <c r="S24" i="1"/>
  <c r="R24" i="1"/>
  <c r="Q24" i="1"/>
  <c r="P24" i="1"/>
  <c r="E24" i="1"/>
  <c r="U24" i="1" s="1"/>
  <c r="U23" i="1"/>
  <c r="S23" i="1"/>
  <c r="R23" i="1"/>
  <c r="Q23" i="1"/>
  <c r="P23" i="1"/>
  <c r="E23" i="1"/>
  <c r="T23" i="1" s="1"/>
  <c r="T22" i="1"/>
  <c r="S22" i="1"/>
  <c r="R22" i="1"/>
  <c r="Q22" i="1"/>
  <c r="P22" i="1"/>
  <c r="E22" i="1"/>
  <c r="T21" i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T17" i="1" s="1"/>
  <c r="S16" i="1"/>
  <c r="R16" i="1"/>
  <c r="Q16" i="1"/>
  <c r="P16" i="1"/>
  <c r="E16" i="1"/>
  <c r="U16" i="1" s="1"/>
  <c r="U15" i="1"/>
  <c r="S15" i="1"/>
  <c r="R15" i="1"/>
  <c r="Q15" i="1"/>
  <c r="P15" i="1"/>
  <c r="E15" i="1"/>
  <c r="T15" i="1" s="1"/>
  <c r="T14" i="1"/>
  <c r="S14" i="1"/>
  <c r="R14" i="1"/>
  <c r="Q14" i="1"/>
  <c r="P14" i="1"/>
  <c r="E14" i="1"/>
  <c r="T13" i="1"/>
  <c r="S13" i="1"/>
  <c r="R13" i="1"/>
  <c r="Q13" i="1"/>
  <c r="P13" i="1"/>
  <c r="E13" i="1"/>
  <c r="U13" i="1" s="1"/>
  <c r="S12" i="1"/>
  <c r="R12" i="1"/>
  <c r="Q12" i="1"/>
  <c r="P12" i="1"/>
  <c r="E12" i="1"/>
  <c r="S11" i="1"/>
  <c r="R11" i="1"/>
  <c r="Q11" i="1"/>
  <c r="P11" i="1"/>
  <c r="E11" i="1"/>
  <c r="T11" i="1" s="1"/>
  <c r="S10" i="1"/>
  <c r="R10" i="1"/>
  <c r="Q10" i="1"/>
  <c r="P10" i="1"/>
  <c r="E10" i="1"/>
  <c r="T12" i="1" l="1"/>
  <c r="T20" i="1"/>
  <c r="T12" i="6"/>
  <c r="T33" i="6"/>
  <c r="T14" i="7"/>
  <c r="Q56" i="9"/>
  <c r="I8" i="9"/>
  <c r="H8" i="6"/>
  <c r="F8" i="4"/>
  <c r="N8" i="4"/>
  <c r="I8" i="3"/>
  <c r="I61" i="3" s="1"/>
  <c r="I65" i="3" s="1"/>
  <c r="V8" i="8"/>
  <c r="M43" i="9"/>
  <c r="J43" i="2"/>
  <c r="R43" i="2" s="1"/>
  <c r="U36" i="6"/>
  <c r="U47" i="1"/>
  <c r="T48" i="1"/>
  <c r="U20" i="2"/>
  <c r="T23" i="2"/>
  <c r="U12" i="3"/>
  <c r="T20" i="3"/>
  <c r="U36" i="3"/>
  <c r="T42" i="3"/>
  <c r="U47" i="3"/>
  <c r="U49" i="3"/>
  <c r="Q56" i="3"/>
  <c r="T59" i="3"/>
  <c r="E62" i="3"/>
  <c r="T10" i="4"/>
  <c r="T17" i="4"/>
  <c r="T38" i="4"/>
  <c r="U46" i="4"/>
  <c r="T34" i="5"/>
  <c r="T38" i="5"/>
  <c r="T46" i="5"/>
  <c r="T64" i="5"/>
  <c r="U14" i="6"/>
  <c r="T19" i="6"/>
  <c r="U37" i="6"/>
  <c r="T18" i="7"/>
  <c r="T36" i="7"/>
  <c r="U59" i="7"/>
  <c r="T45" i="8"/>
  <c r="T53" i="8"/>
  <c r="T60" i="8"/>
  <c r="T18" i="9"/>
  <c r="T27" i="9"/>
  <c r="T31" i="9"/>
  <c r="T37" i="9"/>
  <c r="Q44" i="9"/>
  <c r="T58" i="9"/>
  <c r="M8" i="5"/>
  <c r="H8" i="4"/>
  <c r="R28" i="3"/>
  <c r="F43" i="6"/>
  <c r="N43" i="6"/>
  <c r="B43" i="5"/>
  <c r="U14" i="2"/>
  <c r="U14" i="1"/>
  <c r="U22" i="1"/>
  <c r="U46" i="1"/>
  <c r="U60" i="1"/>
  <c r="U51" i="2"/>
  <c r="U59" i="4"/>
  <c r="U14" i="5"/>
  <c r="T36" i="5"/>
  <c r="T25" i="6"/>
  <c r="U50" i="6"/>
  <c r="T59" i="6"/>
  <c r="U26" i="7"/>
  <c r="U32" i="7"/>
  <c r="U25" i="8"/>
  <c r="E56" i="8"/>
  <c r="I8" i="1"/>
  <c r="G8" i="8"/>
  <c r="O8" i="8"/>
  <c r="R28" i="6"/>
  <c r="M8" i="3"/>
  <c r="F43" i="2"/>
  <c r="N43" i="2"/>
  <c r="I43" i="6"/>
  <c r="U12" i="1"/>
  <c r="U59" i="8"/>
  <c r="S9" i="2"/>
  <c r="U17" i="1"/>
  <c r="T36" i="1"/>
  <c r="T21" i="2"/>
  <c r="T50" i="2"/>
  <c r="T27" i="3"/>
  <c r="T40" i="3"/>
  <c r="T55" i="3"/>
  <c r="T58" i="3"/>
  <c r="S9" i="4"/>
  <c r="U16" i="4"/>
  <c r="U37" i="4"/>
  <c r="T48" i="4"/>
  <c r="T11" i="5"/>
  <c r="T30" i="5"/>
  <c r="T54" i="7"/>
  <c r="T24" i="8"/>
  <c r="T29" i="8"/>
  <c r="T16" i="9"/>
  <c r="T25" i="9"/>
  <c r="T35" i="9"/>
  <c r="T55" i="9"/>
  <c r="G61" i="5"/>
  <c r="G65" i="5" s="1"/>
  <c r="U59" i="2"/>
  <c r="U14" i="3"/>
  <c r="U16" i="3"/>
  <c r="U30" i="3"/>
  <c r="T54" i="3"/>
  <c r="T57" i="3"/>
  <c r="U14" i="4"/>
  <c r="T19" i="4"/>
  <c r="T27" i="4"/>
  <c r="U30" i="4"/>
  <c r="T47" i="4"/>
  <c r="T51" i="4"/>
  <c r="U12" i="5"/>
  <c r="T52" i="5"/>
  <c r="T57" i="6"/>
  <c r="T53" i="7"/>
  <c r="U10" i="8"/>
  <c r="T13" i="8"/>
  <c r="T23" i="8"/>
  <c r="T36" i="8"/>
  <c r="Q56" i="8"/>
  <c r="T58" i="8"/>
  <c r="U14" i="9"/>
  <c r="T24" i="9"/>
  <c r="U33" i="9"/>
  <c r="T54" i="9"/>
  <c r="H8" i="5"/>
  <c r="I8" i="2"/>
  <c r="W8" i="6"/>
  <c r="W61" i="6" s="1"/>
  <c r="W65" i="6" s="1"/>
  <c r="W8" i="2"/>
  <c r="U20" i="1"/>
  <c r="T16" i="1"/>
  <c r="T24" i="1"/>
  <c r="T29" i="1"/>
  <c r="T13" i="2"/>
  <c r="T30" i="2"/>
  <c r="T37" i="2"/>
  <c r="T35" i="1"/>
  <c r="U51" i="1"/>
  <c r="T49" i="2"/>
  <c r="T26" i="3"/>
  <c r="U34" i="3"/>
  <c r="T37" i="3"/>
  <c r="T23" i="4"/>
  <c r="T36" i="4"/>
  <c r="Q44" i="4"/>
  <c r="Q43" i="4" s="1"/>
  <c r="T26" i="5"/>
  <c r="U47" i="5"/>
  <c r="T48" i="5"/>
  <c r="U30" i="6"/>
  <c r="T52" i="6"/>
  <c r="U27" i="8"/>
  <c r="T37" i="8"/>
  <c r="G8" i="9"/>
  <c r="G61" i="9" s="1"/>
  <c r="G65" i="9" s="1"/>
  <c r="O8" i="9"/>
  <c r="O61" i="9" s="1"/>
  <c r="O65" i="9" s="1"/>
  <c r="W8" i="5"/>
  <c r="E62" i="9"/>
  <c r="P62" i="9"/>
  <c r="Q43" i="9"/>
  <c r="F61" i="9"/>
  <c r="F65" i="9" s="1"/>
  <c r="P56" i="9"/>
  <c r="D43" i="9"/>
  <c r="U48" i="9"/>
  <c r="P44" i="9"/>
  <c r="H61" i="9"/>
  <c r="H65" i="9" s="1"/>
  <c r="U50" i="9"/>
  <c r="I61" i="9"/>
  <c r="I65" i="9" s="1"/>
  <c r="T49" i="9"/>
  <c r="J43" i="9"/>
  <c r="R43" i="9" s="1"/>
  <c r="N61" i="9"/>
  <c r="N65" i="9" s="1"/>
  <c r="B43" i="9"/>
  <c r="E28" i="9"/>
  <c r="M8" i="9"/>
  <c r="M61" i="9" s="1"/>
  <c r="M65" i="9" s="1"/>
  <c r="R28" i="9"/>
  <c r="E9" i="9"/>
  <c r="Q9" i="9"/>
  <c r="U9" i="9" s="1"/>
  <c r="P9" i="9"/>
  <c r="T11" i="9"/>
  <c r="P62" i="8"/>
  <c r="V61" i="8"/>
  <c r="V65" i="8" s="1"/>
  <c r="P56" i="8"/>
  <c r="G61" i="8"/>
  <c r="G65" i="8" s="1"/>
  <c r="H61" i="8"/>
  <c r="H65" i="8" s="1"/>
  <c r="T49" i="8"/>
  <c r="F61" i="8"/>
  <c r="F65" i="8" s="1"/>
  <c r="N61" i="8"/>
  <c r="N65" i="8" s="1"/>
  <c r="O61" i="8"/>
  <c r="O65" i="8" s="1"/>
  <c r="U50" i="8"/>
  <c r="U41" i="8"/>
  <c r="T42" i="8"/>
  <c r="U38" i="8"/>
  <c r="R28" i="8"/>
  <c r="W8" i="8"/>
  <c r="W61" i="8" s="1"/>
  <c r="W65" i="8" s="1"/>
  <c r="I8" i="8"/>
  <c r="I61" i="8" s="1"/>
  <c r="I65" i="8" s="1"/>
  <c r="U19" i="8"/>
  <c r="R9" i="8"/>
  <c r="Q62" i="7"/>
  <c r="Q56" i="7"/>
  <c r="F43" i="7"/>
  <c r="F61" i="7" s="1"/>
  <c r="F65" i="7" s="1"/>
  <c r="J43" i="7"/>
  <c r="R43" i="7" s="1"/>
  <c r="Q44" i="7"/>
  <c r="Q43" i="7" s="1"/>
  <c r="U50" i="7"/>
  <c r="H61" i="7"/>
  <c r="H65" i="7" s="1"/>
  <c r="I61" i="7"/>
  <c r="I65" i="7" s="1"/>
  <c r="T41" i="7"/>
  <c r="T38" i="7"/>
  <c r="P28" i="7"/>
  <c r="G8" i="7"/>
  <c r="G61" i="7" s="1"/>
  <c r="G65" i="7" s="1"/>
  <c r="O8" i="7"/>
  <c r="O61" i="7" s="1"/>
  <c r="O65" i="7" s="1"/>
  <c r="S28" i="7"/>
  <c r="W43" i="6"/>
  <c r="G61" i="6"/>
  <c r="G65" i="6" s="1"/>
  <c r="O43" i="6"/>
  <c r="H43" i="6"/>
  <c r="T48" i="6"/>
  <c r="O61" i="6"/>
  <c r="O65" i="6" s="1"/>
  <c r="B43" i="6"/>
  <c r="V43" i="6"/>
  <c r="T40" i="6"/>
  <c r="I8" i="6"/>
  <c r="F8" i="6"/>
  <c r="N8" i="6"/>
  <c r="V8" i="6"/>
  <c r="Q9" i="6"/>
  <c r="T15" i="6"/>
  <c r="E62" i="5"/>
  <c r="T62" i="5" s="1"/>
  <c r="F61" i="5"/>
  <c r="F65" i="5" s="1"/>
  <c r="R56" i="5"/>
  <c r="H43" i="5"/>
  <c r="H61" i="5"/>
  <c r="H65" i="5" s="1"/>
  <c r="N61" i="5"/>
  <c r="N65" i="5" s="1"/>
  <c r="V43" i="5"/>
  <c r="I61" i="5"/>
  <c r="I65" i="5" s="1"/>
  <c r="O61" i="5"/>
  <c r="O65" i="5" s="1"/>
  <c r="Q28" i="5"/>
  <c r="T40" i="5"/>
  <c r="U39" i="5"/>
  <c r="R28" i="5"/>
  <c r="T19" i="5"/>
  <c r="T15" i="5"/>
  <c r="Q62" i="4"/>
  <c r="T60" i="4"/>
  <c r="V43" i="4"/>
  <c r="K43" i="4"/>
  <c r="S43" i="4" s="1"/>
  <c r="W43" i="4"/>
  <c r="P44" i="4"/>
  <c r="M61" i="4"/>
  <c r="M65" i="4" s="1"/>
  <c r="G61" i="4"/>
  <c r="G65" i="4" s="1"/>
  <c r="O61" i="4"/>
  <c r="O65" i="4" s="1"/>
  <c r="H61" i="4"/>
  <c r="H65" i="4" s="1"/>
  <c r="N61" i="4"/>
  <c r="N65" i="4" s="1"/>
  <c r="F61" i="4"/>
  <c r="F65" i="4" s="1"/>
  <c r="U52" i="4"/>
  <c r="S28" i="4"/>
  <c r="T42" i="4"/>
  <c r="T41" i="4"/>
  <c r="Q28" i="4"/>
  <c r="V8" i="4"/>
  <c r="I8" i="4"/>
  <c r="I61" i="4" s="1"/>
  <c r="I65" i="4" s="1"/>
  <c r="W8" i="4"/>
  <c r="R9" i="4"/>
  <c r="U60" i="3"/>
  <c r="H43" i="3"/>
  <c r="F43" i="3"/>
  <c r="N43" i="3"/>
  <c r="U51" i="3"/>
  <c r="M61" i="3"/>
  <c r="M65" i="3" s="1"/>
  <c r="J43" i="3"/>
  <c r="R43" i="3" s="1"/>
  <c r="T48" i="3"/>
  <c r="Q44" i="3"/>
  <c r="Q43" i="3" s="1"/>
  <c r="T52" i="3"/>
  <c r="L43" i="3"/>
  <c r="D43" i="3"/>
  <c r="G8" i="3"/>
  <c r="G61" i="3" s="1"/>
  <c r="G65" i="3" s="1"/>
  <c r="O8" i="3"/>
  <c r="O61" i="3" s="1"/>
  <c r="O65" i="3" s="1"/>
  <c r="T35" i="3"/>
  <c r="Q28" i="3"/>
  <c r="H8" i="3"/>
  <c r="U18" i="3"/>
  <c r="E9" i="3"/>
  <c r="T19" i="3"/>
  <c r="T15" i="3"/>
  <c r="Q62" i="2"/>
  <c r="T64" i="2"/>
  <c r="W43" i="2"/>
  <c r="I43" i="2"/>
  <c r="I61" i="2" s="1"/>
  <c r="I65" i="2" s="1"/>
  <c r="W61" i="2"/>
  <c r="W65" i="2" s="1"/>
  <c r="G61" i="2"/>
  <c r="G65" i="2" s="1"/>
  <c r="O61" i="2"/>
  <c r="O65" i="2" s="1"/>
  <c r="L43" i="2"/>
  <c r="D43" i="2"/>
  <c r="E44" i="2"/>
  <c r="F8" i="2"/>
  <c r="N8" i="2"/>
  <c r="T38" i="2"/>
  <c r="V8" i="2"/>
  <c r="V61" i="2" s="1"/>
  <c r="V65" i="2" s="1"/>
  <c r="U29" i="2"/>
  <c r="T15" i="2"/>
  <c r="M8" i="2"/>
  <c r="Q62" i="1"/>
  <c r="I43" i="1"/>
  <c r="I61" i="1" s="1"/>
  <c r="I65" i="1" s="1"/>
  <c r="N61" i="1"/>
  <c r="N65" i="1" s="1"/>
  <c r="E44" i="1"/>
  <c r="T42" i="1"/>
  <c r="T41" i="1"/>
  <c r="H8" i="1"/>
  <c r="H61" i="1" s="1"/>
  <c r="H65" i="1" s="1"/>
  <c r="V8" i="1"/>
  <c r="W8" i="1"/>
  <c r="W61" i="1" s="1"/>
  <c r="W65" i="1" s="1"/>
  <c r="E9" i="1"/>
  <c r="M8" i="1"/>
  <c r="M61" i="1" s="1"/>
  <c r="M65" i="1" s="1"/>
  <c r="U25" i="1"/>
  <c r="U30" i="1"/>
  <c r="U38" i="1"/>
  <c r="U52" i="1"/>
  <c r="U18" i="2"/>
  <c r="U26" i="2"/>
  <c r="U31" i="2"/>
  <c r="U39" i="2"/>
  <c r="U45" i="2"/>
  <c r="U52" i="2"/>
  <c r="U23" i="3"/>
  <c r="P28" i="3"/>
  <c r="U63" i="3"/>
  <c r="U13" i="4"/>
  <c r="U18" i="4"/>
  <c r="P28" i="4"/>
  <c r="U49" i="4"/>
  <c r="E44" i="5"/>
  <c r="U45" i="5"/>
  <c r="T45" i="5"/>
  <c r="E56" i="2"/>
  <c r="P9" i="3"/>
  <c r="E56" i="4"/>
  <c r="T57" i="4"/>
  <c r="E62" i="4"/>
  <c r="E56" i="1"/>
  <c r="Q9" i="1"/>
  <c r="E28" i="1"/>
  <c r="Q44" i="1"/>
  <c r="P56" i="1"/>
  <c r="P9" i="2"/>
  <c r="P44" i="2"/>
  <c r="U63" i="2"/>
  <c r="Q9" i="3"/>
  <c r="Q8" i="3" s="1"/>
  <c r="P62" i="3"/>
  <c r="T62" i="3" s="1"/>
  <c r="P56" i="4"/>
  <c r="P44" i="1"/>
  <c r="E9" i="2"/>
  <c r="P28" i="1"/>
  <c r="Q56" i="1"/>
  <c r="U63" i="1"/>
  <c r="Q9" i="2"/>
  <c r="E28" i="2"/>
  <c r="Q44" i="2"/>
  <c r="Q43" i="2" s="1"/>
  <c r="Q56" i="2"/>
  <c r="Q62" i="3"/>
  <c r="U62" i="3" s="1"/>
  <c r="Q56" i="4"/>
  <c r="E9" i="5"/>
  <c r="T10" i="5"/>
  <c r="P9" i="1"/>
  <c r="T32" i="1"/>
  <c r="T20" i="2"/>
  <c r="P28" i="2"/>
  <c r="T33" i="2"/>
  <c r="T41" i="2"/>
  <c r="T47" i="2"/>
  <c r="T54" i="2"/>
  <c r="T59" i="2"/>
  <c r="T34" i="3"/>
  <c r="E9" i="4"/>
  <c r="T15" i="4"/>
  <c r="T20" i="4"/>
  <c r="T34" i="4"/>
  <c r="P9" i="5"/>
  <c r="T12" i="5"/>
  <c r="U18" i="5"/>
  <c r="U41" i="5"/>
  <c r="T41" i="5"/>
  <c r="T19" i="1"/>
  <c r="Q28" i="1"/>
  <c r="T40" i="1"/>
  <c r="T46" i="1"/>
  <c r="T54" i="1"/>
  <c r="T12" i="2"/>
  <c r="T10" i="1"/>
  <c r="U11" i="1"/>
  <c r="T18" i="1"/>
  <c r="T26" i="1"/>
  <c r="U27" i="1"/>
  <c r="T31" i="1"/>
  <c r="T39" i="1"/>
  <c r="T45" i="1"/>
  <c r="T53" i="1"/>
  <c r="T58" i="1"/>
  <c r="U59" i="1"/>
  <c r="E62" i="1"/>
  <c r="T11" i="2"/>
  <c r="T19" i="2"/>
  <c r="T27" i="2"/>
  <c r="Q28" i="2"/>
  <c r="T32" i="2"/>
  <c r="T40" i="2"/>
  <c r="T46" i="2"/>
  <c r="T53" i="2"/>
  <c r="T58" i="2"/>
  <c r="E62" i="2"/>
  <c r="T63" i="2"/>
  <c r="T10" i="3"/>
  <c r="T17" i="3"/>
  <c r="U24" i="3"/>
  <c r="T33" i="3"/>
  <c r="T39" i="3"/>
  <c r="T50" i="3"/>
  <c r="U64" i="3"/>
  <c r="P9" i="4"/>
  <c r="P8" i="4" s="1"/>
  <c r="T14" i="4"/>
  <c r="T33" i="4"/>
  <c r="U50" i="4"/>
  <c r="T54" i="4"/>
  <c r="T64" i="4"/>
  <c r="Q9" i="5"/>
  <c r="Q8" i="5" s="1"/>
  <c r="U22" i="5"/>
  <c r="T24" i="5"/>
  <c r="U24" i="5"/>
  <c r="U33" i="5"/>
  <c r="T33" i="5"/>
  <c r="T37" i="5"/>
  <c r="U37" i="5"/>
  <c r="U10" i="1"/>
  <c r="T44" i="1"/>
  <c r="U45" i="1"/>
  <c r="T57" i="1"/>
  <c r="P62" i="1"/>
  <c r="T10" i="2"/>
  <c r="T45" i="2"/>
  <c r="T57" i="2"/>
  <c r="P62" i="2"/>
  <c r="U10" i="3"/>
  <c r="E28" i="3"/>
  <c r="T29" i="3"/>
  <c r="E44" i="3"/>
  <c r="P56" i="3"/>
  <c r="T63" i="3"/>
  <c r="Q9" i="4"/>
  <c r="Q8" i="4" s="1"/>
  <c r="U24" i="4"/>
  <c r="E28" i="4"/>
  <c r="T29" i="4"/>
  <c r="U57" i="4"/>
  <c r="T63" i="4"/>
  <c r="E28" i="5"/>
  <c r="T29" i="5"/>
  <c r="U29" i="5"/>
  <c r="Q44" i="5"/>
  <c r="U49" i="5"/>
  <c r="P56" i="5"/>
  <c r="U18" i="6"/>
  <c r="U24" i="6"/>
  <c r="U35" i="6"/>
  <c r="U46" i="6"/>
  <c r="U51" i="6"/>
  <c r="P56" i="6"/>
  <c r="U60" i="6"/>
  <c r="U12" i="7"/>
  <c r="U17" i="7"/>
  <c r="U23" i="7"/>
  <c r="E28" i="7"/>
  <c r="T33" i="7"/>
  <c r="U47" i="7"/>
  <c r="P56" i="7"/>
  <c r="T60" i="7"/>
  <c r="P62" i="7"/>
  <c r="U17" i="8"/>
  <c r="T21" i="8"/>
  <c r="U40" i="8"/>
  <c r="T40" i="8"/>
  <c r="T55" i="5"/>
  <c r="Q56" i="5"/>
  <c r="T60" i="5"/>
  <c r="U62" i="5"/>
  <c r="T10" i="6"/>
  <c r="T16" i="6"/>
  <c r="T22" i="6"/>
  <c r="U41" i="6"/>
  <c r="T49" i="6"/>
  <c r="T55" i="6"/>
  <c r="Q56" i="6"/>
  <c r="T15" i="7"/>
  <c r="T21" i="7"/>
  <c r="U39" i="7"/>
  <c r="U11" i="8"/>
  <c r="U31" i="8"/>
  <c r="T31" i="8"/>
  <c r="E28" i="6"/>
  <c r="E44" i="6"/>
  <c r="T45" i="6"/>
  <c r="U40" i="7"/>
  <c r="T40" i="7"/>
  <c r="U12" i="8"/>
  <c r="T12" i="8"/>
  <c r="T26" i="8"/>
  <c r="E8" i="9"/>
  <c r="T9" i="9"/>
  <c r="P28" i="5"/>
  <c r="T53" i="5"/>
  <c r="T58" i="5"/>
  <c r="Q62" i="5"/>
  <c r="T14" i="6"/>
  <c r="T21" i="6"/>
  <c r="U33" i="6"/>
  <c r="T39" i="6"/>
  <c r="P44" i="6"/>
  <c r="T47" i="6"/>
  <c r="T54" i="6"/>
  <c r="U58" i="6"/>
  <c r="E9" i="7"/>
  <c r="T13" i="7"/>
  <c r="T20" i="7"/>
  <c r="U27" i="7"/>
  <c r="T31" i="7"/>
  <c r="T37" i="7"/>
  <c r="T55" i="7"/>
  <c r="T30" i="8"/>
  <c r="U39" i="8"/>
  <c r="T39" i="8"/>
  <c r="E9" i="6"/>
  <c r="Q28" i="6"/>
  <c r="Q8" i="6" s="1"/>
  <c r="U34" i="6"/>
  <c r="Q44" i="6"/>
  <c r="U59" i="6"/>
  <c r="P9" i="7"/>
  <c r="E28" i="8"/>
  <c r="P44" i="8"/>
  <c r="P43" i="8" s="1"/>
  <c r="U51" i="8"/>
  <c r="T51" i="8"/>
  <c r="P56" i="2"/>
  <c r="P44" i="3"/>
  <c r="E56" i="3"/>
  <c r="P62" i="4"/>
  <c r="P9" i="6"/>
  <c r="T13" i="6"/>
  <c r="U20" i="6"/>
  <c r="T46" i="6"/>
  <c r="U53" i="6"/>
  <c r="T63" i="6"/>
  <c r="Q9" i="7"/>
  <c r="T12" i="7"/>
  <c r="U19" i="7"/>
  <c r="T29" i="7"/>
  <c r="P44" i="7"/>
  <c r="P43" i="7" s="1"/>
  <c r="U51" i="7"/>
  <c r="T51" i="7"/>
  <c r="U64" i="7"/>
  <c r="T64" i="7"/>
  <c r="E9" i="8"/>
  <c r="P28" i="8"/>
  <c r="Q44" i="8"/>
  <c r="U56" i="8"/>
  <c r="T24" i="7"/>
  <c r="T34" i="7"/>
  <c r="T48" i="7"/>
  <c r="P9" i="8"/>
  <c r="T18" i="8"/>
  <c r="U20" i="8"/>
  <c r="T20" i="8"/>
  <c r="U32" i="8"/>
  <c r="T32" i="8"/>
  <c r="E44" i="4"/>
  <c r="P44" i="5"/>
  <c r="E56" i="5"/>
  <c r="U63" i="5"/>
  <c r="U12" i="6"/>
  <c r="T29" i="6"/>
  <c r="T42" i="6"/>
  <c r="U45" i="6"/>
  <c r="E56" i="6"/>
  <c r="U11" i="7"/>
  <c r="T52" i="7"/>
  <c r="E56" i="7"/>
  <c r="U57" i="7"/>
  <c r="E62" i="7"/>
  <c r="T63" i="7"/>
  <c r="Q9" i="8"/>
  <c r="E62" i="8"/>
  <c r="T63" i="8"/>
  <c r="U63" i="8"/>
  <c r="U13" i="9"/>
  <c r="U21" i="9"/>
  <c r="U32" i="9"/>
  <c r="U40" i="9"/>
  <c r="E44" i="9"/>
  <c r="T44" i="9" s="1"/>
  <c r="U51" i="9"/>
  <c r="R9" i="6"/>
  <c r="D8" i="1"/>
  <c r="D61" i="1" s="1"/>
  <c r="D65" i="1" s="1"/>
  <c r="L8" i="1"/>
  <c r="L61" i="1" s="1"/>
  <c r="L65" i="1" s="1"/>
  <c r="O61" i="1"/>
  <c r="O65" i="1" s="1"/>
  <c r="Q62" i="9"/>
  <c r="U62" i="9" s="1"/>
  <c r="S9" i="7"/>
  <c r="S9" i="6"/>
  <c r="F61" i="3"/>
  <c r="F65" i="3" s="1"/>
  <c r="Q62" i="8"/>
  <c r="M8" i="6"/>
  <c r="S9" i="5"/>
  <c r="B8" i="9"/>
  <c r="Q28" i="8"/>
  <c r="T52" i="8"/>
  <c r="T57" i="8"/>
  <c r="T15" i="9"/>
  <c r="T23" i="9"/>
  <c r="T34" i="9"/>
  <c r="T42" i="9"/>
  <c r="T45" i="9"/>
  <c r="T53" i="9"/>
  <c r="T64" i="9"/>
  <c r="V43" i="1"/>
  <c r="P28" i="6"/>
  <c r="E62" i="6"/>
  <c r="Q28" i="7"/>
  <c r="T56" i="8"/>
  <c r="U57" i="8"/>
  <c r="T64" i="8"/>
  <c r="T14" i="9"/>
  <c r="T22" i="9"/>
  <c r="P28" i="9"/>
  <c r="T33" i="9"/>
  <c r="T41" i="9"/>
  <c r="U45" i="9"/>
  <c r="T52" i="9"/>
  <c r="T63" i="9"/>
  <c r="R9" i="9"/>
  <c r="N61" i="3"/>
  <c r="N65" i="3" s="1"/>
  <c r="B8" i="1"/>
  <c r="J8" i="1"/>
  <c r="E44" i="7"/>
  <c r="E44" i="8"/>
  <c r="Q28" i="9"/>
  <c r="E56" i="9"/>
  <c r="U63" i="9"/>
  <c r="S9" i="9"/>
  <c r="C8" i="1"/>
  <c r="K8" i="1"/>
  <c r="W8" i="9"/>
  <c r="W61" i="9" s="1"/>
  <c r="W65" i="9" s="1"/>
  <c r="R9" i="7"/>
  <c r="R9" i="3"/>
  <c r="R9" i="2"/>
  <c r="C43" i="1"/>
  <c r="K43" i="1"/>
  <c r="S43" i="1" s="1"/>
  <c r="C43" i="9"/>
  <c r="K43" i="9"/>
  <c r="S43" i="9" s="1"/>
  <c r="C43" i="8"/>
  <c r="K43" i="8"/>
  <c r="S43" i="8" s="1"/>
  <c r="C43" i="7"/>
  <c r="K43" i="7"/>
  <c r="S43" i="7" s="1"/>
  <c r="C43" i="6"/>
  <c r="K43" i="6"/>
  <c r="S43" i="6" s="1"/>
  <c r="C43" i="5"/>
  <c r="K43" i="5"/>
  <c r="S43" i="5" s="1"/>
  <c r="C43" i="4"/>
  <c r="K43" i="2"/>
  <c r="S43" i="2" s="1"/>
  <c r="B43" i="4"/>
  <c r="L43" i="9"/>
  <c r="D43" i="8"/>
  <c r="L43" i="8"/>
  <c r="D43" i="7"/>
  <c r="L43" i="7"/>
  <c r="D43" i="6"/>
  <c r="L43" i="6"/>
  <c r="D43" i="5"/>
  <c r="L43" i="5"/>
  <c r="D43" i="4"/>
  <c r="L43" i="4"/>
  <c r="V43" i="9"/>
  <c r="V8" i="7"/>
  <c r="V61" i="7" s="1"/>
  <c r="V65" i="7" s="1"/>
  <c r="V8" i="3"/>
  <c r="M43" i="8"/>
  <c r="M61" i="8" s="1"/>
  <c r="M65" i="8" s="1"/>
  <c r="M43" i="7"/>
  <c r="M61" i="7" s="1"/>
  <c r="M65" i="7" s="1"/>
  <c r="M43" i="6"/>
  <c r="M43" i="5"/>
  <c r="M61" i="5" s="1"/>
  <c r="M65" i="5" s="1"/>
  <c r="M43" i="2"/>
  <c r="W43" i="9"/>
  <c r="W43" i="5"/>
  <c r="W61" i="5" s="1"/>
  <c r="W65" i="5" s="1"/>
  <c r="S62" i="7"/>
  <c r="W8" i="7"/>
  <c r="W8" i="3"/>
  <c r="B8" i="8"/>
  <c r="B8" i="7"/>
  <c r="J8" i="7"/>
  <c r="B8" i="6"/>
  <c r="J8" i="6"/>
  <c r="B8" i="5"/>
  <c r="B61" i="5" s="1"/>
  <c r="B65" i="5" s="1"/>
  <c r="J8" i="5"/>
  <c r="B8" i="4"/>
  <c r="B61" i="4" s="1"/>
  <c r="B65" i="4" s="1"/>
  <c r="J8" i="4"/>
  <c r="B8" i="3"/>
  <c r="J8" i="3"/>
  <c r="J8" i="2"/>
  <c r="C8" i="9"/>
  <c r="C61" i="9" s="1"/>
  <c r="C65" i="9" s="1"/>
  <c r="S28" i="9"/>
  <c r="C8" i="8"/>
  <c r="C8" i="7"/>
  <c r="C61" i="7" s="1"/>
  <c r="C65" i="7" s="1"/>
  <c r="K8" i="7"/>
  <c r="K61" i="7" s="1"/>
  <c r="C8" i="6"/>
  <c r="C61" i="6" s="1"/>
  <c r="C65" i="6" s="1"/>
  <c r="K8" i="6"/>
  <c r="K61" i="6" s="1"/>
  <c r="C8" i="5"/>
  <c r="C61" i="5" s="1"/>
  <c r="C65" i="5" s="1"/>
  <c r="K8" i="5"/>
  <c r="K61" i="5" s="1"/>
  <c r="C8" i="4"/>
  <c r="C61" i="4" s="1"/>
  <c r="C65" i="4" s="1"/>
  <c r="K8" i="4"/>
  <c r="C8" i="3"/>
  <c r="K8" i="3"/>
  <c r="C8" i="2"/>
  <c r="K8" i="2"/>
  <c r="V43" i="7"/>
  <c r="V43" i="3"/>
  <c r="D8" i="9"/>
  <c r="L8" i="9"/>
  <c r="D8" i="8"/>
  <c r="L8" i="8"/>
  <c r="D8" i="7"/>
  <c r="L8" i="7"/>
  <c r="D8" i="6"/>
  <c r="L8" i="6"/>
  <c r="D8" i="5"/>
  <c r="L8" i="5"/>
  <c r="D8" i="4"/>
  <c r="L8" i="4"/>
  <c r="D8" i="3"/>
  <c r="L8" i="3"/>
  <c r="D8" i="2"/>
  <c r="L8" i="2"/>
  <c r="V8" i="9"/>
  <c r="V8" i="5"/>
  <c r="W43" i="7"/>
  <c r="W43" i="3"/>
  <c r="B43" i="7"/>
  <c r="B43" i="8"/>
  <c r="J43" i="8"/>
  <c r="R43" i="8" s="1"/>
  <c r="B43" i="2"/>
  <c r="C43" i="2"/>
  <c r="R56" i="9"/>
  <c r="B43" i="1"/>
  <c r="B43" i="3"/>
  <c r="S56" i="9"/>
  <c r="C43" i="3"/>
  <c r="K43" i="3"/>
  <c r="S43" i="3" s="1"/>
  <c r="J43" i="4"/>
  <c r="R43" i="4" s="1"/>
  <c r="R44" i="8"/>
  <c r="B8" i="2"/>
  <c r="J8" i="9"/>
  <c r="J8" i="8"/>
  <c r="K8" i="9"/>
  <c r="K8" i="8"/>
  <c r="N61" i="2" l="1"/>
  <c r="N65" i="2" s="1"/>
  <c r="Q8" i="9"/>
  <c r="Q43" i="8"/>
  <c r="F61" i="2"/>
  <c r="F65" i="2" s="1"/>
  <c r="F61" i="6"/>
  <c r="F65" i="6" s="1"/>
  <c r="N61" i="6"/>
  <c r="N65" i="6" s="1"/>
  <c r="V61" i="3"/>
  <c r="V65" i="3" s="1"/>
  <c r="P8" i="6"/>
  <c r="P61" i="6" s="1"/>
  <c r="P65" i="6" s="1"/>
  <c r="T44" i="2"/>
  <c r="I61" i="6"/>
  <c r="I65" i="6" s="1"/>
  <c r="P8" i="7"/>
  <c r="P43" i="4"/>
  <c r="V61" i="1"/>
  <c r="V65" i="1" s="1"/>
  <c r="M61" i="6"/>
  <c r="M65" i="6" s="1"/>
  <c r="V61" i="6"/>
  <c r="V65" i="6" s="1"/>
  <c r="P43" i="9"/>
  <c r="P61" i="9" s="1"/>
  <c r="P65" i="9" s="1"/>
  <c r="H61" i="6"/>
  <c r="H65" i="6" s="1"/>
  <c r="C61" i="1"/>
  <c r="C65" i="1" s="1"/>
  <c r="P8" i="9"/>
  <c r="E43" i="1"/>
  <c r="T62" i="9"/>
  <c r="B61" i="9"/>
  <c r="B65" i="9" s="1"/>
  <c r="V61" i="9"/>
  <c r="V65" i="9" s="1"/>
  <c r="D61" i="9"/>
  <c r="D65" i="9" s="1"/>
  <c r="L61" i="9"/>
  <c r="L65" i="9" s="1"/>
  <c r="T28" i="9"/>
  <c r="D61" i="8"/>
  <c r="D65" i="8" s="1"/>
  <c r="P8" i="8"/>
  <c r="P61" i="8" s="1"/>
  <c r="P65" i="8" s="1"/>
  <c r="S8" i="7"/>
  <c r="B61" i="6"/>
  <c r="B65" i="6" s="1"/>
  <c r="P43" i="6"/>
  <c r="L61" i="6"/>
  <c r="L65" i="6" s="1"/>
  <c r="S8" i="6"/>
  <c r="V61" i="5"/>
  <c r="V65" i="5" s="1"/>
  <c r="P43" i="5"/>
  <c r="L61" i="5"/>
  <c r="L65" i="5" s="1"/>
  <c r="D61" i="5"/>
  <c r="D65" i="5" s="1"/>
  <c r="S8" i="5"/>
  <c r="V61" i="4"/>
  <c r="V65" i="4" s="1"/>
  <c r="Q61" i="4"/>
  <c r="Q65" i="4" s="1"/>
  <c r="W61" i="4"/>
  <c r="W65" i="4" s="1"/>
  <c r="D61" i="4"/>
  <c r="D65" i="4" s="1"/>
  <c r="L61" i="3"/>
  <c r="L65" i="3" s="1"/>
  <c r="H61" i="3"/>
  <c r="H65" i="3" s="1"/>
  <c r="Q61" i="3"/>
  <c r="Q65" i="3" s="1"/>
  <c r="D61" i="3"/>
  <c r="D65" i="3" s="1"/>
  <c r="C61" i="3"/>
  <c r="C65" i="3" s="1"/>
  <c r="W61" i="3"/>
  <c r="W65" i="3" s="1"/>
  <c r="P8" i="3"/>
  <c r="L61" i="2"/>
  <c r="L65" i="2" s="1"/>
  <c r="D61" i="2"/>
  <c r="D65" i="2" s="1"/>
  <c r="M61" i="2"/>
  <c r="M65" i="2" s="1"/>
  <c r="P43" i="1"/>
  <c r="T43" i="1" s="1"/>
  <c r="Q43" i="1"/>
  <c r="Q8" i="1"/>
  <c r="P8" i="1"/>
  <c r="Q61" i="9"/>
  <c r="Q65" i="9" s="1"/>
  <c r="U8" i="9"/>
  <c r="S8" i="4"/>
  <c r="K61" i="4"/>
  <c r="C61" i="8"/>
  <c r="C65" i="8" s="1"/>
  <c r="R8" i="5"/>
  <c r="J61" i="5"/>
  <c r="W61" i="7"/>
  <c r="W65" i="7" s="1"/>
  <c r="U56" i="9"/>
  <c r="T56" i="9"/>
  <c r="E8" i="6"/>
  <c r="U9" i="6"/>
  <c r="T9" i="6"/>
  <c r="E43" i="3"/>
  <c r="U44" i="3"/>
  <c r="T44" i="3"/>
  <c r="E8" i="4"/>
  <c r="U9" i="4"/>
  <c r="T9" i="4"/>
  <c r="E43" i="2"/>
  <c r="U56" i="2"/>
  <c r="T56" i="2"/>
  <c r="E43" i="7"/>
  <c r="U56" i="7"/>
  <c r="T56" i="7"/>
  <c r="U28" i="9"/>
  <c r="U28" i="1"/>
  <c r="T28" i="1"/>
  <c r="R8" i="6"/>
  <c r="J61" i="6"/>
  <c r="T44" i="8"/>
  <c r="E43" i="8"/>
  <c r="U44" i="8"/>
  <c r="E8" i="8"/>
  <c r="U9" i="8"/>
  <c r="T9" i="8"/>
  <c r="U28" i="8"/>
  <c r="T28" i="8"/>
  <c r="U28" i="3"/>
  <c r="T28" i="3"/>
  <c r="E8" i="2"/>
  <c r="U28" i="2"/>
  <c r="T28" i="2"/>
  <c r="K65" i="5"/>
  <c r="S65" i="5" s="1"/>
  <c r="S61" i="5"/>
  <c r="R8" i="2"/>
  <c r="J61" i="2"/>
  <c r="S8" i="1"/>
  <c r="K61" i="1"/>
  <c r="T44" i="7"/>
  <c r="U44" i="7"/>
  <c r="Q8" i="7"/>
  <c r="Q61" i="7" s="1"/>
  <c r="Q65" i="7" s="1"/>
  <c r="U56" i="3"/>
  <c r="T56" i="3"/>
  <c r="P61" i="7"/>
  <c r="P65" i="7" s="1"/>
  <c r="E8" i="7"/>
  <c r="U9" i="7"/>
  <c r="T9" i="7"/>
  <c r="T8" i="9"/>
  <c r="U44" i="6"/>
  <c r="T44" i="6"/>
  <c r="U28" i="4"/>
  <c r="T28" i="4"/>
  <c r="P61" i="4"/>
  <c r="P65" i="4" s="1"/>
  <c r="E8" i="1"/>
  <c r="Q8" i="2"/>
  <c r="Q61" i="2" s="1"/>
  <c r="Q65" i="2" s="1"/>
  <c r="U56" i="1"/>
  <c r="T56" i="1"/>
  <c r="U44" i="5"/>
  <c r="T44" i="5"/>
  <c r="U9" i="1"/>
  <c r="E43" i="5"/>
  <c r="U56" i="5"/>
  <c r="T56" i="5"/>
  <c r="R8" i="8"/>
  <c r="J61" i="8"/>
  <c r="K61" i="2"/>
  <c r="R8" i="3"/>
  <c r="J61" i="3"/>
  <c r="R8" i="7"/>
  <c r="J61" i="7"/>
  <c r="R8" i="1"/>
  <c r="J61" i="1"/>
  <c r="U62" i="6"/>
  <c r="T62" i="6"/>
  <c r="U62" i="8"/>
  <c r="T62" i="8"/>
  <c r="E43" i="6"/>
  <c r="U56" i="6"/>
  <c r="T56" i="6"/>
  <c r="E43" i="4"/>
  <c r="T44" i="4"/>
  <c r="U44" i="4"/>
  <c r="P43" i="3"/>
  <c r="P61" i="3" s="1"/>
  <c r="P65" i="3" s="1"/>
  <c r="U28" i="6"/>
  <c r="T28" i="6"/>
  <c r="Q43" i="5"/>
  <c r="U62" i="2"/>
  <c r="T62" i="2"/>
  <c r="P8" i="5"/>
  <c r="P61" i="5" s="1"/>
  <c r="P65" i="5" s="1"/>
  <c r="U62" i="4"/>
  <c r="T62" i="4"/>
  <c r="U44" i="2"/>
  <c r="S8" i="8"/>
  <c r="K61" i="8"/>
  <c r="D61" i="6"/>
  <c r="D65" i="6" s="1"/>
  <c r="S8" i="2"/>
  <c r="D61" i="7"/>
  <c r="D65" i="7" s="1"/>
  <c r="B61" i="3"/>
  <c r="B65" i="3" s="1"/>
  <c r="B61" i="1"/>
  <c r="B65" i="1" s="1"/>
  <c r="U44" i="9"/>
  <c r="E43" i="9"/>
  <c r="E61" i="9" s="1"/>
  <c r="Q8" i="8"/>
  <c r="Q61" i="8" s="1"/>
  <c r="Q65" i="8" s="1"/>
  <c r="Q43" i="6"/>
  <c r="Q61" i="6" s="1"/>
  <c r="Q65" i="6" s="1"/>
  <c r="T9" i="1"/>
  <c r="Q61" i="5"/>
  <c r="Q65" i="5" s="1"/>
  <c r="E8" i="5"/>
  <c r="U9" i="5"/>
  <c r="T9" i="5"/>
  <c r="P43" i="2"/>
  <c r="U9" i="3"/>
  <c r="U44" i="1"/>
  <c r="S8" i="9"/>
  <c r="K61" i="9"/>
  <c r="L61" i="7"/>
  <c r="L65" i="7" s="1"/>
  <c r="K65" i="6"/>
  <c r="S65" i="6" s="1"/>
  <c r="S61" i="6"/>
  <c r="R8" i="9"/>
  <c r="J61" i="9"/>
  <c r="C61" i="2"/>
  <c r="C65" i="2" s="1"/>
  <c r="B61" i="7"/>
  <c r="B65" i="7" s="1"/>
  <c r="B61" i="2"/>
  <c r="B65" i="2" s="1"/>
  <c r="L61" i="4"/>
  <c r="L65" i="4" s="1"/>
  <c r="L61" i="8"/>
  <c r="L65" i="8" s="1"/>
  <c r="S8" i="3"/>
  <c r="K61" i="3"/>
  <c r="S61" i="7"/>
  <c r="K65" i="7"/>
  <c r="S65" i="7" s="1"/>
  <c r="R8" i="4"/>
  <c r="J61" i="4"/>
  <c r="B61" i="8"/>
  <c r="B65" i="8" s="1"/>
  <c r="U62" i="1"/>
  <c r="T62" i="1"/>
  <c r="P8" i="2"/>
  <c r="U56" i="4"/>
  <c r="T56" i="4"/>
  <c r="E8" i="3"/>
  <c r="U62" i="7"/>
  <c r="T62" i="7"/>
  <c r="U28" i="7"/>
  <c r="T28" i="7"/>
  <c r="U28" i="5"/>
  <c r="T28" i="5"/>
  <c r="U9" i="2"/>
  <c r="T9" i="2"/>
  <c r="U43" i="1"/>
  <c r="T9" i="3"/>
  <c r="P61" i="1" l="1"/>
  <c r="P65" i="1" s="1"/>
  <c r="Q61" i="1"/>
  <c r="Q65" i="1" s="1"/>
  <c r="P61" i="2"/>
  <c r="P65" i="2" s="1"/>
  <c r="J65" i="4"/>
  <c r="R65" i="4" s="1"/>
  <c r="R61" i="4"/>
  <c r="S61" i="9"/>
  <c r="K65" i="9"/>
  <c r="S65" i="9" s="1"/>
  <c r="J65" i="8"/>
  <c r="R65" i="8" s="1"/>
  <c r="R61" i="8"/>
  <c r="U43" i="7"/>
  <c r="T43" i="7"/>
  <c r="J65" i="5"/>
  <c r="R65" i="5" s="1"/>
  <c r="R61" i="5"/>
  <c r="J65" i="6"/>
  <c r="R65" i="6" s="1"/>
  <c r="R61" i="6"/>
  <c r="U43" i="3"/>
  <c r="T43" i="3"/>
  <c r="E61" i="3"/>
  <c r="U8" i="3"/>
  <c r="T8" i="3"/>
  <c r="E65" i="9"/>
  <c r="U61" i="9"/>
  <c r="T61" i="9"/>
  <c r="U43" i="4"/>
  <c r="T43" i="4"/>
  <c r="J65" i="9"/>
  <c r="R65" i="9" s="1"/>
  <c r="R61" i="9"/>
  <c r="S61" i="8"/>
  <c r="K65" i="8"/>
  <c r="S65" i="8" s="1"/>
  <c r="J65" i="7"/>
  <c r="R65" i="7" s="1"/>
  <c r="R61" i="7"/>
  <c r="U43" i="2"/>
  <c r="T43" i="2"/>
  <c r="K65" i="4"/>
  <c r="S65" i="4" s="1"/>
  <c r="S61" i="4"/>
  <c r="K65" i="3"/>
  <c r="S65" i="3" s="1"/>
  <c r="S61" i="3"/>
  <c r="U43" i="9"/>
  <c r="T43" i="9"/>
  <c r="U43" i="6"/>
  <c r="T43" i="6"/>
  <c r="T43" i="5"/>
  <c r="U43" i="5"/>
  <c r="E61" i="1"/>
  <c r="U8" i="1"/>
  <c r="T8" i="1"/>
  <c r="T8" i="6"/>
  <c r="E61" i="6"/>
  <c r="U8" i="6"/>
  <c r="J65" i="3"/>
  <c r="R65" i="3" s="1"/>
  <c r="R61" i="3"/>
  <c r="K65" i="1"/>
  <c r="S65" i="1" s="1"/>
  <c r="S61" i="1"/>
  <c r="T8" i="7"/>
  <c r="E61" i="7"/>
  <c r="U8" i="7"/>
  <c r="T8" i="4"/>
  <c r="E61" i="4"/>
  <c r="U8" i="4"/>
  <c r="J65" i="1"/>
  <c r="R65" i="1" s="1"/>
  <c r="R61" i="1"/>
  <c r="E61" i="2"/>
  <c r="U8" i="2"/>
  <c r="T8" i="2"/>
  <c r="T8" i="8"/>
  <c r="E61" i="8"/>
  <c r="U8" i="8"/>
  <c r="T8" i="5"/>
  <c r="E61" i="5"/>
  <c r="U8" i="5"/>
  <c r="K65" i="2"/>
  <c r="S65" i="2" s="1"/>
  <c r="S61" i="2"/>
  <c r="J65" i="2"/>
  <c r="R65" i="2" s="1"/>
  <c r="R61" i="2"/>
  <c r="U43" i="8"/>
  <c r="T43" i="8"/>
  <c r="E65" i="6" l="1"/>
  <c r="U61" i="6"/>
  <c r="T61" i="6"/>
  <c r="E65" i="3"/>
  <c r="U61" i="3"/>
  <c r="T61" i="3"/>
  <c r="E65" i="8"/>
  <c r="U61" i="8"/>
  <c r="T61" i="8"/>
  <c r="E65" i="2"/>
  <c r="U61" i="2"/>
  <c r="T61" i="2"/>
  <c r="U65" i="9"/>
  <c r="T65" i="9"/>
  <c r="E65" i="4"/>
  <c r="U61" i="4"/>
  <c r="T61" i="4"/>
  <c r="E65" i="7"/>
  <c r="U61" i="7"/>
  <c r="T61" i="7"/>
  <c r="E65" i="5"/>
  <c r="U61" i="5"/>
  <c r="T61" i="5"/>
  <c r="E65" i="1"/>
  <c r="U61" i="1"/>
  <c r="T61" i="1"/>
  <c r="U65" i="1" l="1"/>
  <c r="T65" i="1"/>
  <c r="U65" i="4"/>
  <c r="T65" i="4"/>
  <c r="U65" i="7"/>
  <c r="T65" i="7"/>
  <c r="U65" i="8"/>
  <c r="T65" i="8"/>
  <c r="T65" i="5"/>
  <c r="U65" i="5"/>
  <c r="U65" i="3"/>
  <c r="T65" i="3"/>
  <c r="U65" i="2"/>
  <c r="T65" i="2"/>
  <c r="U65" i="6"/>
  <c r="T65" i="6"/>
</calcChain>
</file>

<file path=xl/sharedStrings.xml><?xml version="1.0" encoding="utf-8"?>
<sst xmlns="http://schemas.openxmlformats.org/spreadsheetml/2006/main" count="990" uniqueCount="108">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</sst>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12884657000</v>
      </c>
      <c r="C8" s="36">
        <f t="shared" si="0"/>
        <v>182041000</v>
      </c>
      <c r="D8" s="36">
        <f t="shared" si="0"/>
        <v>0</v>
      </c>
      <c r="E8" s="36">
        <f t="shared" si="0"/>
        <v>13066698000</v>
      </c>
      <c r="F8" s="37">
        <f t="shared" si="0"/>
        <v>13158287000</v>
      </c>
      <c r="G8" s="38">
        <f t="shared" si="0"/>
        <v>8781926000</v>
      </c>
      <c r="H8" s="37">
        <f t="shared" si="0"/>
        <v>1184691000</v>
      </c>
      <c r="I8" s="38">
        <f t="shared" si="0"/>
        <v>931620302</v>
      </c>
      <c r="J8" s="37">
        <f t="shared" si="0"/>
        <v>2183389000</v>
      </c>
      <c r="K8" s="38">
        <f t="shared" si="0"/>
        <v>1650364206</v>
      </c>
      <c r="L8" s="37">
        <f t="shared" si="0"/>
        <v>1236399000</v>
      </c>
      <c r="M8" s="38">
        <f t="shared" si="0"/>
        <v>1900158425</v>
      </c>
      <c r="N8" s="37">
        <f t="shared" si="0"/>
        <v>0</v>
      </c>
      <c r="O8" s="38">
        <f t="shared" si="0"/>
        <v>0</v>
      </c>
      <c r="P8" s="37">
        <f t="shared" si="0"/>
        <v>4604479000</v>
      </c>
      <c r="Q8" s="38">
        <f t="shared" si="0"/>
        <v>4482142933</v>
      </c>
      <c r="R8" s="16">
        <f>IF(($J8       =0),0,((($L8       -$J8       )/$J8       )*100))</f>
        <v>-43.372481953513557</v>
      </c>
      <c r="S8" s="17">
        <f>IF(($K8       =0),0,((($M8       -$K8       )/$K8       )*100))</f>
        <v>15.13570265835007</v>
      </c>
      <c r="T8" s="16">
        <f>IF(($E8       =0),0,(($P8       /$E8       )*100))</f>
        <v>35.238275193931933</v>
      </c>
      <c r="U8" s="18">
        <f>IF(($E8       =0),0,(($Q8       /$E8       )*100))</f>
        <v>34.302032028290547</v>
      </c>
      <c r="V8" s="37">
        <f t="shared" ref="V8:W8" si="1">+V9+V28</f>
        <v>136166000</v>
      </c>
      <c r="W8" s="38">
        <f t="shared" si="1"/>
        <v>112235000</v>
      </c>
    </row>
    <row r="9" spans="1:23" x14ac:dyDescent="0.2">
      <c r="A9" s="19" t="s">
        <v>35</v>
      </c>
      <c r="B9" s="39">
        <f t="shared" ref="B9:Q9" si="2">SUM(B10:B27)</f>
        <v>12299075000</v>
      </c>
      <c r="C9" s="39">
        <f t="shared" si="2"/>
        <v>55383000</v>
      </c>
      <c r="D9" s="39">
        <f t="shared" si="2"/>
        <v>0</v>
      </c>
      <c r="E9" s="39">
        <f t="shared" si="2"/>
        <v>12354458000</v>
      </c>
      <c r="F9" s="40">
        <f t="shared" si="2"/>
        <v>12446047000</v>
      </c>
      <c r="G9" s="41">
        <f t="shared" si="2"/>
        <v>8069686000</v>
      </c>
      <c r="H9" s="40">
        <f t="shared" si="2"/>
        <v>1120120000</v>
      </c>
      <c r="I9" s="41">
        <f t="shared" si="2"/>
        <v>882814281</v>
      </c>
      <c r="J9" s="40">
        <f t="shared" si="2"/>
        <v>2052532000</v>
      </c>
      <c r="K9" s="41">
        <f t="shared" si="2"/>
        <v>1562480105</v>
      </c>
      <c r="L9" s="40">
        <f t="shared" si="2"/>
        <v>1071309000</v>
      </c>
      <c r="M9" s="41">
        <f t="shared" si="2"/>
        <v>1756195822</v>
      </c>
      <c r="N9" s="40">
        <f t="shared" si="2"/>
        <v>0</v>
      </c>
      <c r="O9" s="41">
        <f t="shared" si="2"/>
        <v>0</v>
      </c>
      <c r="P9" s="40">
        <f t="shared" si="2"/>
        <v>4243961000</v>
      </c>
      <c r="Q9" s="41">
        <f t="shared" si="2"/>
        <v>4201490208</v>
      </c>
      <c r="R9" s="20">
        <f>IF(($J9       =0),0,((($L9       -$J9       )/$J9       )*100))</f>
        <v>-47.805490974074949</v>
      </c>
      <c r="S9" s="21">
        <f>IF(($K9       =0),0,((($M9       -$K9       )/$K9       )*100))</f>
        <v>12.39796374879282</v>
      </c>
      <c r="T9" s="20">
        <f>IF(($E9       =0),0,(($P9       /$E9       )*100))</f>
        <v>34.351656705619945</v>
      </c>
      <c r="U9" s="22">
        <f>IF(($E9       =0),0,(($Q9       /$E9       )*100))</f>
        <v>34.007887743841131</v>
      </c>
      <c r="V9" s="40">
        <f t="shared" ref="V9:W9" si="3">SUM(V10:V27)</f>
        <v>122771000</v>
      </c>
      <c r="W9" s="41">
        <f t="shared" si="3"/>
        <v>111479000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6716689000</v>
      </c>
      <c r="C12" s="42"/>
      <c r="D12" s="42"/>
      <c r="E12" s="42">
        <f t="shared" si="4"/>
        <v>6716689000</v>
      </c>
      <c r="F12" s="43">
        <v>6716689000</v>
      </c>
      <c r="G12" s="44">
        <v>2480328000</v>
      </c>
      <c r="H12" s="43">
        <v>590361000</v>
      </c>
      <c r="I12" s="44">
        <v>452985738</v>
      </c>
      <c r="J12" s="43">
        <v>734535000</v>
      </c>
      <c r="K12" s="44">
        <v>766712112</v>
      </c>
      <c r="L12" s="43"/>
      <c r="M12" s="44">
        <v>659016588</v>
      </c>
      <c r="N12" s="43"/>
      <c r="O12" s="44"/>
      <c r="P12" s="43">
        <f t="shared" si="5"/>
        <v>1324896000</v>
      </c>
      <c r="Q12" s="44">
        <f t="shared" si="6"/>
        <v>1878714438</v>
      </c>
      <c r="R12" s="24">
        <f t="shared" si="7"/>
        <v>-100</v>
      </c>
      <c r="S12" s="25">
        <f t="shared" si="8"/>
        <v>-14.046409638563267</v>
      </c>
      <c r="T12" s="24">
        <f t="shared" si="9"/>
        <v>19.725433171016256</v>
      </c>
      <c r="U12" s="26">
        <f t="shared" si="10"/>
        <v>27.970841556010704</v>
      </c>
      <c r="V12" s="43">
        <v>118271000</v>
      </c>
      <c r="W12" s="44">
        <v>111479000</v>
      </c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817192000</v>
      </c>
      <c r="C14" s="42">
        <v>-20028000</v>
      </c>
      <c r="D14" s="42"/>
      <c r="E14" s="42">
        <f t="shared" si="4"/>
        <v>797164000</v>
      </c>
      <c r="F14" s="43">
        <v>797164000</v>
      </c>
      <c r="G14" s="44">
        <v>797164000</v>
      </c>
      <c r="H14" s="43">
        <v>114142000</v>
      </c>
      <c r="I14" s="44">
        <v>61640247</v>
      </c>
      <c r="J14" s="43">
        <v>157716000</v>
      </c>
      <c r="K14" s="44">
        <v>143336603</v>
      </c>
      <c r="L14" s="43">
        <v>198150000</v>
      </c>
      <c r="M14" s="44">
        <v>240358407</v>
      </c>
      <c r="N14" s="43"/>
      <c r="O14" s="44"/>
      <c r="P14" s="43">
        <f t="shared" si="5"/>
        <v>470008000</v>
      </c>
      <c r="Q14" s="44">
        <f t="shared" si="6"/>
        <v>445335257</v>
      </c>
      <c r="R14" s="24">
        <f t="shared" si="7"/>
        <v>25.637221334550713</v>
      </c>
      <c r="S14" s="25">
        <f t="shared" si="8"/>
        <v>67.688086622228667</v>
      </c>
      <c r="T14" s="24">
        <f t="shared" si="9"/>
        <v>58.960013246960472</v>
      </c>
      <c r="U14" s="26">
        <f t="shared" si="10"/>
        <v>55.864948366960874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167000000</v>
      </c>
      <c r="D20" s="42"/>
      <c r="E20" s="42">
        <f t="shared" si="4"/>
        <v>167000000</v>
      </c>
      <c r="F20" s="43">
        <v>167000000</v>
      </c>
      <c r="G20" s="44">
        <v>167000000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250000000</v>
      </c>
      <c r="C22" s="42">
        <v>-91589000</v>
      </c>
      <c r="D22" s="42"/>
      <c r="E22" s="42">
        <f t="shared" si="4"/>
        <v>158411000</v>
      </c>
      <c r="F22" s="43">
        <v>250000000</v>
      </c>
      <c r="G22" s="44">
        <v>110000000</v>
      </c>
      <c r="H22" s="43"/>
      <c r="I22" s="44"/>
      <c r="J22" s="43">
        <v>7910000</v>
      </c>
      <c r="K22" s="44"/>
      <c r="L22" s="43">
        <v>21239000</v>
      </c>
      <c r="M22" s="44"/>
      <c r="N22" s="43"/>
      <c r="O22" s="44"/>
      <c r="P22" s="43">
        <f t="shared" si="5"/>
        <v>29149000</v>
      </c>
      <c r="Q22" s="44">
        <f t="shared" si="6"/>
        <v>0</v>
      </c>
      <c r="R22" s="24">
        <f t="shared" si="7"/>
        <v>168.50821744627055</v>
      </c>
      <c r="S22" s="25">
        <f t="shared" si="8"/>
        <v>0</v>
      </c>
      <c r="T22" s="24">
        <f t="shared" si="9"/>
        <v>18.4008686265474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4515194000</v>
      </c>
      <c r="C26" s="42"/>
      <c r="D26" s="42"/>
      <c r="E26" s="42">
        <f t="shared" si="4"/>
        <v>4515194000</v>
      </c>
      <c r="F26" s="43">
        <v>4515194000</v>
      </c>
      <c r="G26" s="44">
        <v>4515194000</v>
      </c>
      <c r="H26" s="43">
        <v>415617000</v>
      </c>
      <c r="I26" s="44">
        <v>368188296</v>
      </c>
      <c r="J26" s="43">
        <v>1152371000</v>
      </c>
      <c r="K26" s="44">
        <v>652431390</v>
      </c>
      <c r="L26" s="43">
        <v>851920000</v>
      </c>
      <c r="M26" s="44">
        <v>856820827</v>
      </c>
      <c r="N26" s="43"/>
      <c r="O26" s="44"/>
      <c r="P26" s="43">
        <f t="shared" si="5"/>
        <v>2419908000</v>
      </c>
      <c r="Q26" s="44">
        <f t="shared" si="6"/>
        <v>1877440513</v>
      </c>
      <c r="R26" s="24">
        <f t="shared" si="7"/>
        <v>-26.072419385770729</v>
      </c>
      <c r="S26" s="25">
        <f t="shared" si="8"/>
        <v>31.327345699905703</v>
      </c>
      <c r="T26" s="24">
        <f t="shared" si="9"/>
        <v>53.594773557902499</v>
      </c>
      <c r="U26" s="26">
        <f t="shared" si="10"/>
        <v>41.580506020339328</v>
      </c>
      <c r="V26" s="43">
        <v>4500000</v>
      </c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585582000</v>
      </c>
      <c r="C28" s="39">
        <f t="shared" si="11"/>
        <v>126658000</v>
      </c>
      <c r="D28" s="39">
        <f t="shared" si="11"/>
        <v>0</v>
      </c>
      <c r="E28" s="39">
        <f t="shared" si="11"/>
        <v>712240000</v>
      </c>
      <c r="F28" s="40">
        <f t="shared" si="11"/>
        <v>712240000</v>
      </c>
      <c r="G28" s="41">
        <f t="shared" si="11"/>
        <v>712240000</v>
      </c>
      <c r="H28" s="40">
        <f t="shared" si="11"/>
        <v>64571000</v>
      </c>
      <c r="I28" s="41">
        <f t="shared" si="11"/>
        <v>48806021</v>
      </c>
      <c r="J28" s="40">
        <f t="shared" si="11"/>
        <v>130857000</v>
      </c>
      <c r="K28" s="41">
        <f t="shared" si="11"/>
        <v>87884101</v>
      </c>
      <c r="L28" s="40">
        <f t="shared" si="11"/>
        <v>165090000</v>
      </c>
      <c r="M28" s="41">
        <f t="shared" si="11"/>
        <v>143962603</v>
      </c>
      <c r="N28" s="40">
        <f t="shared" si="11"/>
        <v>0</v>
      </c>
      <c r="O28" s="41">
        <f t="shared" si="11"/>
        <v>0</v>
      </c>
      <c r="P28" s="40">
        <f t="shared" si="11"/>
        <v>360518000</v>
      </c>
      <c r="Q28" s="41">
        <f t="shared" si="11"/>
        <v>280652725</v>
      </c>
      <c r="R28" s="20">
        <f t="shared" si="7"/>
        <v>26.160618079277381</v>
      </c>
      <c r="S28" s="21">
        <f t="shared" si="8"/>
        <v>63.809609886093043</v>
      </c>
      <c r="T28" s="20">
        <f t="shared" si="9"/>
        <v>50.61748848702684</v>
      </c>
      <c r="U28" s="22">
        <f t="shared" si="10"/>
        <v>39.404235229697854</v>
      </c>
      <c r="V28" s="40">
        <f t="shared" ref="V28:W28" si="12">SUM(V29:V42)</f>
        <v>13395000</v>
      </c>
      <c r="W28" s="41">
        <f t="shared" si="12"/>
        <v>756000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385840000</v>
      </c>
      <c r="C30" s="42"/>
      <c r="D30" s="42"/>
      <c r="E30" s="42">
        <f t="shared" si="4"/>
        <v>385840000</v>
      </c>
      <c r="F30" s="43">
        <v>385840000</v>
      </c>
      <c r="G30" s="44">
        <v>385840000</v>
      </c>
      <c r="H30" s="43">
        <v>10178000</v>
      </c>
      <c r="I30" s="44">
        <v>9533529</v>
      </c>
      <c r="J30" s="43">
        <v>72199000</v>
      </c>
      <c r="K30" s="44">
        <v>37398792</v>
      </c>
      <c r="L30" s="43">
        <v>124500000</v>
      </c>
      <c r="M30" s="44">
        <v>109089246</v>
      </c>
      <c r="N30" s="43"/>
      <c r="O30" s="44"/>
      <c r="P30" s="43">
        <f t="shared" si="5"/>
        <v>206877000</v>
      </c>
      <c r="Q30" s="44">
        <f t="shared" si="6"/>
        <v>156021567</v>
      </c>
      <c r="R30" s="24">
        <f t="shared" si="7"/>
        <v>72.440061496696629</v>
      </c>
      <c r="S30" s="25">
        <f t="shared" si="8"/>
        <v>191.69189742813083</v>
      </c>
      <c r="T30" s="24">
        <f t="shared" si="9"/>
        <v>53.617302508811946</v>
      </c>
      <c r="U30" s="26">
        <f t="shared" si="10"/>
        <v>40.436856469002699</v>
      </c>
      <c r="V30" s="43">
        <v>287000</v>
      </c>
      <c r="W30" s="44"/>
    </row>
    <row r="31" spans="1:23" x14ac:dyDescent="0.2">
      <c r="A31" s="23" t="s">
        <v>57</v>
      </c>
      <c r="B31" s="42">
        <v>10000000</v>
      </c>
      <c r="C31" s="42"/>
      <c r="D31" s="42"/>
      <c r="E31" s="42">
        <f t="shared" si="4"/>
        <v>10000000</v>
      </c>
      <c r="F31" s="43">
        <v>10000000</v>
      </c>
      <c r="G31" s="44">
        <v>10000000</v>
      </c>
      <c r="H31" s="43">
        <v>2260000</v>
      </c>
      <c r="I31" s="44">
        <v>1312031</v>
      </c>
      <c r="J31" s="43">
        <v>2166000</v>
      </c>
      <c r="K31" s="44">
        <v>2484533</v>
      </c>
      <c r="L31" s="43">
        <v>2224000</v>
      </c>
      <c r="M31" s="44">
        <v>1659361</v>
      </c>
      <c r="N31" s="43"/>
      <c r="O31" s="44"/>
      <c r="P31" s="43">
        <f t="shared" si="5"/>
        <v>6650000</v>
      </c>
      <c r="Q31" s="44">
        <f t="shared" si="6"/>
        <v>5455925</v>
      </c>
      <c r="R31" s="24">
        <f t="shared" si="7"/>
        <v>2.6777469990766392</v>
      </c>
      <c r="S31" s="25">
        <f t="shared" si="8"/>
        <v>-33.212358217822022</v>
      </c>
      <c r="T31" s="24">
        <f t="shared" si="9"/>
        <v>66.5</v>
      </c>
      <c r="U31" s="26">
        <f t="shared" si="10"/>
        <v>54.559250000000006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86442000</v>
      </c>
      <c r="C33" s="42"/>
      <c r="D33" s="42"/>
      <c r="E33" s="42">
        <f t="shared" si="4"/>
        <v>86442000</v>
      </c>
      <c r="F33" s="43">
        <v>86442000</v>
      </c>
      <c r="G33" s="44">
        <v>86442000</v>
      </c>
      <c r="H33" s="43">
        <v>31185000</v>
      </c>
      <c r="I33" s="44">
        <v>13186147</v>
      </c>
      <c r="J33" s="43">
        <v>31247000</v>
      </c>
      <c r="K33" s="44">
        <v>34078419</v>
      </c>
      <c r="L33" s="43">
        <v>14316000</v>
      </c>
      <c r="M33" s="44">
        <v>13070388</v>
      </c>
      <c r="N33" s="43"/>
      <c r="O33" s="44"/>
      <c r="P33" s="43">
        <f t="shared" si="5"/>
        <v>76748000</v>
      </c>
      <c r="Q33" s="44">
        <f t="shared" si="6"/>
        <v>60334954</v>
      </c>
      <c r="R33" s="24">
        <f t="shared" si="7"/>
        <v>-54.184401702563449</v>
      </c>
      <c r="S33" s="25">
        <f t="shared" si="8"/>
        <v>-61.646143267385732</v>
      </c>
      <c r="T33" s="24">
        <f t="shared" si="9"/>
        <v>88.785544064228034</v>
      </c>
      <c r="U33" s="26">
        <f t="shared" si="10"/>
        <v>69.798193008028505</v>
      </c>
      <c r="V33" s="43"/>
      <c r="W33" s="44"/>
    </row>
    <row r="34" spans="1:23" x14ac:dyDescent="0.2">
      <c r="A34" s="23" t="s">
        <v>60</v>
      </c>
      <c r="B34" s="42">
        <v>68300000</v>
      </c>
      <c r="C34" s="42">
        <v>2500000</v>
      </c>
      <c r="D34" s="42"/>
      <c r="E34" s="42">
        <f t="shared" si="4"/>
        <v>70800000</v>
      </c>
      <c r="F34" s="43">
        <v>70800000</v>
      </c>
      <c r="G34" s="44">
        <v>70800000</v>
      </c>
      <c r="H34" s="43">
        <v>16796000</v>
      </c>
      <c r="I34" s="44">
        <v>19279318</v>
      </c>
      <c r="J34" s="43">
        <v>16364000</v>
      </c>
      <c r="K34" s="44">
        <v>11138012</v>
      </c>
      <c r="L34" s="43">
        <v>13948000</v>
      </c>
      <c r="M34" s="44">
        <v>15634890</v>
      </c>
      <c r="N34" s="43"/>
      <c r="O34" s="44"/>
      <c r="P34" s="43">
        <f t="shared" si="5"/>
        <v>47108000</v>
      </c>
      <c r="Q34" s="44">
        <f t="shared" si="6"/>
        <v>46052220</v>
      </c>
      <c r="R34" s="24">
        <f t="shared" si="7"/>
        <v>-14.764116352969934</v>
      </c>
      <c r="S34" s="25">
        <f t="shared" si="8"/>
        <v>40.374152945786015</v>
      </c>
      <c r="T34" s="24">
        <f t="shared" si="9"/>
        <v>66.536723163841799</v>
      </c>
      <c r="U34" s="26">
        <f t="shared" si="10"/>
        <v>65.04550847457628</v>
      </c>
      <c r="V34" s="43">
        <v>1115000</v>
      </c>
      <c r="W34" s="44">
        <v>756000</v>
      </c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35000000</v>
      </c>
      <c r="C36" s="42"/>
      <c r="D36" s="42"/>
      <c r="E36" s="42">
        <f t="shared" si="4"/>
        <v>35000000</v>
      </c>
      <c r="F36" s="43">
        <v>35000000</v>
      </c>
      <c r="G36" s="44">
        <v>35000000</v>
      </c>
      <c r="H36" s="43">
        <v>4152000</v>
      </c>
      <c r="I36" s="44">
        <v>5493931</v>
      </c>
      <c r="J36" s="43">
        <v>8881000</v>
      </c>
      <c r="K36" s="44">
        <v>2427267</v>
      </c>
      <c r="L36" s="43">
        <v>10102000</v>
      </c>
      <c r="M36" s="44">
        <v>4509783</v>
      </c>
      <c r="N36" s="43"/>
      <c r="O36" s="44"/>
      <c r="P36" s="43">
        <f t="shared" si="5"/>
        <v>23135000</v>
      </c>
      <c r="Q36" s="44">
        <f t="shared" si="6"/>
        <v>12430981</v>
      </c>
      <c r="R36" s="24">
        <f t="shared" si="7"/>
        <v>13.74845175092895</v>
      </c>
      <c r="S36" s="25">
        <f t="shared" si="8"/>
        <v>85.796741767592934</v>
      </c>
      <c r="T36" s="24">
        <f t="shared" si="9"/>
        <v>66.100000000000009</v>
      </c>
      <c r="U36" s="26">
        <f t="shared" si="10"/>
        <v>35.517088571428573</v>
      </c>
      <c r="V36" s="43"/>
      <c r="W36" s="44"/>
    </row>
    <row r="37" spans="1:23" x14ac:dyDescent="0.2">
      <c r="A37" s="23" t="s">
        <v>63</v>
      </c>
      <c r="B37" s="42"/>
      <c r="C37" s="42">
        <v>124158000</v>
      </c>
      <c r="D37" s="42"/>
      <c r="E37" s="42">
        <f t="shared" si="4"/>
        <v>124158000</v>
      </c>
      <c r="F37" s="43">
        <v>124158000</v>
      </c>
      <c r="G37" s="44">
        <v>124158000</v>
      </c>
      <c r="H37" s="43"/>
      <c r="I37" s="44">
        <v>1065</v>
      </c>
      <c r="J37" s="43"/>
      <c r="K37" s="44">
        <v>357078</v>
      </c>
      <c r="L37" s="43"/>
      <c r="M37" s="44">
        <v>-1065</v>
      </c>
      <c r="N37" s="43"/>
      <c r="O37" s="44"/>
      <c r="P37" s="43">
        <f t="shared" si="5"/>
        <v>0</v>
      </c>
      <c r="Q37" s="44">
        <f t="shared" si="6"/>
        <v>357078</v>
      </c>
      <c r="R37" s="24">
        <f t="shared" si="7"/>
        <v>0</v>
      </c>
      <c r="S37" s="25">
        <f t="shared" si="8"/>
        <v>-100.29825416295598</v>
      </c>
      <c r="T37" s="24">
        <f t="shared" si="9"/>
        <v>0</v>
      </c>
      <c r="U37" s="26">
        <f t="shared" si="10"/>
        <v>0.2875996713864592</v>
      </c>
      <c r="V37" s="43">
        <v>11993000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252451000</v>
      </c>
      <c r="C43" s="45">
        <f t="shared" si="20"/>
        <v>-28482000</v>
      </c>
      <c r="D43" s="45">
        <f t="shared" si="20"/>
        <v>0</v>
      </c>
      <c r="E43" s="45">
        <f t="shared" si="20"/>
        <v>223969000</v>
      </c>
      <c r="F43" s="46">
        <f t="shared" si="20"/>
        <v>232551000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231473000</v>
      </c>
      <c r="C44" s="39">
        <f t="shared" si="22"/>
        <v>-28482000</v>
      </c>
      <c r="D44" s="39">
        <f t="shared" si="22"/>
        <v>0</v>
      </c>
      <c r="E44" s="39">
        <f t="shared" si="22"/>
        <v>202991000</v>
      </c>
      <c r="F44" s="40">
        <f t="shared" si="22"/>
        <v>211573000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208473000</v>
      </c>
      <c r="C46" s="42">
        <v>-8582000</v>
      </c>
      <c r="D46" s="42"/>
      <c r="E46" s="42">
        <f t="shared" si="13"/>
        <v>199891000</v>
      </c>
      <c r="F46" s="43">
        <v>208473000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23000000</v>
      </c>
      <c r="C47" s="42">
        <v>-19900000</v>
      </c>
      <c r="D47" s="42"/>
      <c r="E47" s="42">
        <f t="shared" si="13"/>
        <v>3100000</v>
      </c>
      <c r="F47" s="43">
        <v>3100000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20978000</v>
      </c>
      <c r="C56" s="39">
        <f t="shared" si="24"/>
        <v>0</v>
      </c>
      <c r="D56" s="39">
        <f t="shared" si="24"/>
        <v>0</v>
      </c>
      <c r="E56" s="39">
        <f t="shared" si="24"/>
        <v>20978000</v>
      </c>
      <c r="F56" s="40">
        <f t="shared" si="24"/>
        <v>20978000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20978000</v>
      </c>
      <c r="C59" s="42"/>
      <c r="D59" s="42"/>
      <c r="E59" s="42">
        <f t="shared" si="13"/>
        <v>20978000</v>
      </c>
      <c r="F59" s="43">
        <v>20978000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13137108000</v>
      </c>
      <c r="C61" s="39">
        <f t="shared" si="26"/>
        <v>153559000</v>
      </c>
      <c r="D61" s="39">
        <f t="shared" si="26"/>
        <v>0</v>
      </c>
      <c r="E61" s="39">
        <f t="shared" si="26"/>
        <v>13290667000</v>
      </c>
      <c r="F61" s="40">
        <f t="shared" si="26"/>
        <v>13390838000</v>
      </c>
      <c r="G61" s="41">
        <f t="shared" si="26"/>
        <v>8781926000</v>
      </c>
      <c r="H61" s="40">
        <f t="shared" si="26"/>
        <v>1184691000</v>
      </c>
      <c r="I61" s="41">
        <f t="shared" si="26"/>
        <v>931620302</v>
      </c>
      <c r="J61" s="40">
        <f t="shared" si="26"/>
        <v>2183389000</v>
      </c>
      <c r="K61" s="41">
        <f t="shared" si="26"/>
        <v>1650364206</v>
      </c>
      <c r="L61" s="40">
        <f t="shared" si="26"/>
        <v>1236399000</v>
      </c>
      <c r="M61" s="41">
        <f t="shared" si="26"/>
        <v>1900158425</v>
      </c>
      <c r="N61" s="40">
        <f t="shared" si="26"/>
        <v>0</v>
      </c>
      <c r="O61" s="41">
        <f t="shared" si="26"/>
        <v>0</v>
      </c>
      <c r="P61" s="40">
        <f t="shared" si="26"/>
        <v>4604479000</v>
      </c>
      <c r="Q61" s="41">
        <f t="shared" si="26"/>
        <v>4482142933</v>
      </c>
      <c r="R61" s="20">
        <f t="shared" si="16"/>
        <v>-43.372481953513557</v>
      </c>
      <c r="S61" s="21">
        <f t="shared" si="17"/>
        <v>15.13570265835007</v>
      </c>
      <c r="T61" s="20">
        <f t="shared" si="18"/>
        <v>34.644453886324897</v>
      </c>
      <c r="U61" s="22">
        <f t="shared" si="19"/>
        <v>33.723987915730639</v>
      </c>
      <c r="V61" s="40">
        <f t="shared" ref="V61:W61" si="27">+V8+V43</f>
        <v>136166000</v>
      </c>
      <c r="W61" s="41">
        <f t="shared" si="27"/>
        <v>112235000</v>
      </c>
    </row>
    <row r="62" spans="1:23" x14ac:dyDescent="0.2">
      <c r="A62" s="19" t="s">
        <v>86</v>
      </c>
      <c r="B62" s="39">
        <f t="shared" ref="B62:Q62" si="28">SUM(B63:B64)</f>
        <v>8705124000</v>
      </c>
      <c r="C62" s="39">
        <f t="shared" si="28"/>
        <v>0</v>
      </c>
      <c r="D62" s="39">
        <f t="shared" si="28"/>
        <v>0</v>
      </c>
      <c r="E62" s="39">
        <f t="shared" si="28"/>
        <v>8705124000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801760390</v>
      </c>
      <c r="J62" s="40">
        <f t="shared" si="28"/>
        <v>0</v>
      </c>
      <c r="K62" s="41">
        <f t="shared" si="28"/>
        <v>1332259461</v>
      </c>
      <c r="L62" s="40">
        <f t="shared" si="28"/>
        <v>0</v>
      </c>
      <c r="M62" s="41">
        <f t="shared" si="28"/>
        <v>1533390275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3667410126</v>
      </c>
      <c r="R62" s="20">
        <f t="shared" si="16"/>
        <v>0</v>
      </c>
      <c r="S62" s="21">
        <f t="shared" si="17"/>
        <v>15.096970213972458</v>
      </c>
      <c r="T62" s="20">
        <f t="shared" si="18"/>
        <v>0</v>
      </c>
      <c r="U62" s="22">
        <f t="shared" si="19"/>
        <v>42.129326658643805</v>
      </c>
      <c r="V62" s="40">
        <f t="shared" ref="V62:W62" si="29">SUM(V63:V64)</f>
        <v>90063000</v>
      </c>
      <c r="W62" s="41">
        <f t="shared" si="29"/>
        <v>35178000</v>
      </c>
    </row>
    <row r="63" spans="1:23" s="27" customFormat="1" ht="12.75" customHeight="1" thickBot="1" x14ac:dyDescent="0.25">
      <c r="A63" s="23" t="s">
        <v>87</v>
      </c>
      <c r="B63" s="42">
        <v>8705124000</v>
      </c>
      <c r="C63" s="42"/>
      <c r="D63" s="42"/>
      <c r="E63" s="42">
        <f t="shared" si="13"/>
        <v>8705124000</v>
      </c>
      <c r="F63" s="43"/>
      <c r="G63" s="44"/>
      <c r="H63" s="43"/>
      <c r="I63" s="44">
        <v>801760390</v>
      </c>
      <c r="J63" s="43"/>
      <c r="K63" s="44">
        <v>1332259461</v>
      </c>
      <c r="L63" s="43"/>
      <c r="M63" s="44">
        <v>1533390275</v>
      </c>
      <c r="N63" s="43"/>
      <c r="O63" s="44"/>
      <c r="P63" s="43">
        <f t="shared" si="14"/>
        <v>0</v>
      </c>
      <c r="Q63" s="44">
        <f t="shared" si="15"/>
        <v>3667410126</v>
      </c>
      <c r="R63" s="24">
        <f t="shared" si="16"/>
        <v>0</v>
      </c>
      <c r="S63" s="25">
        <f t="shared" si="17"/>
        <v>15.096970213972458</v>
      </c>
      <c r="T63" s="24">
        <f t="shared" si="18"/>
        <v>0</v>
      </c>
      <c r="U63" s="26">
        <f t="shared" si="19"/>
        <v>42.129326658643805</v>
      </c>
      <c r="V63" s="43">
        <v>90063000</v>
      </c>
      <c r="W63" s="44">
        <v>35178000</v>
      </c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21842232000</v>
      </c>
      <c r="C65" s="48">
        <f t="shared" si="30"/>
        <v>153559000</v>
      </c>
      <c r="D65" s="48">
        <f t="shared" si="30"/>
        <v>0</v>
      </c>
      <c r="E65" s="48">
        <f t="shared" si="30"/>
        <v>21995791000</v>
      </c>
      <c r="F65" s="49">
        <f t="shared" si="30"/>
        <v>13390838000</v>
      </c>
      <c r="G65" s="50">
        <f t="shared" si="30"/>
        <v>8781926000</v>
      </c>
      <c r="H65" s="49">
        <f t="shared" si="30"/>
        <v>1184691000</v>
      </c>
      <c r="I65" s="50">
        <f t="shared" si="30"/>
        <v>1733380692</v>
      </c>
      <c r="J65" s="49">
        <f t="shared" si="30"/>
        <v>2183389000</v>
      </c>
      <c r="K65" s="50">
        <f t="shared" si="30"/>
        <v>2982623667</v>
      </c>
      <c r="L65" s="49">
        <f t="shared" si="30"/>
        <v>1236399000</v>
      </c>
      <c r="M65" s="51">
        <f t="shared" si="30"/>
        <v>3433548700</v>
      </c>
      <c r="N65" s="49">
        <f t="shared" si="30"/>
        <v>0</v>
      </c>
      <c r="O65" s="50">
        <f t="shared" si="30"/>
        <v>0</v>
      </c>
      <c r="P65" s="49">
        <f t="shared" si="30"/>
        <v>4604479000</v>
      </c>
      <c r="Q65" s="50">
        <f t="shared" si="30"/>
        <v>8149553059</v>
      </c>
      <c r="R65" s="34">
        <f t="shared" si="16"/>
        <v>-43.372481953513557</v>
      </c>
      <c r="S65" s="35">
        <f t="shared" si="17"/>
        <v>15.11840189525325</v>
      </c>
      <c r="T65" s="34">
        <f t="shared" si="18"/>
        <v>20.933454950540309</v>
      </c>
      <c r="U65" s="35">
        <f t="shared" si="19"/>
        <v>37.050511431937139</v>
      </c>
      <c r="V65" s="49">
        <f>+V61+V62</f>
        <v>226229000</v>
      </c>
      <c r="W65" s="50">
        <f>+W61+W62</f>
        <v>147413000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98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101</v>
      </c>
    </row>
    <row r="74" spans="1:23" x14ac:dyDescent="0.2">
      <c r="A74" t="s">
        <v>102</v>
      </c>
    </row>
    <row r="75" spans="1:23" x14ac:dyDescent="0.2">
      <c r="A75" t="s">
        <v>103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104</v>
      </c>
      <c r="G78" s="5" t="s">
        <v>105</v>
      </c>
      <c r="W78" s="5"/>
    </row>
    <row r="80" spans="1:23" x14ac:dyDescent="0.2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389676000</v>
      </c>
      <c r="C8" s="36">
        <f t="shared" si="0"/>
        <v>35515000</v>
      </c>
      <c r="D8" s="36">
        <f t="shared" si="0"/>
        <v>0</v>
      </c>
      <c r="E8" s="36">
        <f t="shared" si="0"/>
        <v>425191000</v>
      </c>
      <c r="F8" s="37">
        <f t="shared" si="0"/>
        <v>494276000</v>
      </c>
      <c r="G8" s="38">
        <f t="shared" si="0"/>
        <v>425191000</v>
      </c>
      <c r="H8" s="37">
        <f t="shared" si="0"/>
        <v>13432000</v>
      </c>
      <c r="I8" s="38">
        <f t="shared" si="0"/>
        <v>17636833</v>
      </c>
      <c r="J8" s="37">
        <f t="shared" si="0"/>
        <v>76169000</v>
      </c>
      <c r="K8" s="38">
        <f t="shared" si="0"/>
        <v>57577423</v>
      </c>
      <c r="L8" s="37">
        <f t="shared" si="0"/>
        <v>120000000</v>
      </c>
      <c r="M8" s="38">
        <f t="shared" si="0"/>
        <v>73874493</v>
      </c>
      <c r="N8" s="37">
        <f t="shared" si="0"/>
        <v>0</v>
      </c>
      <c r="O8" s="38">
        <f t="shared" si="0"/>
        <v>0</v>
      </c>
      <c r="P8" s="37">
        <f t="shared" si="0"/>
        <v>209601000</v>
      </c>
      <c r="Q8" s="38">
        <f t="shared" si="0"/>
        <v>149088749</v>
      </c>
      <c r="R8" s="16">
        <f>IF(($J8       =0),0,((($L8       -$J8       )/$J8       )*100))</f>
        <v>57.544407829957066</v>
      </c>
      <c r="S8" s="17">
        <f>IF(($K8       =0),0,((($M8       -$K8       )/$K8       )*100))</f>
        <v>28.304618634981281</v>
      </c>
      <c r="T8" s="16">
        <f>IF(($E8       =0),0,(($P8       /$E8       )*100))</f>
        <v>49.295728272705681</v>
      </c>
      <c r="U8" s="18">
        <f>IF(($E8       =0),0,(($Q8       /$E8       )*100))</f>
        <v>35.063947496536855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360362000</v>
      </c>
      <c r="C9" s="39">
        <f t="shared" si="2"/>
        <v>-9085000</v>
      </c>
      <c r="D9" s="39">
        <f t="shared" si="2"/>
        <v>0</v>
      </c>
      <c r="E9" s="39">
        <f t="shared" si="2"/>
        <v>351277000</v>
      </c>
      <c r="F9" s="40">
        <f t="shared" si="2"/>
        <v>420362000</v>
      </c>
      <c r="G9" s="41">
        <f t="shared" si="2"/>
        <v>351277000</v>
      </c>
      <c r="H9" s="40">
        <f t="shared" si="2"/>
        <v>8695000</v>
      </c>
      <c r="I9" s="41">
        <f t="shared" si="2"/>
        <v>12692686</v>
      </c>
      <c r="J9" s="40">
        <f t="shared" si="2"/>
        <v>72519000</v>
      </c>
      <c r="K9" s="41">
        <f t="shared" si="2"/>
        <v>53307904</v>
      </c>
      <c r="L9" s="40">
        <f t="shared" si="2"/>
        <v>106599000</v>
      </c>
      <c r="M9" s="41">
        <f t="shared" si="2"/>
        <v>64078231</v>
      </c>
      <c r="N9" s="40">
        <f t="shared" si="2"/>
        <v>0</v>
      </c>
      <c r="O9" s="41">
        <f t="shared" si="2"/>
        <v>0</v>
      </c>
      <c r="P9" s="40">
        <f t="shared" si="2"/>
        <v>187813000</v>
      </c>
      <c r="Q9" s="41">
        <f t="shared" si="2"/>
        <v>130078821</v>
      </c>
      <c r="R9" s="20">
        <f>IF(($J9       =0),0,((($L9       -$J9       )/$J9       )*100))</f>
        <v>46.994580730567158</v>
      </c>
      <c r="S9" s="21">
        <f>IF(($K9       =0),0,((($M9       -$K9       )/$K9       )*100))</f>
        <v>20.203996390478981</v>
      </c>
      <c r="T9" s="20">
        <f>IF(($E9       =0),0,(($P9       /$E9       )*100))</f>
        <v>53.465783413089952</v>
      </c>
      <c r="U9" s="22">
        <f>IF(($E9       =0),0,(($Q9       /$E9       )*100))</f>
        <v>37.030269844026229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55655000</v>
      </c>
      <c r="C14" s="42">
        <v>-18000000</v>
      </c>
      <c r="D14" s="42"/>
      <c r="E14" s="42">
        <f t="shared" si="4"/>
        <v>37655000</v>
      </c>
      <c r="F14" s="43">
        <v>37655000</v>
      </c>
      <c r="G14" s="44">
        <v>37655000</v>
      </c>
      <c r="H14" s="43">
        <v>2277000</v>
      </c>
      <c r="I14" s="44">
        <v>1789456</v>
      </c>
      <c r="J14" s="43">
        <v>10904000</v>
      </c>
      <c r="K14" s="44">
        <v>10746713</v>
      </c>
      <c r="L14" s="43">
        <v>11442000</v>
      </c>
      <c r="M14" s="44">
        <v>15391143</v>
      </c>
      <c r="N14" s="43"/>
      <c r="O14" s="44"/>
      <c r="P14" s="43">
        <f t="shared" si="5"/>
        <v>24623000</v>
      </c>
      <c r="Q14" s="44">
        <f t="shared" si="6"/>
        <v>27927312</v>
      </c>
      <c r="R14" s="24">
        <f t="shared" si="7"/>
        <v>4.9339691856199561</v>
      </c>
      <c r="S14" s="25">
        <f t="shared" si="8"/>
        <v>43.217214417096649</v>
      </c>
      <c r="T14" s="24">
        <f t="shared" si="9"/>
        <v>65.391050325321999</v>
      </c>
      <c r="U14" s="26">
        <f t="shared" si="10"/>
        <v>74.166278050723676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78000000</v>
      </c>
      <c r="D20" s="42"/>
      <c r="E20" s="42">
        <f t="shared" si="4"/>
        <v>78000000</v>
      </c>
      <c r="F20" s="43">
        <v>78000000</v>
      </c>
      <c r="G20" s="44">
        <v>78000000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304707000</v>
      </c>
      <c r="C26" s="42">
        <v>-69085000</v>
      </c>
      <c r="D26" s="42"/>
      <c r="E26" s="42">
        <f t="shared" si="4"/>
        <v>235622000</v>
      </c>
      <c r="F26" s="43">
        <v>304707000</v>
      </c>
      <c r="G26" s="44">
        <v>235622000</v>
      </c>
      <c r="H26" s="43">
        <v>6418000</v>
      </c>
      <c r="I26" s="44">
        <v>10903230</v>
      </c>
      <c r="J26" s="43">
        <v>61615000</v>
      </c>
      <c r="K26" s="44">
        <v>42561191</v>
      </c>
      <c r="L26" s="43">
        <v>95157000</v>
      </c>
      <c r="M26" s="44">
        <v>48687088</v>
      </c>
      <c r="N26" s="43"/>
      <c r="O26" s="44"/>
      <c r="P26" s="43">
        <f t="shared" si="5"/>
        <v>163190000</v>
      </c>
      <c r="Q26" s="44">
        <f t="shared" si="6"/>
        <v>102151509</v>
      </c>
      <c r="R26" s="24">
        <f t="shared" si="7"/>
        <v>54.438042684411258</v>
      </c>
      <c r="S26" s="25">
        <f t="shared" si="8"/>
        <v>14.393152202907103</v>
      </c>
      <c r="T26" s="24">
        <f t="shared" si="9"/>
        <v>69.259237252888099</v>
      </c>
      <c r="U26" s="26">
        <f t="shared" si="10"/>
        <v>43.353977557273936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29314000</v>
      </c>
      <c r="C28" s="39">
        <f t="shared" si="11"/>
        <v>44600000</v>
      </c>
      <c r="D28" s="39">
        <f t="shared" si="11"/>
        <v>0</v>
      </c>
      <c r="E28" s="39">
        <f t="shared" si="11"/>
        <v>73914000</v>
      </c>
      <c r="F28" s="40">
        <f t="shared" si="11"/>
        <v>73914000</v>
      </c>
      <c r="G28" s="41">
        <f t="shared" si="11"/>
        <v>73914000</v>
      </c>
      <c r="H28" s="40">
        <f t="shared" si="11"/>
        <v>4737000</v>
      </c>
      <c r="I28" s="41">
        <f t="shared" si="11"/>
        <v>4944147</v>
      </c>
      <c r="J28" s="40">
        <f t="shared" si="11"/>
        <v>3650000</v>
      </c>
      <c r="K28" s="41">
        <f t="shared" si="11"/>
        <v>4269519</v>
      </c>
      <c r="L28" s="40">
        <f t="shared" si="11"/>
        <v>13401000</v>
      </c>
      <c r="M28" s="41">
        <f t="shared" si="11"/>
        <v>9796262</v>
      </c>
      <c r="N28" s="40">
        <f t="shared" si="11"/>
        <v>0</v>
      </c>
      <c r="O28" s="41">
        <f t="shared" si="11"/>
        <v>0</v>
      </c>
      <c r="P28" s="40">
        <f t="shared" si="11"/>
        <v>21788000</v>
      </c>
      <c r="Q28" s="41">
        <f t="shared" si="11"/>
        <v>19009928</v>
      </c>
      <c r="R28" s="20">
        <f t="shared" si="7"/>
        <v>267.15068493150682</v>
      </c>
      <c r="S28" s="21">
        <f t="shared" si="8"/>
        <v>129.44650205327579</v>
      </c>
      <c r="T28" s="20">
        <f t="shared" si="9"/>
        <v>29.477500879400388</v>
      </c>
      <c r="U28" s="22">
        <f t="shared" si="10"/>
        <v>25.718981519062694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15000000</v>
      </c>
      <c r="C30" s="42"/>
      <c r="D30" s="42"/>
      <c r="E30" s="42">
        <f t="shared" si="4"/>
        <v>15000000</v>
      </c>
      <c r="F30" s="43">
        <v>15000000</v>
      </c>
      <c r="G30" s="44">
        <v>15000000</v>
      </c>
      <c r="H30" s="43">
        <v>2138000</v>
      </c>
      <c r="I30" s="44">
        <v>2137902</v>
      </c>
      <c r="J30" s="43"/>
      <c r="K30" s="44"/>
      <c r="L30" s="43">
        <v>10662000</v>
      </c>
      <c r="M30" s="44">
        <v>5862098</v>
      </c>
      <c r="N30" s="43"/>
      <c r="O30" s="44"/>
      <c r="P30" s="43">
        <f t="shared" si="5"/>
        <v>12800000</v>
      </c>
      <c r="Q30" s="44">
        <f t="shared" si="6"/>
        <v>8000000</v>
      </c>
      <c r="R30" s="24">
        <f t="shared" si="7"/>
        <v>0</v>
      </c>
      <c r="S30" s="25">
        <f t="shared" si="8"/>
        <v>0</v>
      </c>
      <c r="T30" s="24">
        <f t="shared" si="9"/>
        <v>85.333333333333343</v>
      </c>
      <c r="U30" s="26">
        <f t="shared" si="10"/>
        <v>53.333333333333336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204000</v>
      </c>
      <c r="I31" s="44">
        <v>136000</v>
      </c>
      <c r="J31" s="43">
        <v>201000</v>
      </c>
      <c r="K31" s="44">
        <v>195670</v>
      </c>
      <c r="L31" s="43">
        <v>363000</v>
      </c>
      <c r="M31" s="44">
        <v>191940</v>
      </c>
      <c r="N31" s="43"/>
      <c r="O31" s="44"/>
      <c r="P31" s="43">
        <f t="shared" si="5"/>
        <v>768000</v>
      </c>
      <c r="Q31" s="44">
        <f t="shared" si="6"/>
        <v>523610</v>
      </c>
      <c r="R31" s="24">
        <f t="shared" si="7"/>
        <v>80.597014925373131</v>
      </c>
      <c r="S31" s="25">
        <f t="shared" si="8"/>
        <v>-1.9062707619972401</v>
      </c>
      <c r="T31" s="24">
        <f t="shared" si="9"/>
        <v>76.8</v>
      </c>
      <c r="U31" s="26">
        <f t="shared" si="10"/>
        <v>52.361000000000004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2314000</v>
      </c>
      <c r="C33" s="42"/>
      <c r="D33" s="42"/>
      <c r="E33" s="42">
        <f t="shared" si="4"/>
        <v>2314000</v>
      </c>
      <c r="F33" s="43">
        <v>2314000</v>
      </c>
      <c r="G33" s="44">
        <v>2314000</v>
      </c>
      <c r="H33" s="43">
        <v>578000</v>
      </c>
      <c r="I33" s="44">
        <v>677854</v>
      </c>
      <c r="J33" s="43">
        <v>1201000</v>
      </c>
      <c r="K33" s="44">
        <v>1168828</v>
      </c>
      <c r="L33" s="43">
        <v>62000</v>
      </c>
      <c r="M33" s="44">
        <v>1214828</v>
      </c>
      <c r="N33" s="43"/>
      <c r="O33" s="44"/>
      <c r="P33" s="43">
        <f t="shared" si="5"/>
        <v>1841000</v>
      </c>
      <c r="Q33" s="44">
        <f t="shared" si="6"/>
        <v>3061510</v>
      </c>
      <c r="R33" s="24">
        <f t="shared" si="7"/>
        <v>-94.837635303913402</v>
      </c>
      <c r="S33" s="25">
        <f t="shared" si="8"/>
        <v>3.9355662253128774</v>
      </c>
      <c r="T33" s="24">
        <f t="shared" si="9"/>
        <v>79.559204840103718</v>
      </c>
      <c r="U33" s="26">
        <f t="shared" si="10"/>
        <v>132.30380293863439</v>
      </c>
      <c r="V33" s="43"/>
      <c r="W33" s="44"/>
    </row>
    <row r="34" spans="1:23" x14ac:dyDescent="0.2">
      <c r="A34" s="23" t="s">
        <v>60</v>
      </c>
      <c r="B34" s="42">
        <v>11000000</v>
      </c>
      <c r="C34" s="42"/>
      <c r="D34" s="42"/>
      <c r="E34" s="42">
        <f t="shared" si="4"/>
        <v>11000000</v>
      </c>
      <c r="F34" s="43">
        <v>11000000</v>
      </c>
      <c r="G34" s="44">
        <v>11000000</v>
      </c>
      <c r="H34" s="43">
        <v>1817000</v>
      </c>
      <c r="I34" s="44">
        <v>1992391</v>
      </c>
      <c r="J34" s="43">
        <v>2248000</v>
      </c>
      <c r="K34" s="44">
        <v>2905021</v>
      </c>
      <c r="L34" s="43">
        <v>2314000</v>
      </c>
      <c r="M34" s="44">
        <v>2527396</v>
      </c>
      <c r="N34" s="43"/>
      <c r="O34" s="44"/>
      <c r="P34" s="43">
        <f t="shared" si="5"/>
        <v>6379000</v>
      </c>
      <c r="Q34" s="44">
        <f t="shared" si="6"/>
        <v>7424808</v>
      </c>
      <c r="R34" s="24">
        <f t="shared" si="7"/>
        <v>2.9359430604982206</v>
      </c>
      <c r="S34" s="25">
        <f t="shared" si="8"/>
        <v>-12.999045445798844</v>
      </c>
      <c r="T34" s="24">
        <f t="shared" si="9"/>
        <v>57.990909090909092</v>
      </c>
      <c r="U34" s="26">
        <f t="shared" si="10"/>
        <v>67.498254545454557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44600000</v>
      </c>
      <c r="D37" s="42"/>
      <c r="E37" s="42">
        <f t="shared" si="4"/>
        <v>44600000</v>
      </c>
      <c r="F37" s="43">
        <v>44600000</v>
      </c>
      <c r="G37" s="44">
        <v>44600000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76656000</v>
      </c>
      <c r="C43" s="45">
        <f t="shared" si="20"/>
        <v>-4107000</v>
      </c>
      <c r="D43" s="45">
        <f t="shared" si="20"/>
        <v>0</v>
      </c>
      <c r="E43" s="45">
        <f t="shared" si="20"/>
        <v>72549000</v>
      </c>
      <c r="F43" s="46">
        <f t="shared" si="20"/>
        <v>75656000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75550000</v>
      </c>
      <c r="C44" s="39">
        <f t="shared" si="22"/>
        <v>-4107000</v>
      </c>
      <c r="D44" s="39">
        <f t="shared" si="22"/>
        <v>0</v>
      </c>
      <c r="E44" s="39">
        <f t="shared" si="22"/>
        <v>71443000</v>
      </c>
      <c r="F44" s="40">
        <f t="shared" si="22"/>
        <v>74550000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74550000</v>
      </c>
      <c r="C46" s="42">
        <v>-3107000</v>
      </c>
      <c r="D46" s="42"/>
      <c r="E46" s="42">
        <f t="shared" si="13"/>
        <v>71443000</v>
      </c>
      <c r="F46" s="43">
        <v>74550000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-1000000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466332000</v>
      </c>
      <c r="C61" s="39">
        <f t="shared" si="26"/>
        <v>31408000</v>
      </c>
      <c r="D61" s="39">
        <f t="shared" si="26"/>
        <v>0</v>
      </c>
      <c r="E61" s="39">
        <f t="shared" si="26"/>
        <v>497740000</v>
      </c>
      <c r="F61" s="40">
        <f t="shared" si="26"/>
        <v>569932000</v>
      </c>
      <c r="G61" s="41">
        <f t="shared" si="26"/>
        <v>425191000</v>
      </c>
      <c r="H61" s="40">
        <f t="shared" si="26"/>
        <v>13432000</v>
      </c>
      <c r="I61" s="41">
        <f t="shared" si="26"/>
        <v>17636833</v>
      </c>
      <c r="J61" s="40">
        <f t="shared" si="26"/>
        <v>76169000</v>
      </c>
      <c r="K61" s="41">
        <f t="shared" si="26"/>
        <v>57577423</v>
      </c>
      <c r="L61" s="40">
        <f t="shared" si="26"/>
        <v>120000000</v>
      </c>
      <c r="M61" s="41">
        <f t="shared" si="26"/>
        <v>73874493</v>
      </c>
      <c r="N61" s="40">
        <f t="shared" si="26"/>
        <v>0</v>
      </c>
      <c r="O61" s="41">
        <f t="shared" si="26"/>
        <v>0</v>
      </c>
      <c r="P61" s="40">
        <f t="shared" si="26"/>
        <v>209601000</v>
      </c>
      <c r="Q61" s="41">
        <f t="shared" si="26"/>
        <v>149088749</v>
      </c>
      <c r="R61" s="20">
        <f t="shared" si="16"/>
        <v>57.544407829957066</v>
      </c>
      <c r="S61" s="21">
        <f t="shared" si="17"/>
        <v>28.304618634981281</v>
      </c>
      <c r="T61" s="20">
        <f t="shared" si="18"/>
        <v>42.110539639169041</v>
      </c>
      <c r="U61" s="22">
        <f t="shared" si="19"/>
        <v>29.953137983686261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535365000</v>
      </c>
      <c r="C62" s="39">
        <f t="shared" si="28"/>
        <v>0</v>
      </c>
      <c r="D62" s="39">
        <f t="shared" si="28"/>
        <v>0</v>
      </c>
      <c r="E62" s="39">
        <f t="shared" si="28"/>
        <v>535365000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61033965</v>
      </c>
      <c r="J62" s="40">
        <f t="shared" si="28"/>
        <v>0</v>
      </c>
      <c r="K62" s="41">
        <f t="shared" si="28"/>
        <v>63094276</v>
      </c>
      <c r="L62" s="40">
        <f t="shared" si="28"/>
        <v>0</v>
      </c>
      <c r="M62" s="41">
        <f t="shared" si="28"/>
        <v>153700858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277829099</v>
      </c>
      <c r="R62" s="20">
        <f t="shared" si="16"/>
        <v>0</v>
      </c>
      <c r="S62" s="21">
        <f t="shared" si="17"/>
        <v>143.60507441277238</v>
      </c>
      <c r="T62" s="20">
        <f t="shared" si="18"/>
        <v>0</v>
      </c>
      <c r="U62" s="22">
        <f t="shared" si="19"/>
        <v>51.895267527761433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535365000</v>
      </c>
      <c r="C63" s="42"/>
      <c r="D63" s="42"/>
      <c r="E63" s="42">
        <f t="shared" si="13"/>
        <v>535365000</v>
      </c>
      <c r="F63" s="43"/>
      <c r="G63" s="44"/>
      <c r="H63" s="43"/>
      <c r="I63" s="44">
        <v>61033965</v>
      </c>
      <c r="J63" s="43"/>
      <c r="K63" s="44">
        <v>63094276</v>
      </c>
      <c r="L63" s="43"/>
      <c r="M63" s="44">
        <v>153700858</v>
      </c>
      <c r="N63" s="43"/>
      <c r="O63" s="44"/>
      <c r="P63" s="43">
        <f t="shared" si="14"/>
        <v>0</v>
      </c>
      <c r="Q63" s="44">
        <f t="shared" si="15"/>
        <v>277829099</v>
      </c>
      <c r="R63" s="24">
        <f t="shared" si="16"/>
        <v>0</v>
      </c>
      <c r="S63" s="25">
        <f t="shared" si="17"/>
        <v>143.60507441277238</v>
      </c>
      <c r="T63" s="24">
        <f t="shared" si="18"/>
        <v>0</v>
      </c>
      <c r="U63" s="26">
        <f t="shared" si="19"/>
        <v>51.895267527761433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1001697000</v>
      </c>
      <c r="C65" s="48">
        <f t="shared" si="30"/>
        <v>31408000</v>
      </c>
      <c r="D65" s="48">
        <f t="shared" si="30"/>
        <v>0</v>
      </c>
      <c r="E65" s="48">
        <f t="shared" si="30"/>
        <v>1033105000</v>
      </c>
      <c r="F65" s="49">
        <f t="shared" si="30"/>
        <v>569932000</v>
      </c>
      <c r="G65" s="50">
        <f t="shared" si="30"/>
        <v>425191000</v>
      </c>
      <c r="H65" s="49">
        <f t="shared" si="30"/>
        <v>13432000</v>
      </c>
      <c r="I65" s="50">
        <f t="shared" si="30"/>
        <v>78670798</v>
      </c>
      <c r="J65" s="49">
        <f t="shared" si="30"/>
        <v>76169000</v>
      </c>
      <c r="K65" s="50">
        <f t="shared" si="30"/>
        <v>120671699</v>
      </c>
      <c r="L65" s="49">
        <f t="shared" si="30"/>
        <v>120000000</v>
      </c>
      <c r="M65" s="51">
        <f t="shared" si="30"/>
        <v>227575351</v>
      </c>
      <c r="N65" s="49">
        <f t="shared" si="30"/>
        <v>0</v>
      </c>
      <c r="O65" s="50">
        <f t="shared" si="30"/>
        <v>0</v>
      </c>
      <c r="P65" s="49">
        <f t="shared" si="30"/>
        <v>209601000</v>
      </c>
      <c r="Q65" s="50">
        <f t="shared" si="30"/>
        <v>426917848</v>
      </c>
      <c r="R65" s="34">
        <f t="shared" si="16"/>
        <v>57.544407829957066</v>
      </c>
      <c r="S65" s="35">
        <f t="shared" si="17"/>
        <v>88.590492125249682</v>
      </c>
      <c r="T65" s="34">
        <f t="shared" si="18"/>
        <v>20.288450835103884</v>
      </c>
      <c r="U65" s="35">
        <f t="shared" si="19"/>
        <v>41.323761669917388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98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101</v>
      </c>
    </row>
    <row r="74" spans="1:23" x14ac:dyDescent="0.2">
      <c r="A74" t="s">
        <v>102</v>
      </c>
    </row>
    <row r="75" spans="1:23" x14ac:dyDescent="0.2">
      <c r="A75" t="s">
        <v>103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104</v>
      </c>
      <c r="G78" s="5" t="s">
        <v>105</v>
      </c>
      <c r="W78" s="5"/>
    </row>
    <row r="80" spans="1:23" x14ac:dyDescent="0.2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3369179000</v>
      </c>
      <c r="C8" s="36">
        <f t="shared" si="0"/>
        <v>-1050000</v>
      </c>
      <c r="D8" s="36">
        <f t="shared" si="0"/>
        <v>0</v>
      </c>
      <c r="E8" s="36">
        <f t="shared" si="0"/>
        <v>3368129000</v>
      </c>
      <c r="F8" s="37">
        <f t="shared" si="0"/>
        <v>3398723000</v>
      </c>
      <c r="G8" s="38">
        <f t="shared" si="0"/>
        <v>2218443000</v>
      </c>
      <c r="H8" s="37">
        <f t="shared" si="0"/>
        <v>352932000</v>
      </c>
      <c r="I8" s="38">
        <f t="shared" si="0"/>
        <v>373909927</v>
      </c>
      <c r="J8" s="37">
        <f t="shared" si="0"/>
        <v>511957000</v>
      </c>
      <c r="K8" s="38">
        <f t="shared" si="0"/>
        <v>499159596</v>
      </c>
      <c r="L8" s="37">
        <f t="shared" si="0"/>
        <v>110546000</v>
      </c>
      <c r="M8" s="38">
        <f t="shared" si="0"/>
        <v>484746936</v>
      </c>
      <c r="N8" s="37">
        <f t="shared" si="0"/>
        <v>0</v>
      </c>
      <c r="O8" s="38">
        <f t="shared" si="0"/>
        <v>0</v>
      </c>
      <c r="P8" s="37">
        <f t="shared" si="0"/>
        <v>975435000</v>
      </c>
      <c r="Q8" s="38">
        <f t="shared" si="0"/>
        <v>1357816459</v>
      </c>
      <c r="R8" s="16">
        <f>IF(($J8       =0),0,((($L8       -$J8       )/$J8       )*100))</f>
        <v>-78.407170914744796</v>
      </c>
      <c r="S8" s="17">
        <f>IF(($K8       =0),0,((($M8       -$K8       )/$K8       )*100))</f>
        <v>-2.8873851400424644</v>
      </c>
      <c r="T8" s="16">
        <f>IF(($E8       =0),0,(($P8       /$E8       )*100))</f>
        <v>28.960737548947801</v>
      </c>
      <c r="U8" s="18">
        <f>IF(($E8       =0),0,(($Q8       /$E8       )*100))</f>
        <v>40.313671447857253</v>
      </c>
      <c r="V8" s="37">
        <f t="shared" ref="V8:W8" si="1">+V9+V28</f>
        <v>118271000</v>
      </c>
      <c r="W8" s="38">
        <f t="shared" si="1"/>
        <v>111479000</v>
      </c>
    </row>
    <row r="9" spans="1:23" x14ac:dyDescent="0.2">
      <c r="A9" s="19" t="s">
        <v>35</v>
      </c>
      <c r="B9" s="39">
        <f t="shared" ref="B9:Q9" si="2">SUM(B10:B27)</f>
        <v>3252515000</v>
      </c>
      <c r="C9" s="39">
        <f t="shared" si="2"/>
        <v>-30594000</v>
      </c>
      <c r="D9" s="39">
        <f t="shared" si="2"/>
        <v>0</v>
      </c>
      <c r="E9" s="39">
        <f t="shared" si="2"/>
        <v>3221921000</v>
      </c>
      <c r="F9" s="40">
        <f t="shared" si="2"/>
        <v>3252515000</v>
      </c>
      <c r="G9" s="41">
        <f t="shared" si="2"/>
        <v>2072235000</v>
      </c>
      <c r="H9" s="40">
        <f t="shared" si="2"/>
        <v>334223000</v>
      </c>
      <c r="I9" s="41">
        <f t="shared" si="2"/>
        <v>347550186</v>
      </c>
      <c r="J9" s="40">
        <f t="shared" si="2"/>
        <v>474065000</v>
      </c>
      <c r="K9" s="41">
        <f t="shared" si="2"/>
        <v>460473565</v>
      </c>
      <c r="L9" s="40">
        <f t="shared" si="2"/>
        <v>92365000</v>
      </c>
      <c r="M9" s="41">
        <f t="shared" si="2"/>
        <v>466078282</v>
      </c>
      <c r="N9" s="40">
        <f t="shared" si="2"/>
        <v>0</v>
      </c>
      <c r="O9" s="41">
        <f t="shared" si="2"/>
        <v>0</v>
      </c>
      <c r="P9" s="40">
        <f t="shared" si="2"/>
        <v>900653000</v>
      </c>
      <c r="Q9" s="41">
        <f t="shared" si="2"/>
        <v>1274102033</v>
      </c>
      <c r="R9" s="20">
        <f>IF(($J9       =0),0,((($L9       -$J9       )/$J9       )*100))</f>
        <v>-80.516384883929419</v>
      </c>
      <c r="S9" s="21">
        <f>IF(($K9       =0),0,((($M9       -$K9       )/$K9       )*100))</f>
        <v>1.217163682349496</v>
      </c>
      <c r="T9" s="20">
        <f>IF(($E9       =0),0,(($P9       /$E9       )*100))</f>
        <v>27.953913208921012</v>
      </c>
      <c r="U9" s="22">
        <f>IF(($E9       =0),0,(($Q9       /$E9       )*100))</f>
        <v>39.544794332325345</v>
      </c>
      <c r="V9" s="40">
        <f t="shared" ref="V9:W9" si="3">SUM(V10:V27)</f>
        <v>118271000</v>
      </c>
      <c r="W9" s="41">
        <f t="shared" si="3"/>
        <v>111479000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2499316000</v>
      </c>
      <c r="C12" s="42"/>
      <c r="D12" s="42"/>
      <c r="E12" s="42">
        <f t="shared" si="4"/>
        <v>2499316000</v>
      </c>
      <c r="F12" s="43">
        <v>2499316000</v>
      </c>
      <c r="G12" s="44">
        <v>1349630000</v>
      </c>
      <c r="H12" s="43">
        <v>242369000</v>
      </c>
      <c r="I12" s="44">
        <v>250117758</v>
      </c>
      <c r="J12" s="43">
        <v>373498000</v>
      </c>
      <c r="K12" s="44">
        <v>361736639</v>
      </c>
      <c r="L12" s="43"/>
      <c r="M12" s="44">
        <v>374731758</v>
      </c>
      <c r="N12" s="43"/>
      <c r="O12" s="44"/>
      <c r="P12" s="43">
        <f t="shared" si="5"/>
        <v>615867000</v>
      </c>
      <c r="Q12" s="44">
        <f t="shared" si="6"/>
        <v>986586155</v>
      </c>
      <c r="R12" s="24">
        <f t="shared" si="7"/>
        <v>-100</v>
      </c>
      <c r="S12" s="25">
        <f t="shared" si="8"/>
        <v>3.5924254274945033</v>
      </c>
      <c r="T12" s="24">
        <f t="shared" si="9"/>
        <v>24.641421893029932</v>
      </c>
      <c r="U12" s="26">
        <f t="shared" si="10"/>
        <v>39.4742463538024</v>
      </c>
      <c r="V12" s="43">
        <v>118271000</v>
      </c>
      <c r="W12" s="44">
        <v>111479000</v>
      </c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160237000</v>
      </c>
      <c r="C14" s="42"/>
      <c r="D14" s="42"/>
      <c r="E14" s="42">
        <f t="shared" si="4"/>
        <v>160237000</v>
      </c>
      <c r="F14" s="43">
        <v>160237000</v>
      </c>
      <c r="G14" s="44">
        <v>160237000</v>
      </c>
      <c r="H14" s="43">
        <v>18960000</v>
      </c>
      <c r="I14" s="44">
        <v>24538059</v>
      </c>
      <c r="J14" s="43">
        <v>43223000</v>
      </c>
      <c r="K14" s="44">
        <v>52470155</v>
      </c>
      <c r="L14" s="43">
        <v>29868000</v>
      </c>
      <c r="M14" s="44">
        <v>32081501</v>
      </c>
      <c r="N14" s="43"/>
      <c r="O14" s="44"/>
      <c r="P14" s="43">
        <f t="shared" si="5"/>
        <v>92051000</v>
      </c>
      <c r="Q14" s="44">
        <f t="shared" si="6"/>
        <v>109089715</v>
      </c>
      <c r="R14" s="24">
        <f t="shared" si="7"/>
        <v>-30.897901580177223</v>
      </c>
      <c r="S14" s="25">
        <f t="shared" si="8"/>
        <v>-38.857621060963133</v>
      </c>
      <c r="T14" s="24">
        <f t="shared" si="9"/>
        <v>57.446781954230296</v>
      </c>
      <c r="U14" s="26">
        <f t="shared" si="10"/>
        <v>68.080228037219868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592962000</v>
      </c>
      <c r="C26" s="42">
        <v>-30594000</v>
      </c>
      <c r="D26" s="42"/>
      <c r="E26" s="42">
        <f t="shared" si="4"/>
        <v>562368000</v>
      </c>
      <c r="F26" s="43">
        <v>592962000</v>
      </c>
      <c r="G26" s="44">
        <v>562368000</v>
      </c>
      <c r="H26" s="43">
        <v>72894000</v>
      </c>
      <c r="I26" s="44">
        <v>72894369</v>
      </c>
      <c r="J26" s="43">
        <v>57344000</v>
      </c>
      <c r="K26" s="44">
        <v>46266771</v>
      </c>
      <c r="L26" s="43">
        <v>62497000</v>
      </c>
      <c r="M26" s="44">
        <v>59265023</v>
      </c>
      <c r="N26" s="43"/>
      <c r="O26" s="44"/>
      <c r="P26" s="43">
        <f t="shared" si="5"/>
        <v>192735000</v>
      </c>
      <c r="Q26" s="44">
        <f t="shared" si="6"/>
        <v>178426163</v>
      </c>
      <c r="R26" s="24">
        <f t="shared" si="7"/>
        <v>8.9861188616071423</v>
      </c>
      <c r="S26" s="25">
        <f t="shared" si="8"/>
        <v>28.09414125744803</v>
      </c>
      <c r="T26" s="24">
        <f t="shared" si="9"/>
        <v>34.272042505974738</v>
      </c>
      <c r="U26" s="26">
        <f t="shared" si="10"/>
        <v>31.727652177933312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116664000</v>
      </c>
      <c r="C28" s="39">
        <f t="shared" si="11"/>
        <v>29544000</v>
      </c>
      <c r="D28" s="39">
        <f t="shared" si="11"/>
        <v>0</v>
      </c>
      <c r="E28" s="39">
        <f t="shared" si="11"/>
        <v>146208000</v>
      </c>
      <c r="F28" s="40">
        <f t="shared" si="11"/>
        <v>146208000</v>
      </c>
      <c r="G28" s="41">
        <f t="shared" si="11"/>
        <v>146208000</v>
      </c>
      <c r="H28" s="40">
        <f t="shared" si="11"/>
        <v>18709000</v>
      </c>
      <c r="I28" s="41">
        <f t="shared" si="11"/>
        <v>26359741</v>
      </c>
      <c r="J28" s="40">
        <f t="shared" si="11"/>
        <v>37892000</v>
      </c>
      <c r="K28" s="41">
        <f t="shared" si="11"/>
        <v>38686031</v>
      </c>
      <c r="L28" s="40">
        <f t="shared" si="11"/>
        <v>18181000</v>
      </c>
      <c r="M28" s="41">
        <f t="shared" si="11"/>
        <v>18668654</v>
      </c>
      <c r="N28" s="40">
        <f t="shared" si="11"/>
        <v>0</v>
      </c>
      <c r="O28" s="41">
        <f t="shared" si="11"/>
        <v>0</v>
      </c>
      <c r="P28" s="40">
        <f t="shared" si="11"/>
        <v>74782000</v>
      </c>
      <c r="Q28" s="41">
        <f t="shared" si="11"/>
        <v>83714426</v>
      </c>
      <c r="R28" s="20">
        <f t="shared" si="7"/>
        <v>-52.018895809141775</v>
      </c>
      <c r="S28" s="21">
        <f t="shared" si="8"/>
        <v>-51.743165381840285</v>
      </c>
      <c r="T28" s="20">
        <f t="shared" si="9"/>
        <v>51.147680017509302</v>
      </c>
      <c r="U28" s="22">
        <f t="shared" si="10"/>
        <v>57.257076220179471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70000000</v>
      </c>
      <c r="C30" s="42">
        <v>10000000</v>
      </c>
      <c r="D30" s="42"/>
      <c r="E30" s="42">
        <f t="shared" si="4"/>
        <v>80000000</v>
      </c>
      <c r="F30" s="43">
        <v>80000000</v>
      </c>
      <c r="G30" s="44">
        <v>80000000</v>
      </c>
      <c r="H30" s="43">
        <v>6943000</v>
      </c>
      <c r="I30" s="44">
        <v>6943381</v>
      </c>
      <c r="J30" s="43">
        <v>19633000</v>
      </c>
      <c r="K30" s="44">
        <v>19630090</v>
      </c>
      <c r="L30" s="43">
        <v>13275000</v>
      </c>
      <c r="M30" s="44">
        <v>13274945</v>
      </c>
      <c r="N30" s="43"/>
      <c r="O30" s="44"/>
      <c r="P30" s="43">
        <f t="shared" si="5"/>
        <v>39851000</v>
      </c>
      <c r="Q30" s="44">
        <f t="shared" si="6"/>
        <v>39848416</v>
      </c>
      <c r="R30" s="24">
        <f t="shared" si="7"/>
        <v>-32.384251005959349</v>
      </c>
      <c r="S30" s="25">
        <f t="shared" si="8"/>
        <v>-32.374507707300374</v>
      </c>
      <c r="T30" s="24">
        <f t="shared" si="9"/>
        <v>49.813749999999999</v>
      </c>
      <c r="U30" s="26">
        <f t="shared" si="10"/>
        <v>49.810520000000004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231000</v>
      </c>
      <c r="I31" s="44">
        <v>367066</v>
      </c>
      <c r="J31" s="43">
        <v>546000</v>
      </c>
      <c r="K31" s="44">
        <v>546711</v>
      </c>
      <c r="L31" s="43">
        <v>44000</v>
      </c>
      <c r="M31" s="44">
        <v>-77767</v>
      </c>
      <c r="N31" s="43"/>
      <c r="O31" s="44"/>
      <c r="P31" s="43">
        <f t="shared" si="5"/>
        <v>821000</v>
      </c>
      <c r="Q31" s="44">
        <f t="shared" si="6"/>
        <v>836010</v>
      </c>
      <c r="R31" s="24">
        <f t="shared" si="7"/>
        <v>-91.941391941391942</v>
      </c>
      <c r="S31" s="25">
        <f t="shared" si="8"/>
        <v>-114.22451715805974</v>
      </c>
      <c r="T31" s="24">
        <f t="shared" si="9"/>
        <v>82.1</v>
      </c>
      <c r="U31" s="26">
        <f t="shared" si="10"/>
        <v>83.600999999999999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26664000</v>
      </c>
      <c r="C33" s="42"/>
      <c r="D33" s="42"/>
      <c r="E33" s="42">
        <f t="shared" si="4"/>
        <v>26664000</v>
      </c>
      <c r="F33" s="43">
        <v>26664000</v>
      </c>
      <c r="G33" s="44">
        <v>26664000</v>
      </c>
      <c r="H33" s="43">
        <v>6665000</v>
      </c>
      <c r="I33" s="44">
        <v>9877974</v>
      </c>
      <c r="J33" s="43">
        <v>13005000</v>
      </c>
      <c r="K33" s="44">
        <v>13005511</v>
      </c>
      <c r="L33" s="43">
        <v>2555000</v>
      </c>
      <c r="M33" s="44">
        <v>2554448</v>
      </c>
      <c r="N33" s="43"/>
      <c r="O33" s="44"/>
      <c r="P33" s="43">
        <f t="shared" si="5"/>
        <v>22225000</v>
      </c>
      <c r="Q33" s="44">
        <f t="shared" si="6"/>
        <v>25437933</v>
      </c>
      <c r="R33" s="24">
        <f t="shared" si="7"/>
        <v>-80.353710111495573</v>
      </c>
      <c r="S33" s="25">
        <f t="shared" si="8"/>
        <v>-80.358726389143797</v>
      </c>
      <c r="T33" s="24">
        <f t="shared" si="9"/>
        <v>83.352085208520847</v>
      </c>
      <c r="U33" s="26">
        <f t="shared" si="10"/>
        <v>95.401788928892898</v>
      </c>
      <c r="V33" s="43"/>
      <c r="W33" s="44"/>
    </row>
    <row r="34" spans="1:23" x14ac:dyDescent="0.2">
      <c r="A34" s="23" t="s">
        <v>60</v>
      </c>
      <c r="B34" s="42">
        <v>12000000</v>
      </c>
      <c r="C34" s="42">
        <v>2000000</v>
      </c>
      <c r="D34" s="42"/>
      <c r="E34" s="42">
        <f t="shared" si="4"/>
        <v>14000000</v>
      </c>
      <c r="F34" s="43">
        <v>14000000</v>
      </c>
      <c r="G34" s="44">
        <v>14000000</v>
      </c>
      <c r="H34" s="43">
        <v>2670000</v>
      </c>
      <c r="I34" s="44">
        <v>3676324</v>
      </c>
      <c r="J34" s="43">
        <v>4162000</v>
      </c>
      <c r="K34" s="44">
        <v>4618480</v>
      </c>
      <c r="L34" s="43">
        <v>1608000</v>
      </c>
      <c r="M34" s="44">
        <v>2479915</v>
      </c>
      <c r="N34" s="43"/>
      <c r="O34" s="44"/>
      <c r="P34" s="43">
        <f t="shared" si="5"/>
        <v>8440000</v>
      </c>
      <c r="Q34" s="44">
        <f t="shared" si="6"/>
        <v>10774719</v>
      </c>
      <c r="R34" s="24">
        <f t="shared" si="7"/>
        <v>-61.364728495915422</v>
      </c>
      <c r="S34" s="25">
        <f t="shared" si="8"/>
        <v>-46.304520101851693</v>
      </c>
      <c r="T34" s="24">
        <f t="shared" si="9"/>
        <v>60.285714285714285</v>
      </c>
      <c r="U34" s="26">
        <f t="shared" si="10"/>
        <v>76.96227857142857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>
        <v>2200000</v>
      </c>
      <c r="I36" s="44">
        <v>5493931</v>
      </c>
      <c r="J36" s="43">
        <v>546000</v>
      </c>
      <c r="K36" s="44">
        <v>528161</v>
      </c>
      <c r="L36" s="43">
        <v>699000</v>
      </c>
      <c r="M36" s="44">
        <v>438178</v>
      </c>
      <c r="N36" s="43"/>
      <c r="O36" s="44"/>
      <c r="P36" s="43">
        <f t="shared" si="5"/>
        <v>3445000</v>
      </c>
      <c r="Q36" s="44">
        <f t="shared" si="6"/>
        <v>6460270</v>
      </c>
      <c r="R36" s="24">
        <f t="shared" si="7"/>
        <v>28.021978021978022</v>
      </c>
      <c r="S36" s="25">
        <f t="shared" si="8"/>
        <v>-17.037039842017869</v>
      </c>
      <c r="T36" s="24">
        <f t="shared" si="9"/>
        <v>49.214285714285715</v>
      </c>
      <c r="U36" s="26">
        <f t="shared" si="10"/>
        <v>92.289571428571421</v>
      </c>
      <c r="V36" s="43"/>
      <c r="W36" s="44"/>
    </row>
    <row r="37" spans="1:23" x14ac:dyDescent="0.2">
      <c r="A37" s="23" t="s">
        <v>63</v>
      </c>
      <c r="B37" s="42"/>
      <c r="C37" s="42">
        <v>17544000</v>
      </c>
      <c r="D37" s="42"/>
      <c r="E37" s="42">
        <f t="shared" si="4"/>
        <v>17544000</v>
      </c>
      <c r="F37" s="43">
        <v>17544000</v>
      </c>
      <c r="G37" s="44">
        <v>17544000</v>
      </c>
      <c r="H37" s="43"/>
      <c r="I37" s="44">
        <v>1065</v>
      </c>
      <c r="J37" s="43"/>
      <c r="K37" s="44">
        <v>357078</v>
      </c>
      <c r="L37" s="43"/>
      <c r="M37" s="44">
        <v>-1065</v>
      </c>
      <c r="N37" s="43"/>
      <c r="O37" s="44"/>
      <c r="P37" s="43">
        <f t="shared" si="5"/>
        <v>0</v>
      </c>
      <c r="Q37" s="44">
        <f t="shared" si="6"/>
        <v>357078</v>
      </c>
      <c r="R37" s="24">
        <f t="shared" si="7"/>
        <v>0</v>
      </c>
      <c r="S37" s="25">
        <f t="shared" si="8"/>
        <v>-100.29825416295598</v>
      </c>
      <c r="T37" s="24">
        <f t="shared" si="9"/>
        <v>0</v>
      </c>
      <c r="U37" s="26">
        <f t="shared" si="10"/>
        <v>2.0353283173734611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85431000</v>
      </c>
      <c r="C43" s="45">
        <f t="shared" si="20"/>
        <v>2514000</v>
      </c>
      <c r="D43" s="45">
        <f t="shared" si="20"/>
        <v>0</v>
      </c>
      <c r="E43" s="45">
        <f t="shared" si="20"/>
        <v>87945000</v>
      </c>
      <c r="F43" s="46">
        <f t="shared" si="20"/>
        <v>85431000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84325000</v>
      </c>
      <c r="C44" s="39">
        <f t="shared" si="22"/>
        <v>2514000</v>
      </c>
      <c r="D44" s="39">
        <f t="shared" si="22"/>
        <v>0</v>
      </c>
      <c r="E44" s="39">
        <f t="shared" si="22"/>
        <v>86839000</v>
      </c>
      <c r="F44" s="40">
        <f t="shared" si="22"/>
        <v>84325000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81325000</v>
      </c>
      <c r="C46" s="42">
        <v>2514000</v>
      </c>
      <c r="D46" s="42"/>
      <c r="E46" s="42">
        <f t="shared" si="13"/>
        <v>83839000</v>
      </c>
      <c r="F46" s="43">
        <v>81325000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3000000</v>
      </c>
      <c r="C47" s="42"/>
      <c r="D47" s="42"/>
      <c r="E47" s="42">
        <f t="shared" si="13"/>
        <v>3000000</v>
      </c>
      <c r="F47" s="43">
        <v>3000000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3454610000</v>
      </c>
      <c r="C61" s="39">
        <f t="shared" si="26"/>
        <v>1464000</v>
      </c>
      <c r="D61" s="39">
        <f t="shared" si="26"/>
        <v>0</v>
      </c>
      <c r="E61" s="39">
        <f t="shared" si="26"/>
        <v>3456074000</v>
      </c>
      <c r="F61" s="40">
        <f t="shared" si="26"/>
        <v>3484154000</v>
      </c>
      <c r="G61" s="41">
        <f t="shared" si="26"/>
        <v>2218443000</v>
      </c>
      <c r="H61" s="40">
        <f t="shared" si="26"/>
        <v>352932000</v>
      </c>
      <c r="I61" s="41">
        <f t="shared" si="26"/>
        <v>373909927</v>
      </c>
      <c r="J61" s="40">
        <f t="shared" si="26"/>
        <v>511957000</v>
      </c>
      <c r="K61" s="41">
        <f t="shared" si="26"/>
        <v>499159596</v>
      </c>
      <c r="L61" s="40">
        <f t="shared" si="26"/>
        <v>110546000</v>
      </c>
      <c r="M61" s="41">
        <f t="shared" si="26"/>
        <v>484746936</v>
      </c>
      <c r="N61" s="40">
        <f t="shared" si="26"/>
        <v>0</v>
      </c>
      <c r="O61" s="41">
        <f t="shared" si="26"/>
        <v>0</v>
      </c>
      <c r="P61" s="40">
        <f t="shared" si="26"/>
        <v>975435000</v>
      </c>
      <c r="Q61" s="41">
        <f t="shared" si="26"/>
        <v>1357816459</v>
      </c>
      <c r="R61" s="20">
        <f t="shared" si="16"/>
        <v>-78.407170914744796</v>
      </c>
      <c r="S61" s="21">
        <f t="shared" si="17"/>
        <v>-2.8873851400424644</v>
      </c>
      <c r="T61" s="20">
        <f t="shared" si="18"/>
        <v>28.223788032316438</v>
      </c>
      <c r="U61" s="22">
        <f t="shared" si="19"/>
        <v>39.28782945619799</v>
      </c>
      <c r="V61" s="40">
        <f t="shared" ref="V61:W61" si="27">+V8+V43</f>
        <v>118271000</v>
      </c>
      <c r="W61" s="41">
        <f t="shared" si="27"/>
        <v>111479000</v>
      </c>
    </row>
    <row r="62" spans="1:23" x14ac:dyDescent="0.2">
      <c r="A62" s="19" t="s">
        <v>86</v>
      </c>
      <c r="B62" s="39">
        <f t="shared" ref="B62:Q62" si="28">SUM(B63:B64)</f>
        <v>1041825000</v>
      </c>
      <c r="C62" s="39">
        <f t="shared" si="28"/>
        <v>0</v>
      </c>
      <c r="D62" s="39">
        <f t="shared" si="28"/>
        <v>0</v>
      </c>
      <c r="E62" s="39">
        <f t="shared" si="28"/>
        <v>1041825000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170880169</v>
      </c>
      <c r="J62" s="40">
        <f t="shared" si="28"/>
        <v>0</v>
      </c>
      <c r="K62" s="41">
        <f t="shared" si="28"/>
        <v>265179558</v>
      </c>
      <c r="L62" s="40">
        <f t="shared" si="28"/>
        <v>0</v>
      </c>
      <c r="M62" s="41">
        <f t="shared" si="28"/>
        <v>189055981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625115708</v>
      </c>
      <c r="R62" s="20">
        <f t="shared" si="16"/>
        <v>0</v>
      </c>
      <c r="S62" s="21">
        <f t="shared" si="17"/>
        <v>-28.706427288034021</v>
      </c>
      <c r="T62" s="20">
        <f t="shared" si="18"/>
        <v>0</v>
      </c>
      <c r="U62" s="22">
        <f t="shared" si="19"/>
        <v>60.001987665874793</v>
      </c>
      <c r="V62" s="40">
        <f t="shared" ref="V62:W62" si="29">SUM(V63:V64)</f>
        <v>56346000</v>
      </c>
      <c r="W62" s="41">
        <f t="shared" si="29"/>
        <v>35178000</v>
      </c>
    </row>
    <row r="63" spans="1:23" s="27" customFormat="1" ht="12.75" customHeight="1" thickBot="1" x14ac:dyDescent="0.25">
      <c r="A63" s="23" t="s">
        <v>87</v>
      </c>
      <c r="B63" s="42">
        <v>1041825000</v>
      </c>
      <c r="C63" s="42"/>
      <c r="D63" s="42"/>
      <c r="E63" s="42">
        <f t="shared" si="13"/>
        <v>1041825000</v>
      </c>
      <c r="F63" s="43"/>
      <c r="G63" s="44"/>
      <c r="H63" s="43"/>
      <c r="I63" s="44">
        <v>170880169</v>
      </c>
      <c r="J63" s="43"/>
      <c r="K63" s="44">
        <v>265179558</v>
      </c>
      <c r="L63" s="43"/>
      <c r="M63" s="44">
        <v>189055981</v>
      </c>
      <c r="N63" s="43"/>
      <c r="O63" s="44"/>
      <c r="P63" s="43">
        <f t="shared" si="14"/>
        <v>0</v>
      </c>
      <c r="Q63" s="44">
        <f t="shared" si="15"/>
        <v>625115708</v>
      </c>
      <c r="R63" s="24">
        <f t="shared" si="16"/>
        <v>0</v>
      </c>
      <c r="S63" s="25">
        <f t="shared" si="17"/>
        <v>-28.706427288034021</v>
      </c>
      <c r="T63" s="24">
        <f t="shared" si="18"/>
        <v>0</v>
      </c>
      <c r="U63" s="26">
        <f t="shared" si="19"/>
        <v>60.001987665874793</v>
      </c>
      <c r="V63" s="43">
        <v>56346000</v>
      </c>
      <c r="W63" s="44">
        <v>35178000</v>
      </c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4496435000</v>
      </c>
      <c r="C65" s="48">
        <f t="shared" si="30"/>
        <v>1464000</v>
      </c>
      <c r="D65" s="48">
        <f t="shared" si="30"/>
        <v>0</v>
      </c>
      <c r="E65" s="48">
        <f t="shared" si="30"/>
        <v>4497899000</v>
      </c>
      <c r="F65" s="49">
        <f t="shared" si="30"/>
        <v>3484154000</v>
      </c>
      <c r="G65" s="50">
        <f t="shared" si="30"/>
        <v>2218443000</v>
      </c>
      <c r="H65" s="49">
        <f t="shared" si="30"/>
        <v>352932000</v>
      </c>
      <c r="I65" s="50">
        <f t="shared" si="30"/>
        <v>544790096</v>
      </c>
      <c r="J65" s="49">
        <f t="shared" si="30"/>
        <v>511957000</v>
      </c>
      <c r="K65" s="50">
        <f t="shared" si="30"/>
        <v>764339154</v>
      </c>
      <c r="L65" s="49">
        <f t="shared" si="30"/>
        <v>110546000</v>
      </c>
      <c r="M65" s="51">
        <f t="shared" si="30"/>
        <v>673802917</v>
      </c>
      <c r="N65" s="49">
        <f t="shared" si="30"/>
        <v>0</v>
      </c>
      <c r="O65" s="50">
        <f t="shared" si="30"/>
        <v>0</v>
      </c>
      <c r="P65" s="49">
        <f t="shared" si="30"/>
        <v>975435000</v>
      </c>
      <c r="Q65" s="50">
        <f t="shared" si="30"/>
        <v>1982932167</v>
      </c>
      <c r="R65" s="34">
        <f t="shared" si="16"/>
        <v>-78.407170914744796</v>
      </c>
      <c r="S65" s="35">
        <f t="shared" si="17"/>
        <v>-11.845034566945657</v>
      </c>
      <c r="T65" s="34">
        <f t="shared" si="18"/>
        <v>21.68645849984626</v>
      </c>
      <c r="U65" s="35">
        <f t="shared" si="19"/>
        <v>44.085742409956289</v>
      </c>
      <c r="V65" s="49">
        <f>+V61+V62</f>
        <v>174617000</v>
      </c>
      <c r="W65" s="50">
        <f>+W61+W62</f>
        <v>146657000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98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101</v>
      </c>
    </row>
    <row r="74" spans="1:23" x14ac:dyDescent="0.2">
      <c r="A74" t="s">
        <v>102</v>
      </c>
    </row>
    <row r="75" spans="1:23" x14ac:dyDescent="0.2">
      <c r="A75" t="s">
        <v>103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104</v>
      </c>
      <c r="G78" s="5" t="s">
        <v>105</v>
      </c>
      <c r="W78" s="5"/>
    </row>
    <row r="80" spans="1:23" x14ac:dyDescent="0.2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1832949000</v>
      </c>
      <c r="C8" s="36">
        <f t="shared" si="0"/>
        <v>-91622000</v>
      </c>
      <c r="D8" s="36">
        <f t="shared" si="0"/>
        <v>0</v>
      </c>
      <c r="E8" s="36">
        <f t="shared" si="0"/>
        <v>1741327000</v>
      </c>
      <c r="F8" s="37">
        <f t="shared" si="0"/>
        <v>1796949000</v>
      </c>
      <c r="G8" s="38">
        <f t="shared" si="0"/>
        <v>1241797000</v>
      </c>
      <c r="H8" s="37">
        <f t="shared" si="0"/>
        <v>111291000</v>
      </c>
      <c r="I8" s="38">
        <f t="shared" si="0"/>
        <v>42100150</v>
      </c>
      <c r="J8" s="37">
        <f t="shared" si="0"/>
        <v>254017000</v>
      </c>
      <c r="K8" s="38">
        <f t="shared" si="0"/>
        <v>237214776</v>
      </c>
      <c r="L8" s="37">
        <f t="shared" si="0"/>
        <v>477619000</v>
      </c>
      <c r="M8" s="38">
        <f t="shared" si="0"/>
        <v>603714310</v>
      </c>
      <c r="N8" s="37">
        <f t="shared" si="0"/>
        <v>0</v>
      </c>
      <c r="O8" s="38">
        <f t="shared" si="0"/>
        <v>0</v>
      </c>
      <c r="P8" s="37">
        <f t="shared" si="0"/>
        <v>842927000</v>
      </c>
      <c r="Q8" s="38">
        <f t="shared" si="0"/>
        <v>883029236</v>
      </c>
      <c r="R8" s="16">
        <f>IF(($J8       =0),0,((($L8       -$J8       )/$J8       )*100))</f>
        <v>88.026391934398092</v>
      </c>
      <c r="S8" s="17">
        <f>IF(($K8       =0),0,((($M8       -$K8       )/$K8       )*100))</f>
        <v>154.50114035054884</v>
      </c>
      <c r="T8" s="16">
        <f>IF(($E8       =0),0,(($P8       /$E8       )*100))</f>
        <v>48.407163042897743</v>
      </c>
      <c r="U8" s="18">
        <f>IF(($E8       =0),0,(($Q8       /$E8       )*100))</f>
        <v>50.710132904388438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1702903000</v>
      </c>
      <c r="C9" s="39">
        <f t="shared" si="2"/>
        <v>-55622000</v>
      </c>
      <c r="D9" s="39">
        <f t="shared" si="2"/>
        <v>0</v>
      </c>
      <c r="E9" s="39">
        <f t="shared" si="2"/>
        <v>1647281000</v>
      </c>
      <c r="F9" s="40">
        <f t="shared" si="2"/>
        <v>1702903000</v>
      </c>
      <c r="G9" s="41">
        <f t="shared" si="2"/>
        <v>1147751000</v>
      </c>
      <c r="H9" s="40">
        <f t="shared" si="2"/>
        <v>109172000</v>
      </c>
      <c r="I9" s="41">
        <f t="shared" si="2"/>
        <v>40100493</v>
      </c>
      <c r="J9" s="40">
        <f t="shared" si="2"/>
        <v>240991000</v>
      </c>
      <c r="K9" s="41">
        <f t="shared" si="2"/>
        <v>233590816</v>
      </c>
      <c r="L9" s="40">
        <f t="shared" si="2"/>
        <v>425700000</v>
      </c>
      <c r="M9" s="41">
        <f t="shared" si="2"/>
        <v>546169078</v>
      </c>
      <c r="N9" s="40">
        <f t="shared" si="2"/>
        <v>0</v>
      </c>
      <c r="O9" s="41">
        <f t="shared" si="2"/>
        <v>0</v>
      </c>
      <c r="P9" s="40">
        <f t="shared" si="2"/>
        <v>775863000</v>
      </c>
      <c r="Q9" s="41">
        <f t="shared" si="2"/>
        <v>819860387</v>
      </c>
      <c r="R9" s="20">
        <f>IF(($J9       =0),0,((($L9       -$J9       )/$J9       )*100))</f>
        <v>76.645600873061653</v>
      </c>
      <c r="S9" s="21">
        <f>IF(($K9       =0),0,((($M9       -$K9       )/$K9       )*100))</f>
        <v>133.81444842420518</v>
      </c>
      <c r="T9" s="20">
        <f>IF(($E9       =0),0,(($P9       /$E9       )*100))</f>
        <v>47.099614455578617</v>
      </c>
      <c r="U9" s="22">
        <f>IF(($E9       =0),0,(($Q9       /$E9       )*100))</f>
        <v>49.770524093946328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749530000</v>
      </c>
      <c r="C12" s="42"/>
      <c r="D12" s="42"/>
      <c r="E12" s="42">
        <f t="shared" si="4"/>
        <v>749530000</v>
      </c>
      <c r="F12" s="43">
        <v>749530000</v>
      </c>
      <c r="G12" s="44">
        <v>250000000</v>
      </c>
      <c r="H12" s="43">
        <v>73680000</v>
      </c>
      <c r="I12" s="44">
        <v>9035577</v>
      </c>
      <c r="J12" s="43">
        <v>90705000</v>
      </c>
      <c r="K12" s="44">
        <v>120146321</v>
      </c>
      <c r="L12" s="43"/>
      <c r="M12" s="44">
        <v>76078188</v>
      </c>
      <c r="N12" s="43"/>
      <c r="O12" s="44"/>
      <c r="P12" s="43">
        <f t="shared" si="5"/>
        <v>164385000</v>
      </c>
      <c r="Q12" s="44">
        <f t="shared" si="6"/>
        <v>205260086</v>
      </c>
      <c r="R12" s="24">
        <f t="shared" si="7"/>
        <v>-100</v>
      </c>
      <c r="S12" s="25">
        <f t="shared" si="8"/>
        <v>-36.678720274755641</v>
      </c>
      <c r="T12" s="24">
        <f t="shared" si="9"/>
        <v>21.93174389283951</v>
      </c>
      <c r="U12" s="26">
        <f t="shared" si="10"/>
        <v>27.385172841647432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165945000</v>
      </c>
      <c r="C14" s="42"/>
      <c r="D14" s="42"/>
      <c r="E14" s="42">
        <f t="shared" si="4"/>
        <v>165945000</v>
      </c>
      <c r="F14" s="43">
        <v>165945000</v>
      </c>
      <c r="G14" s="44">
        <v>165945000</v>
      </c>
      <c r="H14" s="43">
        <v>28803000</v>
      </c>
      <c r="I14" s="44">
        <v>28803043</v>
      </c>
      <c r="J14" s="43">
        <v>23255000</v>
      </c>
      <c r="K14" s="44">
        <v>28269385</v>
      </c>
      <c r="L14" s="43">
        <v>59957000</v>
      </c>
      <c r="M14" s="44">
        <v>62491479</v>
      </c>
      <c r="N14" s="43"/>
      <c r="O14" s="44"/>
      <c r="P14" s="43">
        <f t="shared" si="5"/>
        <v>112015000</v>
      </c>
      <c r="Q14" s="44">
        <f t="shared" si="6"/>
        <v>119563907</v>
      </c>
      <c r="R14" s="24">
        <f t="shared" si="7"/>
        <v>157.82412384433457</v>
      </c>
      <c r="S14" s="25">
        <f t="shared" si="8"/>
        <v>121.05708702187896</v>
      </c>
      <c r="T14" s="24">
        <f t="shared" si="9"/>
        <v>67.501280544758799</v>
      </c>
      <c r="U14" s="26">
        <f t="shared" si="10"/>
        <v>72.050322094669923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787428000</v>
      </c>
      <c r="C26" s="42">
        <v>-55622000</v>
      </c>
      <c r="D26" s="42"/>
      <c r="E26" s="42">
        <f t="shared" si="4"/>
        <v>731806000</v>
      </c>
      <c r="F26" s="43">
        <v>787428000</v>
      </c>
      <c r="G26" s="44">
        <v>731806000</v>
      </c>
      <c r="H26" s="43">
        <v>6689000</v>
      </c>
      <c r="I26" s="44">
        <v>2261873</v>
      </c>
      <c r="J26" s="43">
        <v>127031000</v>
      </c>
      <c r="K26" s="44">
        <v>85175110</v>
      </c>
      <c r="L26" s="43">
        <v>365743000</v>
      </c>
      <c r="M26" s="44">
        <v>407599411</v>
      </c>
      <c r="N26" s="43"/>
      <c r="O26" s="44"/>
      <c r="P26" s="43">
        <f t="shared" si="5"/>
        <v>499463000</v>
      </c>
      <c r="Q26" s="44">
        <f t="shared" si="6"/>
        <v>495036394</v>
      </c>
      <c r="R26" s="24">
        <f t="shared" si="7"/>
        <v>187.91633538270187</v>
      </c>
      <c r="S26" s="25">
        <f t="shared" si="8"/>
        <v>378.54286422406733</v>
      </c>
      <c r="T26" s="24">
        <f t="shared" si="9"/>
        <v>68.25073858372302</v>
      </c>
      <c r="U26" s="26">
        <f t="shared" si="10"/>
        <v>67.645850676272119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130046000</v>
      </c>
      <c r="C28" s="39">
        <f t="shared" si="11"/>
        <v>-36000000</v>
      </c>
      <c r="D28" s="39">
        <f t="shared" si="11"/>
        <v>0</v>
      </c>
      <c r="E28" s="39">
        <f t="shared" si="11"/>
        <v>94046000</v>
      </c>
      <c r="F28" s="40">
        <f t="shared" si="11"/>
        <v>94046000</v>
      </c>
      <c r="G28" s="41">
        <f t="shared" si="11"/>
        <v>94046000</v>
      </c>
      <c r="H28" s="40">
        <f t="shared" si="11"/>
        <v>2119000</v>
      </c>
      <c r="I28" s="41">
        <f t="shared" si="11"/>
        <v>1999657</v>
      </c>
      <c r="J28" s="40">
        <f t="shared" si="11"/>
        <v>13026000</v>
      </c>
      <c r="K28" s="41">
        <f t="shared" si="11"/>
        <v>3623960</v>
      </c>
      <c r="L28" s="40">
        <f t="shared" si="11"/>
        <v>51919000</v>
      </c>
      <c r="M28" s="41">
        <f t="shared" si="11"/>
        <v>57545232</v>
      </c>
      <c r="N28" s="40">
        <f t="shared" si="11"/>
        <v>0</v>
      </c>
      <c r="O28" s="41">
        <f t="shared" si="11"/>
        <v>0</v>
      </c>
      <c r="P28" s="40">
        <f t="shared" si="11"/>
        <v>67064000</v>
      </c>
      <c r="Q28" s="41">
        <f t="shared" si="11"/>
        <v>63168849</v>
      </c>
      <c r="R28" s="20">
        <f t="shared" si="7"/>
        <v>298.57976354982344</v>
      </c>
      <c r="S28" s="21">
        <f t="shared" si="8"/>
        <v>1487.9102418348989</v>
      </c>
      <c r="T28" s="20">
        <f t="shared" si="9"/>
        <v>71.30978457350659</v>
      </c>
      <c r="U28" s="22">
        <f t="shared" si="10"/>
        <v>67.168033728175573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112126000</v>
      </c>
      <c r="C30" s="42">
        <v>-36000000</v>
      </c>
      <c r="D30" s="42"/>
      <c r="E30" s="42">
        <f t="shared" si="4"/>
        <v>76126000</v>
      </c>
      <c r="F30" s="43">
        <v>76126000</v>
      </c>
      <c r="G30" s="44">
        <v>76126000</v>
      </c>
      <c r="H30" s="43">
        <v>156000</v>
      </c>
      <c r="I30" s="44">
        <v>156282</v>
      </c>
      <c r="J30" s="43">
        <v>9496000</v>
      </c>
      <c r="K30" s="44"/>
      <c r="L30" s="43">
        <v>44972000</v>
      </c>
      <c r="M30" s="44">
        <v>54441176</v>
      </c>
      <c r="N30" s="43"/>
      <c r="O30" s="44"/>
      <c r="P30" s="43">
        <f t="shared" si="5"/>
        <v>54624000</v>
      </c>
      <c r="Q30" s="44">
        <f t="shared" si="6"/>
        <v>54597458</v>
      </c>
      <c r="R30" s="24">
        <f t="shared" si="7"/>
        <v>373.58887952822244</v>
      </c>
      <c r="S30" s="25">
        <f t="shared" si="8"/>
        <v>0</v>
      </c>
      <c r="T30" s="24">
        <f t="shared" si="9"/>
        <v>71.754722433859655</v>
      </c>
      <c r="U30" s="26">
        <f t="shared" si="10"/>
        <v>71.719856553608494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236000</v>
      </c>
      <c r="I31" s="44">
        <v>178500</v>
      </c>
      <c r="J31" s="43">
        <v>272000</v>
      </c>
      <c r="K31" s="44">
        <v>272486</v>
      </c>
      <c r="L31" s="43">
        <v>255000</v>
      </c>
      <c r="M31" s="44">
        <v>254939</v>
      </c>
      <c r="N31" s="43"/>
      <c r="O31" s="44"/>
      <c r="P31" s="43">
        <f t="shared" si="5"/>
        <v>763000</v>
      </c>
      <c r="Q31" s="44">
        <f t="shared" si="6"/>
        <v>705925</v>
      </c>
      <c r="R31" s="24">
        <f t="shared" si="7"/>
        <v>-6.25</v>
      </c>
      <c r="S31" s="25">
        <f t="shared" si="8"/>
        <v>-6.4395968967212989</v>
      </c>
      <c r="T31" s="24">
        <f t="shared" si="9"/>
        <v>76.3</v>
      </c>
      <c r="U31" s="26">
        <f t="shared" si="10"/>
        <v>70.592500000000001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9920000</v>
      </c>
      <c r="C33" s="42"/>
      <c r="D33" s="42"/>
      <c r="E33" s="42">
        <f t="shared" si="4"/>
        <v>9920000</v>
      </c>
      <c r="F33" s="43">
        <v>9920000</v>
      </c>
      <c r="G33" s="44">
        <v>9920000</v>
      </c>
      <c r="H33" s="43">
        <v>1665000</v>
      </c>
      <c r="I33" s="44">
        <v>1664875</v>
      </c>
      <c r="J33" s="43">
        <v>3196000</v>
      </c>
      <c r="K33" s="44">
        <v>3195964</v>
      </c>
      <c r="L33" s="43">
        <v>2756000</v>
      </c>
      <c r="M33" s="44">
        <v>2755811</v>
      </c>
      <c r="N33" s="43"/>
      <c r="O33" s="44"/>
      <c r="P33" s="43">
        <f t="shared" si="5"/>
        <v>7617000</v>
      </c>
      <c r="Q33" s="44">
        <f t="shared" si="6"/>
        <v>7616650</v>
      </c>
      <c r="R33" s="24">
        <f t="shared" si="7"/>
        <v>-13.767209011264081</v>
      </c>
      <c r="S33" s="25">
        <f t="shared" si="8"/>
        <v>-13.772151375922883</v>
      </c>
      <c r="T33" s="24">
        <f t="shared" si="9"/>
        <v>76.784274193548384</v>
      </c>
      <c r="U33" s="26">
        <f t="shared" si="10"/>
        <v>76.780745967741936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>
        <v>62000</v>
      </c>
      <c r="I36" s="44"/>
      <c r="J36" s="43">
        <v>62000</v>
      </c>
      <c r="K36" s="44">
        <v>155510</v>
      </c>
      <c r="L36" s="43">
        <v>3936000</v>
      </c>
      <c r="M36" s="44">
        <v>93306</v>
      </c>
      <c r="N36" s="43"/>
      <c r="O36" s="44"/>
      <c r="P36" s="43">
        <f t="shared" si="5"/>
        <v>4060000</v>
      </c>
      <c r="Q36" s="44">
        <f t="shared" si="6"/>
        <v>248816</v>
      </c>
      <c r="R36" s="24">
        <f t="shared" si="7"/>
        <v>6248.3870967741932</v>
      </c>
      <c r="S36" s="25">
        <f t="shared" si="8"/>
        <v>-40</v>
      </c>
      <c r="T36" s="24">
        <f t="shared" si="9"/>
        <v>57.999999999999993</v>
      </c>
      <c r="U36" s="26">
        <f t="shared" si="10"/>
        <v>3.5545142857142857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31290000</v>
      </c>
      <c r="C43" s="45">
        <f t="shared" si="20"/>
        <v>-14543000</v>
      </c>
      <c r="D43" s="45">
        <f t="shared" si="20"/>
        <v>0</v>
      </c>
      <c r="E43" s="45">
        <f t="shared" si="20"/>
        <v>16747000</v>
      </c>
      <c r="F43" s="46">
        <f t="shared" si="20"/>
        <v>25290000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30030000</v>
      </c>
      <c r="C44" s="39">
        <f t="shared" si="22"/>
        <v>-14543000</v>
      </c>
      <c r="D44" s="39">
        <f t="shared" si="22"/>
        <v>0</v>
      </c>
      <c r="E44" s="39">
        <f t="shared" si="22"/>
        <v>15487000</v>
      </c>
      <c r="F44" s="40">
        <f t="shared" si="22"/>
        <v>24030000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24030000</v>
      </c>
      <c r="C46" s="42">
        <v>-8543000</v>
      </c>
      <c r="D46" s="42"/>
      <c r="E46" s="42">
        <f t="shared" si="13"/>
        <v>15487000</v>
      </c>
      <c r="F46" s="43">
        <v>24030000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6000000</v>
      </c>
      <c r="C47" s="42">
        <v>-6000000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1260000</v>
      </c>
      <c r="C56" s="39">
        <f t="shared" si="24"/>
        <v>0</v>
      </c>
      <c r="D56" s="39">
        <f t="shared" si="24"/>
        <v>0</v>
      </c>
      <c r="E56" s="39">
        <f t="shared" si="24"/>
        <v>1260000</v>
      </c>
      <c r="F56" s="40">
        <f t="shared" si="24"/>
        <v>1260000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1260000</v>
      </c>
      <c r="C59" s="42"/>
      <c r="D59" s="42"/>
      <c r="E59" s="42">
        <f t="shared" si="13"/>
        <v>1260000</v>
      </c>
      <c r="F59" s="43">
        <v>1260000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1864239000</v>
      </c>
      <c r="C61" s="39">
        <f t="shared" si="26"/>
        <v>-106165000</v>
      </c>
      <c r="D61" s="39">
        <f t="shared" si="26"/>
        <v>0</v>
      </c>
      <c r="E61" s="39">
        <f t="shared" si="26"/>
        <v>1758074000</v>
      </c>
      <c r="F61" s="40">
        <f t="shared" si="26"/>
        <v>1822239000</v>
      </c>
      <c r="G61" s="41">
        <f t="shared" si="26"/>
        <v>1241797000</v>
      </c>
      <c r="H61" s="40">
        <f t="shared" si="26"/>
        <v>111291000</v>
      </c>
      <c r="I61" s="41">
        <f t="shared" si="26"/>
        <v>42100150</v>
      </c>
      <c r="J61" s="40">
        <f t="shared" si="26"/>
        <v>254017000</v>
      </c>
      <c r="K61" s="41">
        <f t="shared" si="26"/>
        <v>237214776</v>
      </c>
      <c r="L61" s="40">
        <f t="shared" si="26"/>
        <v>477619000</v>
      </c>
      <c r="M61" s="41">
        <f t="shared" si="26"/>
        <v>603714310</v>
      </c>
      <c r="N61" s="40">
        <f t="shared" si="26"/>
        <v>0</v>
      </c>
      <c r="O61" s="41">
        <f t="shared" si="26"/>
        <v>0</v>
      </c>
      <c r="P61" s="40">
        <f t="shared" si="26"/>
        <v>842927000</v>
      </c>
      <c r="Q61" s="41">
        <f t="shared" si="26"/>
        <v>883029236</v>
      </c>
      <c r="R61" s="20">
        <f t="shared" si="16"/>
        <v>88.026391934398092</v>
      </c>
      <c r="S61" s="21">
        <f t="shared" si="17"/>
        <v>154.50114035054884</v>
      </c>
      <c r="T61" s="20">
        <f t="shared" si="18"/>
        <v>47.946047777283553</v>
      </c>
      <c r="U61" s="22">
        <f t="shared" si="19"/>
        <v>50.227080088778976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1383500000</v>
      </c>
      <c r="C62" s="39">
        <f t="shared" si="28"/>
        <v>0</v>
      </c>
      <c r="D62" s="39">
        <f t="shared" si="28"/>
        <v>0</v>
      </c>
      <c r="E62" s="39">
        <f t="shared" si="28"/>
        <v>1383500000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23325065</v>
      </c>
      <c r="J62" s="40">
        <f t="shared" si="28"/>
        <v>0</v>
      </c>
      <c r="K62" s="41">
        <f t="shared" si="28"/>
        <v>190318539</v>
      </c>
      <c r="L62" s="40">
        <f t="shared" si="28"/>
        <v>0</v>
      </c>
      <c r="M62" s="41">
        <f t="shared" si="28"/>
        <v>461829186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675472790</v>
      </c>
      <c r="R62" s="20">
        <f t="shared" si="16"/>
        <v>0</v>
      </c>
      <c r="S62" s="21">
        <f t="shared" si="17"/>
        <v>142.66116607799307</v>
      </c>
      <c r="T62" s="20">
        <f t="shared" si="18"/>
        <v>0</v>
      </c>
      <c r="U62" s="22">
        <f t="shared" si="19"/>
        <v>48.823475966750998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1383500000</v>
      </c>
      <c r="C63" s="42"/>
      <c r="D63" s="42"/>
      <c r="E63" s="42">
        <f t="shared" si="13"/>
        <v>1383500000</v>
      </c>
      <c r="F63" s="43"/>
      <c r="G63" s="44"/>
      <c r="H63" s="43"/>
      <c r="I63" s="44">
        <v>23325065</v>
      </c>
      <c r="J63" s="43"/>
      <c r="K63" s="44">
        <v>190318539</v>
      </c>
      <c r="L63" s="43"/>
      <c r="M63" s="44">
        <v>461829186</v>
      </c>
      <c r="N63" s="43"/>
      <c r="O63" s="44"/>
      <c r="P63" s="43">
        <f t="shared" si="14"/>
        <v>0</v>
      </c>
      <c r="Q63" s="44">
        <f t="shared" si="15"/>
        <v>675472790</v>
      </c>
      <c r="R63" s="24">
        <f t="shared" si="16"/>
        <v>0</v>
      </c>
      <c r="S63" s="25">
        <f t="shared" si="17"/>
        <v>142.66116607799307</v>
      </c>
      <c r="T63" s="24">
        <f t="shared" si="18"/>
        <v>0</v>
      </c>
      <c r="U63" s="26">
        <f t="shared" si="19"/>
        <v>48.823475966750998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3247739000</v>
      </c>
      <c r="C65" s="48">
        <f t="shared" si="30"/>
        <v>-106165000</v>
      </c>
      <c r="D65" s="48">
        <f t="shared" si="30"/>
        <v>0</v>
      </c>
      <c r="E65" s="48">
        <f t="shared" si="30"/>
        <v>3141574000</v>
      </c>
      <c r="F65" s="49">
        <f t="shared" si="30"/>
        <v>1822239000</v>
      </c>
      <c r="G65" s="50">
        <f t="shared" si="30"/>
        <v>1241797000</v>
      </c>
      <c r="H65" s="49">
        <f t="shared" si="30"/>
        <v>111291000</v>
      </c>
      <c r="I65" s="50">
        <f t="shared" si="30"/>
        <v>65425215</v>
      </c>
      <c r="J65" s="49">
        <f t="shared" si="30"/>
        <v>254017000</v>
      </c>
      <c r="K65" s="50">
        <f t="shared" si="30"/>
        <v>427533315</v>
      </c>
      <c r="L65" s="49">
        <f t="shared" si="30"/>
        <v>477619000</v>
      </c>
      <c r="M65" s="51">
        <f t="shared" si="30"/>
        <v>1065543496</v>
      </c>
      <c r="N65" s="49">
        <f t="shared" si="30"/>
        <v>0</v>
      </c>
      <c r="O65" s="50">
        <f t="shared" si="30"/>
        <v>0</v>
      </c>
      <c r="P65" s="49">
        <f t="shared" si="30"/>
        <v>842927000</v>
      </c>
      <c r="Q65" s="50">
        <f t="shared" si="30"/>
        <v>1558502026</v>
      </c>
      <c r="R65" s="34">
        <f t="shared" si="16"/>
        <v>88.026391934398092</v>
      </c>
      <c r="S65" s="35">
        <f t="shared" si="17"/>
        <v>149.23051809424487</v>
      </c>
      <c r="T65" s="34">
        <f t="shared" si="18"/>
        <v>26.831359057593424</v>
      </c>
      <c r="U65" s="35">
        <f t="shared" si="19"/>
        <v>49.608954810550379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98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101</v>
      </c>
    </row>
    <row r="74" spans="1:23" x14ac:dyDescent="0.2">
      <c r="A74" t="s">
        <v>102</v>
      </c>
    </row>
    <row r="75" spans="1:23" x14ac:dyDescent="0.2">
      <c r="A75" t="s">
        <v>103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104</v>
      </c>
      <c r="G78" s="5" t="s">
        <v>105</v>
      </c>
      <c r="W78" s="5"/>
    </row>
    <row r="80" spans="1:23" x14ac:dyDescent="0.2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1951821000</v>
      </c>
      <c r="C8" s="36">
        <f t="shared" si="0"/>
        <v>134374000</v>
      </c>
      <c r="D8" s="36">
        <f t="shared" si="0"/>
        <v>0</v>
      </c>
      <c r="E8" s="36">
        <f t="shared" si="0"/>
        <v>2086195000</v>
      </c>
      <c r="F8" s="37">
        <f t="shared" si="0"/>
        <v>1951836000</v>
      </c>
      <c r="G8" s="38">
        <f t="shared" si="0"/>
        <v>1314784000</v>
      </c>
      <c r="H8" s="37">
        <f t="shared" si="0"/>
        <v>259715000</v>
      </c>
      <c r="I8" s="38">
        <f t="shared" si="0"/>
        <v>203831649</v>
      </c>
      <c r="J8" s="37">
        <f t="shared" si="0"/>
        <v>306374000</v>
      </c>
      <c r="K8" s="38">
        <f t="shared" si="0"/>
        <v>225894779</v>
      </c>
      <c r="L8" s="37">
        <f t="shared" si="0"/>
        <v>159663000</v>
      </c>
      <c r="M8" s="38">
        <f t="shared" si="0"/>
        <v>252033674</v>
      </c>
      <c r="N8" s="37">
        <f t="shared" si="0"/>
        <v>0</v>
      </c>
      <c r="O8" s="38">
        <f t="shared" si="0"/>
        <v>0</v>
      </c>
      <c r="P8" s="37">
        <f t="shared" si="0"/>
        <v>725752000</v>
      </c>
      <c r="Q8" s="38">
        <f t="shared" si="0"/>
        <v>681760102</v>
      </c>
      <c r="R8" s="16">
        <f>IF(($J8       =0),0,((($L8       -$J8       )/$J8       )*100))</f>
        <v>-47.886243610750263</v>
      </c>
      <c r="S8" s="17">
        <f>IF(($K8       =0),0,((($M8       -$K8       )/$K8       )*100))</f>
        <v>11.571270091195867</v>
      </c>
      <c r="T8" s="16">
        <f>IF(($E8       =0),0,(($P8       /$E8       )*100))</f>
        <v>34.788310776317651</v>
      </c>
      <c r="U8" s="18">
        <f>IF(($E8       =0),0,(($Q8       /$E8       )*100))</f>
        <v>32.679596202656029</v>
      </c>
      <c r="V8" s="37">
        <f t="shared" ref="V8:W8" si="1">+V9+V28</f>
        <v>1115000</v>
      </c>
      <c r="W8" s="38">
        <f t="shared" si="1"/>
        <v>756000</v>
      </c>
    </row>
    <row r="9" spans="1:23" x14ac:dyDescent="0.2">
      <c r="A9" s="19" t="s">
        <v>35</v>
      </c>
      <c r="B9" s="39">
        <f t="shared" ref="B9:Q9" si="2">SUM(B10:B27)</f>
        <v>1859531000</v>
      </c>
      <c r="C9" s="39">
        <f t="shared" si="2"/>
        <v>126359000</v>
      </c>
      <c r="D9" s="39">
        <f t="shared" si="2"/>
        <v>0</v>
      </c>
      <c r="E9" s="39">
        <f t="shared" si="2"/>
        <v>1985890000</v>
      </c>
      <c r="F9" s="40">
        <f t="shared" si="2"/>
        <v>1851531000</v>
      </c>
      <c r="G9" s="41">
        <f t="shared" si="2"/>
        <v>1214479000</v>
      </c>
      <c r="H9" s="40">
        <f t="shared" si="2"/>
        <v>232481000</v>
      </c>
      <c r="I9" s="41">
        <f t="shared" si="2"/>
        <v>191844820</v>
      </c>
      <c r="J9" s="40">
        <f t="shared" si="2"/>
        <v>297621000</v>
      </c>
      <c r="K9" s="41">
        <f t="shared" si="2"/>
        <v>206714503</v>
      </c>
      <c r="L9" s="40">
        <f t="shared" si="2"/>
        <v>148700000</v>
      </c>
      <c r="M9" s="41">
        <f t="shared" si="2"/>
        <v>229259977</v>
      </c>
      <c r="N9" s="40">
        <f t="shared" si="2"/>
        <v>0</v>
      </c>
      <c r="O9" s="41">
        <f t="shared" si="2"/>
        <v>0</v>
      </c>
      <c r="P9" s="40">
        <f t="shared" si="2"/>
        <v>678802000</v>
      </c>
      <c r="Q9" s="41">
        <f t="shared" si="2"/>
        <v>627819300</v>
      </c>
      <c r="R9" s="20">
        <f>IF(($J9       =0),0,((($L9       -$J9       )/$J9       )*100))</f>
        <v>-50.037127756441912</v>
      </c>
      <c r="S9" s="21">
        <f>IF(($K9       =0),0,((($M9       -$K9       )/$K9       )*100))</f>
        <v>10.906575819694664</v>
      </c>
      <c r="T9" s="20">
        <f>IF(($E9       =0),0,(($P9       /$E9       )*100))</f>
        <v>34.181248709646553</v>
      </c>
      <c r="U9" s="22">
        <f>IF(($E9       =0),0,(($Q9       /$E9       )*100))</f>
        <v>31.614001782576075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921411000</v>
      </c>
      <c r="C12" s="42"/>
      <c r="D12" s="42"/>
      <c r="E12" s="42">
        <f t="shared" si="4"/>
        <v>921411000</v>
      </c>
      <c r="F12" s="43">
        <v>921411000</v>
      </c>
      <c r="G12" s="44">
        <v>150000000</v>
      </c>
      <c r="H12" s="43">
        <v>111748000</v>
      </c>
      <c r="I12" s="44">
        <v>95355519</v>
      </c>
      <c r="J12" s="43">
        <v>38252000</v>
      </c>
      <c r="K12" s="44">
        <v>54644481</v>
      </c>
      <c r="L12" s="43"/>
      <c r="M12" s="44"/>
      <c r="N12" s="43"/>
      <c r="O12" s="44"/>
      <c r="P12" s="43">
        <f t="shared" si="5"/>
        <v>150000000</v>
      </c>
      <c r="Q12" s="44">
        <f t="shared" si="6"/>
        <v>150000000</v>
      </c>
      <c r="R12" s="24">
        <f t="shared" si="7"/>
        <v>-100</v>
      </c>
      <c r="S12" s="25">
        <f t="shared" si="8"/>
        <v>-100</v>
      </c>
      <c r="T12" s="24">
        <f t="shared" si="9"/>
        <v>16.279380211436589</v>
      </c>
      <c r="U12" s="26">
        <f t="shared" si="10"/>
        <v>16.279380211436589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152635000</v>
      </c>
      <c r="C14" s="42">
        <v>-8000000</v>
      </c>
      <c r="D14" s="42"/>
      <c r="E14" s="42">
        <f t="shared" si="4"/>
        <v>144635000</v>
      </c>
      <c r="F14" s="43">
        <v>144635000</v>
      </c>
      <c r="G14" s="44">
        <v>144635000</v>
      </c>
      <c r="H14" s="43">
        <v>6167000</v>
      </c>
      <c r="I14" s="44">
        <v>4012301</v>
      </c>
      <c r="J14" s="43">
        <v>9075000</v>
      </c>
      <c r="K14" s="44">
        <v>10183022</v>
      </c>
      <c r="L14" s="43">
        <v>19431000</v>
      </c>
      <c r="M14" s="44">
        <v>53521294</v>
      </c>
      <c r="N14" s="43"/>
      <c r="O14" s="44"/>
      <c r="P14" s="43">
        <f t="shared" si="5"/>
        <v>34673000</v>
      </c>
      <c r="Q14" s="44">
        <f t="shared" si="6"/>
        <v>67716617</v>
      </c>
      <c r="R14" s="24">
        <f t="shared" si="7"/>
        <v>114.11570247933884</v>
      </c>
      <c r="S14" s="25">
        <f t="shared" si="8"/>
        <v>425.5934240346333</v>
      </c>
      <c r="T14" s="24">
        <f t="shared" si="9"/>
        <v>23.972759014069901</v>
      </c>
      <c r="U14" s="26">
        <f t="shared" si="10"/>
        <v>46.818969820582844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785485000</v>
      </c>
      <c r="C26" s="42">
        <v>134359000</v>
      </c>
      <c r="D26" s="42"/>
      <c r="E26" s="42">
        <f t="shared" si="4"/>
        <v>919844000</v>
      </c>
      <c r="F26" s="43">
        <v>785485000</v>
      </c>
      <c r="G26" s="44">
        <v>919844000</v>
      </c>
      <c r="H26" s="43">
        <v>114566000</v>
      </c>
      <c r="I26" s="44">
        <v>92477000</v>
      </c>
      <c r="J26" s="43">
        <v>250294000</v>
      </c>
      <c r="K26" s="44">
        <v>141887000</v>
      </c>
      <c r="L26" s="43">
        <v>129269000</v>
      </c>
      <c r="M26" s="44">
        <v>175738683</v>
      </c>
      <c r="N26" s="43"/>
      <c r="O26" s="44"/>
      <c r="P26" s="43">
        <f t="shared" si="5"/>
        <v>494129000</v>
      </c>
      <c r="Q26" s="44">
        <f t="shared" si="6"/>
        <v>410102683</v>
      </c>
      <c r="R26" s="24">
        <f t="shared" si="7"/>
        <v>-48.353136711227599</v>
      </c>
      <c r="S26" s="25">
        <f t="shared" si="8"/>
        <v>23.858199130293826</v>
      </c>
      <c r="T26" s="24">
        <f t="shared" si="9"/>
        <v>53.7187827501185</v>
      </c>
      <c r="U26" s="26">
        <f t="shared" si="10"/>
        <v>44.583938472175717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92290000</v>
      </c>
      <c r="C28" s="39">
        <f t="shared" si="11"/>
        <v>8015000</v>
      </c>
      <c r="D28" s="39">
        <f t="shared" si="11"/>
        <v>0</v>
      </c>
      <c r="E28" s="39">
        <f t="shared" si="11"/>
        <v>100305000</v>
      </c>
      <c r="F28" s="40">
        <f t="shared" si="11"/>
        <v>100305000</v>
      </c>
      <c r="G28" s="41">
        <f t="shared" si="11"/>
        <v>100305000</v>
      </c>
      <c r="H28" s="40">
        <f t="shared" si="11"/>
        <v>27234000</v>
      </c>
      <c r="I28" s="41">
        <f t="shared" si="11"/>
        <v>11986829</v>
      </c>
      <c r="J28" s="40">
        <f t="shared" si="11"/>
        <v>8753000</v>
      </c>
      <c r="K28" s="41">
        <f t="shared" si="11"/>
        <v>19180276</v>
      </c>
      <c r="L28" s="40">
        <f t="shared" si="11"/>
        <v>10963000</v>
      </c>
      <c r="M28" s="41">
        <f t="shared" si="11"/>
        <v>22773697</v>
      </c>
      <c r="N28" s="40">
        <f t="shared" si="11"/>
        <v>0</v>
      </c>
      <c r="O28" s="41">
        <f t="shared" si="11"/>
        <v>0</v>
      </c>
      <c r="P28" s="40">
        <f t="shared" si="11"/>
        <v>46950000</v>
      </c>
      <c r="Q28" s="41">
        <f t="shared" si="11"/>
        <v>53940802</v>
      </c>
      <c r="R28" s="20">
        <f t="shared" si="7"/>
        <v>25.248486233291445</v>
      </c>
      <c r="S28" s="21">
        <f t="shared" si="8"/>
        <v>18.734980664511813</v>
      </c>
      <c r="T28" s="20">
        <f t="shared" si="9"/>
        <v>46.807237924330792</v>
      </c>
      <c r="U28" s="22">
        <f t="shared" si="10"/>
        <v>53.776782812422105</v>
      </c>
      <c r="V28" s="40">
        <f t="shared" ref="V28:W28" si="12">SUM(V29:V42)</f>
        <v>1115000</v>
      </c>
      <c r="W28" s="41">
        <f t="shared" si="12"/>
        <v>756000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40000000</v>
      </c>
      <c r="C30" s="42"/>
      <c r="D30" s="42"/>
      <c r="E30" s="42">
        <f t="shared" si="4"/>
        <v>40000000</v>
      </c>
      <c r="F30" s="43">
        <v>40000000</v>
      </c>
      <c r="G30" s="44">
        <v>40000000</v>
      </c>
      <c r="H30" s="43">
        <v>159000</v>
      </c>
      <c r="I30" s="44">
        <v>295964</v>
      </c>
      <c r="J30" s="43">
        <v>134000</v>
      </c>
      <c r="K30" s="44">
        <v>570950</v>
      </c>
      <c r="L30" s="43"/>
      <c r="M30" s="44">
        <v>4563096</v>
      </c>
      <c r="N30" s="43"/>
      <c r="O30" s="44"/>
      <c r="P30" s="43">
        <f t="shared" si="5"/>
        <v>293000</v>
      </c>
      <c r="Q30" s="44">
        <f t="shared" si="6"/>
        <v>5430010</v>
      </c>
      <c r="R30" s="24">
        <f t="shared" si="7"/>
        <v>-100</v>
      </c>
      <c r="S30" s="25">
        <f t="shared" si="8"/>
        <v>699.2111393291882</v>
      </c>
      <c r="T30" s="24">
        <f t="shared" si="9"/>
        <v>0.73250000000000004</v>
      </c>
      <c r="U30" s="26">
        <f t="shared" si="10"/>
        <v>13.575024999999998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564000</v>
      </c>
      <c r="I31" s="44">
        <v>103845</v>
      </c>
      <c r="J31" s="43">
        <v>188000</v>
      </c>
      <c r="K31" s="44">
        <v>183150</v>
      </c>
      <c r="L31" s="43">
        <v>234000</v>
      </c>
      <c r="M31" s="44">
        <v>440150</v>
      </c>
      <c r="N31" s="43"/>
      <c r="O31" s="44"/>
      <c r="P31" s="43">
        <f t="shared" si="5"/>
        <v>986000</v>
      </c>
      <c r="Q31" s="44">
        <f t="shared" si="6"/>
        <v>727145</v>
      </c>
      <c r="R31" s="24">
        <f t="shared" si="7"/>
        <v>24.468085106382979</v>
      </c>
      <c r="S31" s="25">
        <f t="shared" si="8"/>
        <v>140.32214032214031</v>
      </c>
      <c r="T31" s="24">
        <f t="shared" si="9"/>
        <v>98.6</v>
      </c>
      <c r="U31" s="26">
        <f t="shared" si="10"/>
        <v>72.714500000000001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18790000</v>
      </c>
      <c r="C33" s="42"/>
      <c r="D33" s="42"/>
      <c r="E33" s="42">
        <f t="shared" si="4"/>
        <v>18790000</v>
      </c>
      <c r="F33" s="43">
        <v>18790000</v>
      </c>
      <c r="G33" s="44">
        <v>18790000</v>
      </c>
      <c r="H33" s="43">
        <v>18790000</v>
      </c>
      <c r="I33" s="44"/>
      <c r="J33" s="43"/>
      <c r="K33" s="44">
        <v>14091000</v>
      </c>
      <c r="L33" s="43"/>
      <c r="M33" s="44">
        <v>4699000</v>
      </c>
      <c r="N33" s="43"/>
      <c r="O33" s="44"/>
      <c r="P33" s="43">
        <f t="shared" si="5"/>
        <v>18790000</v>
      </c>
      <c r="Q33" s="44">
        <f t="shared" si="6"/>
        <v>18790000</v>
      </c>
      <c r="R33" s="24">
        <f t="shared" si="7"/>
        <v>0</v>
      </c>
      <c r="S33" s="25">
        <f t="shared" si="8"/>
        <v>-66.652473209850257</v>
      </c>
      <c r="T33" s="24">
        <f t="shared" si="9"/>
        <v>100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>
        <v>25500000</v>
      </c>
      <c r="C34" s="42"/>
      <c r="D34" s="42"/>
      <c r="E34" s="42">
        <f t="shared" si="4"/>
        <v>25500000</v>
      </c>
      <c r="F34" s="43">
        <v>25500000</v>
      </c>
      <c r="G34" s="44">
        <v>25500000</v>
      </c>
      <c r="H34" s="43">
        <v>7721000</v>
      </c>
      <c r="I34" s="44">
        <v>11587020</v>
      </c>
      <c r="J34" s="43">
        <v>6553000</v>
      </c>
      <c r="K34" s="44">
        <v>2591580</v>
      </c>
      <c r="L34" s="43">
        <v>5978000</v>
      </c>
      <c r="M34" s="44">
        <v>9093152</v>
      </c>
      <c r="N34" s="43"/>
      <c r="O34" s="44"/>
      <c r="P34" s="43">
        <f t="shared" si="5"/>
        <v>20252000</v>
      </c>
      <c r="Q34" s="44">
        <f t="shared" si="6"/>
        <v>23271752</v>
      </c>
      <c r="R34" s="24">
        <f t="shared" si="7"/>
        <v>-8.7746070502060132</v>
      </c>
      <c r="S34" s="25">
        <f t="shared" si="8"/>
        <v>250.87290378842249</v>
      </c>
      <c r="T34" s="24">
        <f t="shared" si="9"/>
        <v>79.419607843137257</v>
      </c>
      <c r="U34" s="26">
        <f t="shared" si="10"/>
        <v>91.261772549019611</v>
      </c>
      <c r="V34" s="43">
        <v>1115000</v>
      </c>
      <c r="W34" s="44">
        <v>756000</v>
      </c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/>
      <c r="J36" s="43">
        <v>1878000</v>
      </c>
      <c r="K36" s="44">
        <v>1743596</v>
      </c>
      <c r="L36" s="43">
        <v>4751000</v>
      </c>
      <c r="M36" s="44">
        <v>3978299</v>
      </c>
      <c r="N36" s="43"/>
      <c r="O36" s="44"/>
      <c r="P36" s="43">
        <f t="shared" si="5"/>
        <v>6629000</v>
      </c>
      <c r="Q36" s="44">
        <f t="shared" si="6"/>
        <v>5721895</v>
      </c>
      <c r="R36" s="24">
        <f t="shared" si="7"/>
        <v>152.98189563365284</v>
      </c>
      <c r="S36" s="25">
        <f t="shared" si="8"/>
        <v>128.16632981493419</v>
      </c>
      <c r="T36" s="24">
        <f t="shared" si="9"/>
        <v>94.699999999999989</v>
      </c>
      <c r="U36" s="26">
        <f t="shared" si="10"/>
        <v>81.74135714285714</v>
      </c>
      <c r="V36" s="43"/>
      <c r="W36" s="44"/>
    </row>
    <row r="37" spans="1:23" x14ac:dyDescent="0.2">
      <c r="A37" s="23" t="s">
        <v>63</v>
      </c>
      <c r="B37" s="42"/>
      <c r="C37" s="42">
        <v>8015000</v>
      </c>
      <c r="D37" s="42"/>
      <c r="E37" s="42">
        <f t="shared" si="4"/>
        <v>8015000</v>
      </c>
      <c r="F37" s="43">
        <v>8015000</v>
      </c>
      <c r="G37" s="44">
        <v>8015000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12510000</v>
      </c>
      <c r="C43" s="45">
        <f t="shared" si="20"/>
        <v>-1700000</v>
      </c>
      <c r="D43" s="45">
        <f t="shared" si="20"/>
        <v>0</v>
      </c>
      <c r="E43" s="45">
        <f t="shared" si="20"/>
        <v>10810000</v>
      </c>
      <c r="F43" s="46">
        <f t="shared" si="20"/>
        <v>11110000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1800000</v>
      </c>
      <c r="C44" s="39">
        <f t="shared" si="22"/>
        <v>-1700000</v>
      </c>
      <c r="D44" s="39">
        <f t="shared" si="22"/>
        <v>0</v>
      </c>
      <c r="E44" s="39">
        <f t="shared" si="22"/>
        <v>100000</v>
      </c>
      <c r="F44" s="40">
        <f t="shared" si="22"/>
        <v>400000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300000</v>
      </c>
      <c r="C46" s="42">
        <v>-300000</v>
      </c>
      <c r="D46" s="42"/>
      <c r="E46" s="42">
        <f t="shared" si="13"/>
        <v>0</v>
      </c>
      <c r="F46" s="43">
        <v>300000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1500000</v>
      </c>
      <c r="C47" s="42">
        <v>-1400000</v>
      </c>
      <c r="D47" s="42"/>
      <c r="E47" s="42">
        <f t="shared" si="13"/>
        <v>100000</v>
      </c>
      <c r="F47" s="43">
        <v>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10710000</v>
      </c>
      <c r="C56" s="39">
        <f t="shared" si="24"/>
        <v>0</v>
      </c>
      <c r="D56" s="39">
        <f t="shared" si="24"/>
        <v>0</v>
      </c>
      <c r="E56" s="39">
        <f t="shared" si="24"/>
        <v>10710000</v>
      </c>
      <c r="F56" s="40">
        <f t="shared" si="24"/>
        <v>10710000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10710000</v>
      </c>
      <c r="C59" s="42"/>
      <c r="D59" s="42"/>
      <c r="E59" s="42">
        <f t="shared" si="13"/>
        <v>10710000</v>
      </c>
      <c r="F59" s="43">
        <v>10710000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1964331000</v>
      </c>
      <c r="C61" s="39">
        <f t="shared" si="26"/>
        <v>132674000</v>
      </c>
      <c r="D61" s="39">
        <f t="shared" si="26"/>
        <v>0</v>
      </c>
      <c r="E61" s="39">
        <f t="shared" si="26"/>
        <v>2097005000</v>
      </c>
      <c r="F61" s="40">
        <f t="shared" si="26"/>
        <v>1962946000</v>
      </c>
      <c r="G61" s="41">
        <f t="shared" si="26"/>
        <v>1314784000</v>
      </c>
      <c r="H61" s="40">
        <f t="shared" si="26"/>
        <v>259715000</v>
      </c>
      <c r="I61" s="41">
        <f t="shared" si="26"/>
        <v>203831649</v>
      </c>
      <c r="J61" s="40">
        <f t="shared" si="26"/>
        <v>306374000</v>
      </c>
      <c r="K61" s="41">
        <f t="shared" si="26"/>
        <v>225894779</v>
      </c>
      <c r="L61" s="40">
        <f t="shared" si="26"/>
        <v>159663000</v>
      </c>
      <c r="M61" s="41">
        <f t="shared" si="26"/>
        <v>252033674</v>
      </c>
      <c r="N61" s="40">
        <f t="shared" si="26"/>
        <v>0</v>
      </c>
      <c r="O61" s="41">
        <f t="shared" si="26"/>
        <v>0</v>
      </c>
      <c r="P61" s="40">
        <f t="shared" si="26"/>
        <v>725752000</v>
      </c>
      <c r="Q61" s="41">
        <f t="shared" si="26"/>
        <v>681760102</v>
      </c>
      <c r="R61" s="20">
        <f t="shared" si="16"/>
        <v>-47.886243610750263</v>
      </c>
      <c r="S61" s="21">
        <f t="shared" si="17"/>
        <v>11.571270091195867</v>
      </c>
      <c r="T61" s="20">
        <f t="shared" si="18"/>
        <v>34.608978042493938</v>
      </c>
      <c r="U61" s="22">
        <f t="shared" si="19"/>
        <v>32.511133831345177</v>
      </c>
      <c r="V61" s="40">
        <f t="shared" ref="V61:W61" si="27">+V8+V43</f>
        <v>1115000</v>
      </c>
      <c r="W61" s="41">
        <f t="shared" si="27"/>
        <v>756000</v>
      </c>
    </row>
    <row r="62" spans="1:23" x14ac:dyDescent="0.2">
      <c r="A62" s="19" t="s">
        <v>86</v>
      </c>
      <c r="B62" s="39">
        <f t="shared" ref="B62:Q62" si="28">SUM(B63:B64)</f>
        <v>1498083000</v>
      </c>
      <c r="C62" s="39">
        <f t="shared" si="28"/>
        <v>0</v>
      </c>
      <c r="D62" s="39">
        <f t="shared" si="28"/>
        <v>0</v>
      </c>
      <c r="E62" s="39">
        <f t="shared" si="28"/>
        <v>1498083000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151985000</v>
      </c>
      <c r="J62" s="40">
        <f t="shared" si="28"/>
        <v>0</v>
      </c>
      <c r="K62" s="41">
        <f t="shared" si="28"/>
        <v>320783000</v>
      </c>
      <c r="L62" s="40">
        <f t="shared" si="28"/>
        <v>0</v>
      </c>
      <c r="M62" s="41">
        <f t="shared" si="28"/>
        <v>316333560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789101560</v>
      </c>
      <c r="R62" s="20">
        <f t="shared" si="16"/>
        <v>0</v>
      </c>
      <c r="S62" s="21">
        <f t="shared" si="17"/>
        <v>-1.3870560472344231</v>
      </c>
      <c r="T62" s="20">
        <f t="shared" si="18"/>
        <v>0</v>
      </c>
      <c r="U62" s="22">
        <f t="shared" si="19"/>
        <v>52.674088151324064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1498083000</v>
      </c>
      <c r="C63" s="42"/>
      <c r="D63" s="42"/>
      <c r="E63" s="42">
        <f t="shared" si="13"/>
        <v>1498083000</v>
      </c>
      <c r="F63" s="43"/>
      <c r="G63" s="44"/>
      <c r="H63" s="43"/>
      <c r="I63" s="44">
        <v>151985000</v>
      </c>
      <c r="J63" s="43"/>
      <c r="K63" s="44">
        <v>320783000</v>
      </c>
      <c r="L63" s="43"/>
      <c r="M63" s="44">
        <v>316333560</v>
      </c>
      <c r="N63" s="43"/>
      <c r="O63" s="44"/>
      <c r="P63" s="43">
        <f t="shared" si="14"/>
        <v>0</v>
      </c>
      <c r="Q63" s="44">
        <f t="shared" si="15"/>
        <v>789101560</v>
      </c>
      <c r="R63" s="24">
        <f t="shared" si="16"/>
        <v>0</v>
      </c>
      <c r="S63" s="25">
        <f t="shared" si="17"/>
        <v>-1.3870560472344231</v>
      </c>
      <c r="T63" s="24">
        <f t="shared" si="18"/>
        <v>0</v>
      </c>
      <c r="U63" s="26">
        <f t="shared" si="19"/>
        <v>52.674088151324064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3462414000</v>
      </c>
      <c r="C65" s="48">
        <f t="shared" si="30"/>
        <v>132674000</v>
      </c>
      <c r="D65" s="48">
        <f t="shared" si="30"/>
        <v>0</v>
      </c>
      <c r="E65" s="48">
        <f t="shared" si="30"/>
        <v>3595088000</v>
      </c>
      <c r="F65" s="49">
        <f t="shared" si="30"/>
        <v>1962946000</v>
      </c>
      <c r="G65" s="50">
        <f t="shared" si="30"/>
        <v>1314784000</v>
      </c>
      <c r="H65" s="49">
        <f t="shared" si="30"/>
        <v>259715000</v>
      </c>
      <c r="I65" s="50">
        <f t="shared" si="30"/>
        <v>355816649</v>
      </c>
      <c r="J65" s="49">
        <f t="shared" si="30"/>
        <v>306374000</v>
      </c>
      <c r="K65" s="50">
        <f t="shared" si="30"/>
        <v>546677779</v>
      </c>
      <c r="L65" s="49">
        <f t="shared" si="30"/>
        <v>159663000</v>
      </c>
      <c r="M65" s="51">
        <f t="shared" si="30"/>
        <v>568367234</v>
      </c>
      <c r="N65" s="49">
        <f t="shared" si="30"/>
        <v>0</v>
      </c>
      <c r="O65" s="50">
        <f t="shared" si="30"/>
        <v>0</v>
      </c>
      <c r="P65" s="49">
        <f t="shared" si="30"/>
        <v>725752000</v>
      </c>
      <c r="Q65" s="50">
        <f t="shared" si="30"/>
        <v>1470861662</v>
      </c>
      <c r="R65" s="34">
        <f t="shared" si="16"/>
        <v>-47.886243610750263</v>
      </c>
      <c r="S65" s="35">
        <f t="shared" si="17"/>
        <v>3.9675025825404915</v>
      </c>
      <c r="T65" s="34">
        <f t="shared" si="18"/>
        <v>20.187322257480204</v>
      </c>
      <c r="U65" s="35">
        <f t="shared" si="19"/>
        <v>40.913092030014283</v>
      </c>
      <c r="V65" s="49">
        <f>+V61+V62</f>
        <v>1115000</v>
      </c>
      <c r="W65" s="50">
        <f>+W61+W62</f>
        <v>756000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98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101</v>
      </c>
    </row>
    <row r="74" spans="1:23" x14ac:dyDescent="0.2">
      <c r="A74" t="s">
        <v>102</v>
      </c>
    </row>
    <row r="75" spans="1:23" x14ac:dyDescent="0.2">
      <c r="A75" t="s">
        <v>103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104</v>
      </c>
      <c r="G78" s="5" t="s">
        <v>105</v>
      </c>
      <c r="W78" s="5"/>
    </row>
    <row r="80" spans="1:23" x14ac:dyDescent="0.2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2044109000</v>
      </c>
      <c r="C8" s="36">
        <f t="shared" si="0"/>
        <v>30472000</v>
      </c>
      <c r="D8" s="36">
        <f t="shared" si="0"/>
        <v>0</v>
      </c>
      <c r="E8" s="36">
        <f t="shared" si="0"/>
        <v>2074581000</v>
      </c>
      <c r="F8" s="37">
        <f t="shared" si="0"/>
        <v>2074581000</v>
      </c>
      <c r="G8" s="38">
        <f t="shared" si="0"/>
        <v>1239110000</v>
      </c>
      <c r="H8" s="37">
        <f t="shared" si="0"/>
        <v>179788000</v>
      </c>
      <c r="I8" s="38">
        <f t="shared" si="0"/>
        <v>108925980</v>
      </c>
      <c r="J8" s="37">
        <f t="shared" si="0"/>
        <v>314008000</v>
      </c>
      <c r="K8" s="38">
        <f t="shared" si="0"/>
        <v>154241996</v>
      </c>
      <c r="L8" s="37">
        <f t="shared" si="0"/>
        <v>91186000</v>
      </c>
      <c r="M8" s="38">
        <f t="shared" si="0"/>
        <v>112146209</v>
      </c>
      <c r="N8" s="37">
        <f t="shared" si="0"/>
        <v>0</v>
      </c>
      <c r="O8" s="38">
        <f t="shared" si="0"/>
        <v>0</v>
      </c>
      <c r="P8" s="37">
        <f t="shared" si="0"/>
        <v>584982000</v>
      </c>
      <c r="Q8" s="38">
        <f t="shared" si="0"/>
        <v>375314185</v>
      </c>
      <c r="R8" s="16">
        <f>IF(($J8       =0),0,((($L8       -$J8       )/$J8       )*100))</f>
        <v>-70.960612468472135</v>
      </c>
      <c r="S8" s="17">
        <f>IF(($K8       =0),0,((($M8       -$K8       )/$K8       )*100))</f>
        <v>-27.292039841081934</v>
      </c>
      <c r="T8" s="16">
        <f>IF(($E8       =0),0,(($P8       /$E8       )*100))</f>
        <v>28.197597490770427</v>
      </c>
      <c r="U8" s="18">
        <f>IF(($E8       =0),0,(($Q8       /$E8       )*100))</f>
        <v>18.091083693526549</v>
      </c>
      <c r="V8" s="37">
        <f t="shared" ref="V8:W8" si="1">+V9+V28</f>
        <v>287000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1985908000</v>
      </c>
      <c r="C9" s="39">
        <f t="shared" si="2"/>
        <v>3972000</v>
      </c>
      <c r="D9" s="39">
        <f t="shared" si="2"/>
        <v>0</v>
      </c>
      <c r="E9" s="39">
        <f t="shared" si="2"/>
        <v>1989880000</v>
      </c>
      <c r="F9" s="40">
        <f t="shared" si="2"/>
        <v>1989880000</v>
      </c>
      <c r="G9" s="41">
        <f t="shared" si="2"/>
        <v>1154409000</v>
      </c>
      <c r="H9" s="40">
        <f t="shared" si="2"/>
        <v>175577000</v>
      </c>
      <c r="I9" s="41">
        <f t="shared" si="2"/>
        <v>105824596</v>
      </c>
      <c r="J9" s="40">
        <f t="shared" si="2"/>
        <v>300843000</v>
      </c>
      <c r="K9" s="41">
        <f t="shared" si="2"/>
        <v>150899219</v>
      </c>
      <c r="L9" s="40">
        <f t="shared" si="2"/>
        <v>86623000</v>
      </c>
      <c r="M9" s="41">
        <f t="shared" si="2"/>
        <v>109120020</v>
      </c>
      <c r="N9" s="40">
        <f t="shared" si="2"/>
        <v>0</v>
      </c>
      <c r="O9" s="41">
        <f t="shared" si="2"/>
        <v>0</v>
      </c>
      <c r="P9" s="40">
        <f t="shared" si="2"/>
        <v>563043000</v>
      </c>
      <c r="Q9" s="41">
        <f t="shared" si="2"/>
        <v>365843835</v>
      </c>
      <c r="R9" s="20">
        <f>IF(($J9       =0),0,((($L9       -$J9       )/$J9       )*100))</f>
        <v>-71.206576187579572</v>
      </c>
      <c r="S9" s="21">
        <f>IF(($K9       =0),0,((($M9       -$K9       )/$K9       )*100))</f>
        <v>-27.686822554065042</v>
      </c>
      <c r="T9" s="20">
        <f>IF(($E9       =0),0,(($P9       /$E9       )*100))</f>
        <v>28.2953243411663</v>
      </c>
      <c r="U9" s="22">
        <f>IF(($E9       =0),0,(($Q9       /$E9       )*100))</f>
        <v>18.385220968098579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1135471000</v>
      </c>
      <c r="C12" s="42"/>
      <c r="D12" s="42"/>
      <c r="E12" s="42">
        <f t="shared" si="4"/>
        <v>1135471000</v>
      </c>
      <c r="F12" s="43">
        <v>1135471000</v>
      </c>
      <c r="G12" s="44">
        <v>300000000</v>
      </c>
      <c r="H12" s="43">
        <v>47954000</v>
      </c>
      <c r="I12" s="44">
        <v>38860000</v>
      </c>
      <c r="J12" s="43">
        <v>42118000</v>
      </c>
      <c r="K12" s="44">
        <v>42118000</v>
      </c>
      <c r="L12" s="43"/>
      <c r="M12" s="44">
        <v>45988262</v>
      </c>
      <c r="N12" s="43"/>
      <c r="O12" s="44"/>
      <c r="P12" s="43">
        <f t="shared" si="5"/>
        <v>90072000</v>
      </c>
      <c r="Q12" s="44">
        <f t="shared" si="6"/>
        <v>126966262</v>
      </c>
      <c r="R12" s="24">
        <f t="shared" si="7"/>
        <v>-100</v>
      </c>
      <c r="S12" s="25">
        <f t="shared" si="8"/>
        <v>9.1890925495037745</v>
      </c>
      <c r="T12" s="24">
        <f t="shared" si="9"/>
        <v>7.9325671901792294</v>
      </c>
      <c r="U12" s="26">
        <f t="shared" si="10"/>
        <v>11.181814595000665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110723000</v>
      </c>
      <c r="C14" s="42">
        <v>3972000</v>
      </c>
      <c r="D14" s="42"/>
      <c r="E14" s="42">
        <f t="shared" si="4"/>
        <v>114695000</v>
      </c>
      <c r="F14" s="43">
        <v>114695000</v>
      </c>
      <c r="G14" s="44">
        <v>114695000</v>
      </c>
      <c r="H14" s="43">
        <v>27829000</v>
      </c>
      <c r="I14" s="44">
        <v>495000</v>
      </c>
      <c r="J14" s="43">
        <v>27711000</v>
      </c>
      <c r="K14" s="44">
        <v>23071000</v>
      </c>
      <c r="L14" s="43">
        <v>34523000</v>
      </c>
      <c r="M14" s="44">
        <v>20019000</v>
      </c>
      <c r="N14" s="43"/>
      <c r="O14" s="44"/>
      <c r="P14" s="43">
        <f t="shared" si="5"/>
        <v>90063000</v>
      </c>
      <c r="Q14" s="44">
        <f t="shared" si="6"/>
        <v>43585000</v>
      </c>
      <c r="R14" s="24">
        <f t="shared" si="7"/>
        <v>24.582295839197428</v>
      </c>
      <c r="S14" s="25">
        <f t="shared" si="8"/>
        <v>-13.228728707034806</v>
      </c>
      <c r="T14" s="24">
        <f t="shared" si="9"/>
        <v>78.523911242861502</v>
      </c>
      <c r="U14" s="26">
        <f t="shared" si="10"/>
        <v>38.000784689829544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739714000</v>
      </c>
      <c r="C26" s="42"/>
      <c r="D26" s="42"/>
      <c r="E26" s="42">
        <f t="shared" si="4"/>
        <v>739714000</v>
      </c>
      <c r="F26" s="43">
        <v>739714000</v>
      </c>
      <c r="G26" s="44">
        <v>739714000</v>
      </c>
      <c r="H26" s="43">
        <v>99794000</v>
      </c>
      <c r="I26" s="44">
        <v>66469596</v>
      </c>
      <c r="J26" s="43">
        <v>231014000</v>
      </c>
      <c r="K26" s="44">
        <v>85710219</v>
      </c>
      <c r="L26" s="43">
        <v>52100000</v>
      </c>
      <c r="M26" s="44">
        <v>43112758</v>
      </c>
      <c r="N26" s="43"/>
      <c r="O26" s="44"/>
      <c r="P26" s="43">
        <f t="shared" si="5"/>
        <v>382908000</v>
      </c>
      <c r="Q26" s="44">
        <f t="shared" si="6"/>
        <v>195292573</v>
      </c>
      <c r="R26" s="24">
        <f t="shared" si="7"/>
        <v>-77.447254278961452</v>
      </c>
      <c r="S26" s="25">
        <f t="shared" si="8"/>
        <v>-49.699395821168068</v>
      </c>
      <c r="T26" s="24">
        <f t="shared" si="9"/>
        <v>51.764330538559499</v>
      </c>
      <c r="U26" s="26">
        <f t="shared" si="10"/>
        <v>26.401091908494362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58201000</v>
      </c>
      <c r="C28" s="39">
        <f t="shared" si="11"/>
        <v>26500000</v>
      </c>
      <c r="D28" s="39">
        <f t="shared" si="11"/>
        <v>0</v>
      </c>
      <c r="E28" s="39">
        <f t="shared" si="11"/>
        <v>84701000</v>
      </c>
      <c r="F28" s="40">
        <f t="shared" si="11"/>
        <v>84701000</v>
      </c>
      <c r="G28" s="41">
        <f t="shared" si="11"/>
        <v>84701000</v>
      </c>
      <c r="H28" s="40">
        <f t="shared" si="11"/>
        <v>4211000</v>
      </c>
      <c r="I28" s="41">
        <f t="shared" si="11"/>
        <v>3101384</v>
      </c>
      <c r="J28" s="40">
        <f t="shared" si="11"/>
        <v>13165000</v>
      </c>
      <c r="K28" s="41">
        <f t="shared" si="11"/>
        <v>3342777</v>
      </c>
      <c r="L28" s="40">
        <f t="shared" si="11"/>
        <v>4563000</v>
      </c>
      <c r="M28" s="41">
        <f t="shared" si="11"/>
        <v>3026189</v>
      </c>
      <c r="N28" s="40">
        <f t="shared" si="11"/>
        <v>0</v>
      </c>
      <c r="O28" s="41">
        <f t="shared" si="11"/>
        <v>0</v>
      </c>
      <c r="P28" s="40">
        <f t="shared" si="11"/>
        <v>21939000</v>
      </c>
      <c r="Q28" s="41">
        <f t="shared" si="11"/>
        <v>9470350</v>
      </c>
      <c r="R28" s="20">
        <f t="shared" si="7"/>
        <v>-65.339916445119641</v>
      </c>
      <c r="S28" s="21">
        <f t="shared" si="8"/>
        <v>-9.4708082531380349</v>
      </c>
      <c r="T28" s="20">
        <f t="shared" si="9"/>
        <v>25.901701278615363</v>
      </c>
      <c r="U28" s="22">
        <f t="shared" si="10"/>
        <v>11.180918761289712</v>
      </c>
      <c r="V28" s="40">
        <f t="shared" ref="V28:W28" si="12">SUM(V29:V42)</f>
        <v>287000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39234000</v>
      </c>
      <c r="C30" s="42">
        <v>26000000</v>
      </c>
      <c r="D30" s="42"/>
      <c r="E30" s="42">
        <f t="shared" si="4"/>
        <v>65234000</v>
      </c>
      <c r="F30" s="43">
        <v>65234000</v>
      </c>
      <c r="G30" s="44">
        <v>65234000</v>
      </c>
      <c r="H30" s="43">
        <v>782000</v>
      </c>
      <c r="I30" s="44"/>
      <c r="J30" s="43">
        <v>6418000</v>
      </c>
      <c r="K30" s="44"/>
      <c r="L30" s="43">
        <v>1539000</v>
      </c>
      <c r="M30" s="44"/>
      <c r="N30" s="43"/>
      <c r="O30" s="44"/>
      <c r="P30" s="43">
        <f t="shared" si="5"/>
        <v>8739000</v>
      </c>
      <c r="Q30" s="44">
        <f t="shared" si="6"/>
        <v>0</v>
      </c>
      <c r="R30" s="24">
        <f t="shared" si="7"/>
        <v>-76.0205671548769</v>
      </c>
      <c r="S30" s="25">
        <f t="shared" si="8"/>
        <v>0</v>
      </c>
      <c r="T30" s="24">
        <f t="shared" si="9"/>
        <v>13.396388386424258</v>
      </c>
      <c r="U30" s="26">
        <f t="shared" si="10"/>
        <v>0</v>
      </c>
      <c r="V30" s="43">
        <v>287000</v>
      </c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166000</v>
      </c>
      <c r="I31" s="44">
        <v>249967</v>
      </c>
      <c r="J31" s="43">
        <v>249000</v>
      </c>
      <c r="K31" s="44">
        <v>250011</v>
      </c>
      <c r="L31" s="43">
        <v>249000</v>
      </c>
      <c r="M31" s="44">
        <v>250011</v>
      </c>
      <c r="N31" s="43"/>
      <c r="O31" s="44"/>
      <c r="P31" s="43">
        <f t="shared" si="5"/>
        <v>664000</v>
      </c>
      <c r="Q31" s="44">
        <f t="shared" si="6"/>
        <v>749989</v>
      </c>
      <c r="R31" s="24">
        <f t="shared" si="7"/>
        <v>0</v>
      </c>
      <c r="S31" s="25">
        <f t="shared" si="8"/>
        <v>0</v>
      </c>
      <c r="T31" s="24">
        <f t="shared" si="9"/>
        <v>66.400000000000006</v>
      </c>
      <c r="U31" s="26">
        <f t="shared" si="10"/>
        <v>74.998900000000006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4967000</v>
      </c>
      <c r="C33" s="42"/>
      <c r="D33" s="42"/>
      <c r="E33" s="42">
        <f t="shared" si="4"/>
        <v>4967000</v>
      </c>
      <c r="F33" s="43">
        <v>4967000</v>
      </c>
      <c r="G33" s="44">
        <v>4967000</v>
      </c>
      <c r="H33" s="43">
        <v>1241000</v>
      </c>
      <c r="I33" s="44">
        <v>827834</v>
      </c>
      <c r="J33" s="43">
        <v>1242000</v>
      </c>
      <c r="K33" s="44">
        <v>2069835</v>
      </c>
      <c r="L33" s="43">
        <v>1242000</v>
      </c>
      <c r="M33" s="44">
        <v>1241751</v>
      </c>
      <c r="N33" s="43"/>
      <c r="O33" s="44"/>
      <c r="P33" s="43">
        <f t="shared" si="5"/>
        <v>3725000</v>
      </c>
      <c r="Q33" s="44">
        <f t="shared" si="6"/>
        <v>4139420</v>
      </c>
      <c r="R33" s="24">
        <f t="shared" si="7"/>
        <v>0</v>
      </c>
      <c r="S33" s="25">
        <f t="shared" si="8"/>
        <v>-40.007246954467384</v>
      </c>
      <c r="T33" s="24">
        <f t="shared" si="9"/>
        <v>74.994966780752975</v>
      </c>
      <c r="U33" s="26">
        <f t="shared" si="10"/>
        <v>83.338433662170317</v>
      </c>
      <c r="V33" s="43"/>
      <c r="W33" s="44"/>
    </row>
    <row r="34" spans="1:23" x14ac:dyDescent="0.2">
      <c r="A34" s="23" t="s">
        <v>60</v>
      </c>
      <c r="B34" s="42">
        <v>6000000</v>
      </c>
      <c r="C34" s="42">
        <v>500000</v>
      </c>
      <c r="D34" s="42"/>
      <c r="E34" s="42">
        <f t="shared" si="4"/>
        <v>6500000</v>
      </c>
      <c r="F34" s="43">
        <v>6500000</v>
      </c>
      <c r="G34" s="44">
        <v>6500000</v>
      </c>
      <c r="H34" s="43">
        <v>2022000</v>
      </c>
      <c r="I34" s="44">
        <v>2023583</v>
      </c>
      <c r="J34" s="43">
        <v>978000</v>
      </c>
      <c r="K34" s="44">
        <v>1022931</v>
      </c>
      <c r="L34" s="43">
        <v>1533000</v>
      </c>
      <c r="M34" s="44">
        <v>1534427</v>
      </c>
      <c r="N34" s="43"/>
      <c r="O34" s="44"/>
      <c r="P34" s="43">
        <f t="shared" si="5"/>
        <v>4533000</v>
      </c>
      <c r="Q34" s="44">
        <f t="shared" si="6"/>
        <v>4580941</v>
      </c>
      <c r="R34" s="24">
        <f t="shared" si="7"/>
        <v>56.748466257668717</v>
      </c>
      <c r="S34" s="25">
        <f t="shared" si="8"/>
        <v>50.002981628281873</v>
      </c>
      <c r="T34" s="24">
        <f t="shared" si="9"/>
        <v>69.738461538461536</v>
      </c>
      <c r="U34" s="26">
        <f t="shared" si="10"/>
        <v>70.47601538461538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/>
      <c r="J36" s="43">
        <v>4278000</v>
      </c>
      <c r="K36" s="44"/>
      <c r="L36" s="43"/>
      <c r="M36" s="44"/>
      <c r="N36" s="43"/>
      <c r="O36" s="44"/>
      <c r="P36" s="43">
        <f t="shared" si="5"/>
        <v>4278000</v>
      </c>
      <c r="Q36" s="44">
        <f t="shared" si="6"/>
        <v>0</v>
      </c>
      <c r="R36" s="24">
        <f t="shared" si="7"/>
        <v>-100</v>
      </c>
      <c r="S36" s="25">
        <f t="shared" si="8"/>
        <v>0</v>
      </c>
      <c r="T36" s="24">
        <f t="shared" si="9"/>
        <v>61.114285714285707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29579000</v>
      </c>
      <c r="C43" s="45">
        <f t="shared" si="20"/>
        <v>-2284000</v>
      </c>
      <c r="D43" s="45">
        <f t="shared" si="20"/>
        <v>0</v>
      </c>
      <c r="E43" s="45">
        <f t="shared" si="20"/>
        <v>27295000</v>
      </c>
      <c r="F43" s="46">
        <f t="shared" si="20"/>
        <v>25079000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28319000</v>
      </c>
      <c r="C44" s="39">
        <f t="shared" si="22"/>
        <v>-2284000</v>
      </c>
      <c r="D44" s="39">
        <f t="shared" si="22"/>
        <v>0</v>
      </c>
      <c r="E44" s="39">
        <f t="shared" si="22"/>
        <v>26035000</v>
      </c>
      <c r="F44" s="40">
        <f t="shared" si="22"/>
        <v>23819000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23819000</v>
      </c>
      <c r="C46" s="42">
        <v>2216000</v>
      </c>
      <c r="D46" s="42"/>
      <c r="E46" s="42">
        <f t="shared" si="13"/>
        <v>26035000</v>
      </c>
      <c r="F46" s="43">
        <v>23819000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4500000</v>
      </c>
      <c r="C47" s="42">
        <v>-4500000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1260000</v>
      </c>
      <c r="C56" s="39">
        <f t="shared" si="24"/>
        <v>0</v>
      </c>
      <c r="D56" s="39">
        <f t="shared" si="24"/>
        <v>0</v>
      </c>
      <c r="E56" s="39">
        <f t="shared" si="24"/>
        <v>1260000</v>
      </c>
      <c r="F56" s="40">
        <f t="shared" si="24"/>
        <v>1260000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1260000</v>
      </c>
      <c r="C59" s="42"/>
      <c r="D59" s="42"/>
      <c r="E59" s="42">
        <f t="shared" si="13"/>
        <v>1260000</v>
      </c>
      <c r="F59" s="43">
        <v>1260000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2073688000</v>
      </c>
      <c r="C61" s="39">
        <f t="shared" si="26"/>
        <v>28188000</v>
      </c>
      <c r="D61" s="39">
        <f t="shared" si="26"/>
        <v>0</v>
      </c>
      <c r="E61" s="39">
        <f t="shared" si="26"/>
        <v>2101876000</v>
      </c>
      <c r="F61" s="40">
        <f t="shared" si="26"/>
        <v>2099660000</v>
      </c>
      <c r="G61" s="41">
        <f t="shared" si="26"/>
        <v>1239110000</v>
      </c>
      <c r="H61" s="40">
        <f t="shared" si="26"/>
        <v>179788000</v>
      </c>
      <c r="I61" s="41">
        <f t="shared" si="26"/>
        <v>108925980</v>
      </c>
      <c r="J61" s="40">
        <f t="shared" si="26"/>
        <v>314008000</v>
      </c>
      <c r="K61" s="41">
        <f t="shared" si="26"/>
        <v>154241996</v>
      </c>
      <c r="L61" s="40">
        <f t="shared" si="26"/>
        <v>91186000</v>
      </c>
      <c r="M61" s="41">
        <f t="shared" si="26"/>
        <v>112146209</v>
      </c>
      <c r="N61" s="40">
        <f t="shared" si="26"/>
        <v>0</v>
      </c>
      <c r="O61" s="41">
        <f t="shared" si="26"/>
        <v>0</v>
      </c>
      <c r="P61" s="40">
        <f t="shared" si="26"/>
        <v>584982000</v>
      </c>
      <c r="Q61" s="41">
        <f t="shared" si="26"/>
        <v>375314185</v>
      </c>
      <c r="R61" s="20">
        <f t="shared" si="16"/>
        <v>-70.960612468472135</v>
      </c>
      <c r="S61" s="21">
        <f t="shared" si="17"/>
        <v>-27.292039841081934</v>
      </c>
      <c r="T61" s="20">
        <f t="shared" si="18"/>
        <v>27.831422976426772</v>
      </c>
      <c r="U61" s="22">
        <f t="shared" si="19"/>
        <v>17.85615255133985</v>
      </c>
      <c r="V61" s="40">
        <f t="shared" ref="V61:W61" si="27">+V8+V43</f>
        <v>287000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1953667000</v>
      </c>
      <c r="C62" s="39">
        <f t="shared" si="28"/>
        <v>0</v>
      </c>
      <c r="D62" s="39">
        <f t="shared" si="28"/>
        <v>0</v>
      </c>
      <c r="E62" s="39">
        <f t="shared" si="28"/>
        <v>1953667000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349780148</v>
      </c>
      <c r="J62" s="40">
        <f t="shared" si="28"/>
        <v>0</v>
      </c>
      <c r="K62" s="41">
        <f t="shared" si="28"/>
        <v>393980884</v>
      </c>
      <c r="L62" s="40">
        <f t="shared" si="28"/>
        <v>0</v>
      </c>
      <c r="M62" s="41">
        <f t="shared" si="28"/>
        <v>337068717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1080829749</v>
      </c>
      <c r="R62" s="20">
        <f t="shared" si="16"/>
        <v>0</v>
      </c>
      <c r="S62" s="21">
        <f t="shared" si="17"/>
        <v>-14.445413295737467</v>
      </c>
      <c r="T62" s="20">
        <f t="shared" si="18"/>
        <v>0</v>
      </c>
      <c r="U62" s="22">
        <f t="shared" si="19"/>
        <v>55.323130758721931</v>
      </c>
      <c r="V62" s="40">
        <f t="shared" ref="V62:W62" si="29">SUM(V63:V64)</f>
        <v>1410000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1953667000</v>
      </c>
      <c r="C63" s="42"/>
      <c r="D63" s="42"/>
      <c r="E63" s="42">
        <f t="shared" si="13"/>
        <v>1953667000</v>
      </c>
      <c r="F63" s="43"/>
      <c r="G63" s="44"/>
      <c r="H63" s="43"/>
      <c r="I63" s="44">
        <v>349780148</v>
      </c>
      <c r="J63" s="43"/>
      <c r="K63" s="44">
        <v>393980884</v>
      </c>
      <c r="L63" s="43"/>
      <c r="M63" s="44">
        <v>337068717</v>
      </c>
      <c r="N63" s="43"/>
      <c r="O63" s="44"/>
      <c r="P63" s="43">
        <f t="shared" si="14"/>
        <v>0</v>
      </c>
      <c r="Q63" s="44">
        <f t="shared" si="15"/>
        <v>1080829749</v>
      </c>
      <c r="R63" s="24">
        <f t="shared" si="16"/>
        <v>0</v>
      </c>
      <c r="S63" s="25">
        <f t="shared" si="17"/>
        <v>-14.445413295737467</v>
      </c>
      <c r="T63" s="24">
        <f t="shared" si="18"/>
        <v>0</v>
      </c>
      <c r="U63" s="26">
        <f t="shared" si="19"/>
        <v>55.323130758721931</v>
      </c>
      <c r="V63" s="43">
        <v>1410000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4027355000</v>
      </c>
      <c r="C65" s="48">
        <f t="shared" si="30"/>
        <v>28188000</v>
      </c>
      <c r="D65" s="48">
        <f t="shared" si="30"/>
        <v>0</v>
      </c>
      <c r="E65" s="48">
        <f t="shared" si="30"/>
        <v>4055543000</v>
      </c>
      <c r="F65" s="49">
        <f t="shared" si="30"/>
        <v>2099660000</v>
      </c>
      <c r="G65" s="50">
        <f t="shared" si="30"/>
        <v>1239110000</v>
      </c>
      <c r="H65" s="49">
        <f t="shared" si="30"/>
        <v>179788000</v>
      </c>
      <c r="I65" s="50">
        <f t="shared" si="30"/>
        <v>458706128</v>
      </c>
      <c r="J65" s="49">
        <f t="shared" si="30"/>
        <v>314008000</v>
      </c>
      <c r="K65" s="50">
        <f t="shared" si="30"/>
        <v>548222880</v>
      </c>
      <c r="L65" s="49">
        <f t="shared" si="30"/>
        <v>91186000</v>
      </c>
      <c r="M65" s="51">
        <f t="shared" si="30"/>
        <v>449214926</v>
      </c>
      <c r="N65" s="49">
        <f t="shared" si="30"/>
        <v>0</v>
      </c>
      <c r="O65" s="50">
        <f t="shared" si="30"/>
        <v>0</v>
      </c>
      <c r="P65" s="49">
        <f t="shared" si="30"/>
        <v>584982000</v>
      </c>
      <c r="Q65" s="50">
        <f t="shared" si="30"/>
        <v>1456143934</v>
      </c>
      <c r="R65" s="34">
        <f t="shared" si="16"/>
        <v>-70.960612468472135</v>
      </c>
      <c r="S65" s="35">
        <f t="shared" si="17"/>
        <v>-18.059799693146701</v>
      </c>
      <c r="T65" s="34">
        <f t="shared" si="18"/>
        <v>14.424258354553263</v>
      </c>
      <c r="U65" s="35">
        <f t="shared" si="19"/>
        <v>35.905030078586272</v>
      </c>
      <c r="V65" s="49">
        <f>+V61+V62</f>
        <v>1697000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98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101</v>
      </c>
    </row>
    <row r="74" spans="1:23" x14ac:dyDescent="0.2">
      <c r="A74" t="s">
        <v>102</v>
      </c>
    </row>
    <row r="75" spans="1:23" x14ac:dyDescent="0.2">
      <c r="A75" t="s">
        <v>103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104</v>
      </c>
      <c r="G78" s="5" t="s">
        <v>105</v>
      </c>
      <c r="W78" s="5"/>
    </row>
    <row r="80" spans="1:23" x14ac:dyDescent="0.2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624569000</v>
      </c>
      <c r="C8" s="36">
        <f t="shared" si="0"/>
        <v>-71058000</v>
      </c>
      <c r="D8" s="36">
        <f t="shared" si="0"/>
        <v>0</v>
      </c>
      <c r="E8" s="36">
        <f t="shared" si="0"/>
        <v>553511000</v>
      </c>
      <c r="F8" s="37">
        <f t="shared" si="0"/>
        <v>622569000</v>
      </c>
      <c r="G8" s="38">
        <f t="shared" si="0"/>
        <v>377498000</v>
      </c>
      <c r="H8" s="37">
        <f t="shared" si="0"/>
        <v>20135000</v>
      </c>
      <c r="I8" s="38">
        <f t="shared" si="0"/>
        <v>35476823</v>
      </c>
      <c r="J8" s="37">
        <f t="shared" si="0"/>
        <v>82757000</v>
      </c>
      <c r="K8" s="38">
        <f t="shared" si="0"/>
        <v>77665517</v>
      </c>
      <c r="L8" s="37">
        <f t="shared" si="0"/>
        <v>36732000</v>
      </c>
      <c r="M8" s="38">
        <f t="shared" si="0"/>
        <v>67273677</v>
      </c>
      <c r="N8" s="37">
        <f t="shared" si="0"/>
        <v>0</v>
      </c>
      <c r="O8" s="38">
        <f t="shared" si="0"/>
        <v>0</v>
      </c>
      <c r="P8" s="37">
        <f t="shared" si="0"/>
        <v>139624000</v>
      </c>
      <c r="Q8" s="38">
        <f t="shared" si="0"/>
        <v>180416017</v>
      </c>
      <c r="R8" s="16">
        <f>IF(($J8       =0),0,((($L8       -$J8       )/$J8       )*100))</f>
        <v>-55.614630786519569</v>
      </c>
      <c r="S8" s="17">
        <f>IF(($K8       =0),0,((($M8       -$K8       )/$K8       )*100))</f>
        <v>-13.380249564295053</v>
      </c>
      <c r="T8" s="16">
        <f>IF(($E8       =0),0,(($P8       /$E8       )*100))</f>
        <v>25.225153610316685</v>
      </c>
      <c r="U8" s="18">
        <f>IF(($E8       =0),0,(($Q8       /$E8       )*100))</f>
        <v>32.594838584960371</v>
      </c>
      <c r="V8" s="37">
        <f t="shared" ref="V8:W8" si="1">+V9+V28</f>
        <v>11993000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610730000</v>
      </c>
      <c r="C9" s="39">
        <f t="shared" si="2"/>
        <v>-71058000</v>
      </c>
      <c r="D9" s="39">
        <f t="shared" si="2"/>
        <v>0</v>
      </c>
      <c r="E9" s="39">
        <f t="shared" si="2"/>
        <v>539672000</v>
      </c>
      <c r="F9" s="40">
        <f t="shared" si="2"/>
        <v>608730000</v>
      </c>
      <c r="G9" s="41">
        <f t="shared" si="2"/>
        <v>363659000</v>
      </c>
      <c r="H9" s="40">
        <f t="shared" si="2"/>
        <v>19952000</v>
      </c>
      <c r="I9" s="41">
        <f t="shared" si="2"/>
        <v>35140479</v>
      </c>
      <c r="J9" s="40">
        <f t="shared" si="2"/>
        <v>81786000</v>
      </c>
      <c r="K9" s="41">
        <f t="shared" si="2"/>
        <v>77046836</v>
      </c>
      <c r="L9" s="40">
        <f t="shared" si="2"/>
        <v>32474000</v>
      </c>
      <c r="M9" s="41">
        <f t="shared" si="2"/>
        <v>65348636</v>
      </c>
      <c r="N9" s="40">
        <f t="shared" si="2"/>
        <v>0</v>
      </c>
      <c r="O9" s="41">
        <f t="shared" si="2"/>
        <v>0</v>
      </c>
      <c r="P9" s="40">
        <f t="shared" si="2"/>
        <v>134212000</v>
      </c>
      <c r="Q9" s="41">
        <f t="shared" si="2"/>
        <v>177535951</v>
      </c>
      <c r="R9" s="20">
        <f>IF(($J9       =0),0,((($L9       -$J9       )/$J9       )*100))</f>
        <v>-60.29393783777175</v>
      </c>
      <c r="S9" s="21">
        <f>IF(($K9       =0),0,((($M9       -$K9       )/$K9       )*100))</f>
        <v>-15.183232183603232</v>
      </c>
      <c r="T9" s="20">
        <f>IF(($E9       =0),0,(($P9       /$E9       )*100))</f>
        <v>24.869179798099587</v>
      </c>
      <c r="U9" s="22">
        <f>IF(($E9       =0),0,(($Q9       /$E9       )*100))</f>
        <v>32.897009850427665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266686000</v>
      </c>
      <c r="C12" s="42"/>
      <c r="D12" s="42"/>
      <c r="E12" s="42">
        <f t="shared" si="4"/>
        <v>266686000</v>
      </c>
      <c r="F12" s="43">
        <v>266686000</v>
      </c>
      <c r="G12" s="44">
        <v>90673000</v>
      </c>
      <c r="H12" s="43">
        <v>11375000</v>
      </c>
      <c r="I12" s="44">
        <v>15001132</v>
      </c>
      <c r="J12" s="43">
        <v>9551000</v>
      </c>
      <c r="K12" s="44">
        <v>21705296</v>
      </c>
      <c r="L12" s="43"/>
      <c r="M12" s="44">
        <v>15636383</v>
      </c>
      <c r="N12" s="43"/>
      <c r="O12" s="44"/>
      <c r="P12" s="43">
        <f t="shared" si="5"/>
        <v>20926000</v>
      </c>
      <c r="Q12" s="44">
        <f t="shared" si="6"/>
        <v>52342811</v>
      </c>
      <c r="R12" s="24">
        <f t="shared" si="7"/>
        <v>-100</v>
      </c>
      <c r="S12" s="25">
        <f t="shared" si="8"/>
        <v>-27.960517101448424</v>
      </c>
      <c r="T12" s="24">
        <f t="shared" si="9"/>
        <v>7.8466811156191181</v>
      </c>
      <c r="U12" s="26">
        <f t="shared" si="10"/>
        <v>19.627131157991045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42042000</v>
      </c>
      <c r="C14" s="42">
        <v>-2000000</v>
      </c>
      <c r="D14" s="42"/>
      <c r="E14" s="42">
        <f t="shared" si="4"/>
        <v>40042000</v>
      </c>
      <c r="F14" s="43">
        <v>40042000</v>
      </c>
      <c r="G14" s="44">
        <v>40042000</v>
      </c>
      <c r="H14" s="43">
        <v>5041000</v>
      </c>
      <c r="I14" s="44">
        <v>1754169</v>
      </c>
      <c r="J14" s="43">
        <v>8928000</v>
      </c>
      <c r="K14" s="44">
        <v>6840184</v>
      </c>
      <c r="L14" s="43">
        <v>10979000</v>
      </c>
      <c r="M14" s="44">
        <v>9760784</v>
      </c>
      <c r="N14" s="43"/>
      <c r="O14" s="44"/>
      <c r="P14" s="43">
        <f t="shared" si="5"/>
        <v>24948000</v>
      </c>
      <c r="Q14" s="44">
        <f t="shared" si="6"/>
        <v>18355137</v>
      </c>
      <c r="R14" s="24">
        <f t="shared" si="7"/>
        <v>22.972670250896059</v>
      </c>
      <c r="S14" s="25">
        <f t="shared" si="8"/>
        <v>42.697681816746453</v>
      </c>
      <c r="T14" s="24">
        <f t="shared" si="9"/>
        <v>62.304580190799662</v>
      </c>
      <c r="U14" s="26">
        <f t="shared" si="10"/>
        <v>45.83971080365616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302002000</v>
      </c>
      <c r="C26" s="42">
        <v>-69058000</v>
      </c>
      <c r="D26" s="42"/>
      <c r="E26" s="42">
        <f t="shared" si="4"/>
        <v>232944000</v>
      </c>
      <c r="F26" s="43">
        <v>302002000</v>
      </c>
      <c r="G26" s="44">
        <v>232944000</v>
      </c>
      <c r="H26" s="43">
        <v>3536000</v>
      </c>
      <c r="I26" s="44">
        <v>18385178</v>
      </c>
      <c r="J26" s="43">
        <v>63307000</v>
      </c>
      <c r="K26" s="44">
        <v>48501356</v>
      </c>
      <c r="L26" s="43">
        <v>21495000</v>
      </c>
      <c r="M26" s="44">
        <v>39951469</v>
      </c>
      <c r="N26" s="43"/>
      <c r="O26" s="44"/>
      <c r="P26" s="43">
        <f t="shared" si="5"/>
        <v>88338000</v>
      </c>
      <c r="Q26" s="44">
        <f t="shared" si="6"/>
        <v>106838003</v>
      </c>
      <c r="R26" s="24">
        <f t="shared" si="7"/>
        <v>-66.046408769962255</v>
      </c>
      <c r="S26" s="25">
        <f t="shared" si="8"/>
        <v>-17.628140128700732</v>
      </c>
      <c r="T26" s="24">
        <f t="shared" si="9"/>
        <v>37.922419122192458</v>
      </c>
      <c r="U26" s="26">
        <f t="shared" si="10"/>
        <v>45.864243337454496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13839000</v>
      </c>
      <c r="C28" s="39">
        <f t="shared" si="11"/>
        <v>0</v>
      </c>
      <c r="D28" s="39">
        <f t="shared" si="11"/>
        <v>0</v>
      </c>
      <c r="E28" s="39">
        <f t="shared" si="11"/>
        <v>13839000</v>
      </c>
      <c r="F28" s="40">
        <f t="shared" si="11"/>
        <v>13839000</v>
      </c>
      <c r="G28" s="41">
        <f t="shared" si="11"/>
        <v>13839000</v>
      </c>
      <c r="H28" s="40">
        <f t="shared" si="11"/>
        <v>183000</v>
      </c>
      <c r="I28" s="41">
        <f t="shared" si="11"/>
        <v>336344</v>
      </c>
      <c r="J28" s="40">
        <f t="shared" si="11"/>
        <v>971000</v>
      </c>
      <c r="K28" s="41">
        <f t="shared" si="11"/>
        <v>618681</v>
      </c>
      <c r="L28" s="40">
        <f t="shared" si="11"/>
        <v>4258000</v>
      </c>
      <c r="M28" s="41">
        <f t="shared" si="11"/>
        <v>1925041</v>
      </c>
      <c r="N28" s="40">
        <f t="shared" si="11"/>
        <v>0</v>
      </c>
      <c r="O28" s="41">
        <f t="shared" si="11"/>
        <v>0</v>
      </c>
      <c r="P28" s="40">
        <f t="shared" si="11"/>
        <v>5412000</v>
      </c>
      <c r="Q28" s="41">
        <f t="shared" si="11"/>
        <v>2880066</v>
      </c>
      <c r="R28" s="20">
        <f t="shared" si="7"/>
        <v>338.51699279093719</v>
      </c>
      <c r="S28" s="21">
        <f t="shared" si="8"/>
        <v>211.15243558473594</v>
      </c>
      <c r="T28" s="20">
        <f t="shared" si="9"/>
        <v>39.106871883806633</v>
      </c>
      <c r="U28" s="22">
        <f t="shared" si="10"/>
        <v>20.811229135053111</v>
      </c>
      <c r="V28" s="40">
        <f t="shared" ref="V28:W28" si="12">SUM(V29:V42)</f>
        <v>11993000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10000000</v>
      </c>
      <c r="C30" s="42"/>
      <c r="D30" s="42"/>
      <c r="E30" s="42">
        <f t="shared" si="4"/>
        <v>10000000</v>
      </c>
      <c r="F30" s="43">
        <v>10000000</v>
      </c>
      <c r="G30" s="44">
        <v>10000000</v>
      </c>
      <c r="H30" s="43"/>
      <c r="I30" s="44"/>
      <c r="J30" s="43"/>
      <c r="K30" s="44"/>
      <c r="L30" s="43">
        <v>3092000</v>
      </c>
      <c r="M30" s="44">
        <v>1366225</v>
      </c>
      <c r="N30" s="43"/>
      <c r="O30" s="44"/>
      <c r="P30" s="43">
        <f t="shared" si="5"/>
        <v>3092000</v>
      </c>
      <c r="Q30" s="44">
        <f t="shared" si="6"/>
        <v>1366225</v>
      </c>
      <c r="R30" s="24">
        <f t="shared" si="7"/>
        <v>0</v>
      </c>
      <c r="S30" s="25">
        <f t="shared" si="8"/>
        <v>0</v>
      </c>
      <c r="T30" s="24">
        <f t="shared" si="9"/>
        <v>30.919999999999998</v>
      </c>
      <c r="U30" s="26">
        <f t="shared" si="10"/>
        <v>13.66225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183000</v>
      </c>
      <c r="I31" s="44">
        <v>198734</v>
      </c>
      <c r="J31" s="43">
        <v>428000</v>
      </c>
      <c r="K31" s="44">
        <v>71400</v>
      </c>
      <c r="L31" s="43">
        <v>592000</v>
      </c>
      <c r="M31" s="44">
        <v>-45734</v>
      </c>
      <c r="N31" s="43"/>
      <c r="O31" s="44"/>
      <c r="P31" s="43">
        <f t="shared" si="5"/>
        <v>1203000</v>
      </c>
      <c r="Q31" s="44">
        <f t="shared" si="6"/>
        <v>224400</v>
      </c>
      <c r="R31" s="24">
        <f t="shared" si="7"/>
        <v>38.31775700934579</v>
      </c>
      <c r="S31" s="25">
        <f t="shared" si="8"/>
        <v>-164.0532212885154</v>
      </c>
      <c r="T31" s="24">
        <f t="shared" si="9"/>
        <v>60.150000000000006</v>
      </c>
      <c r="U31" s="26">
        <f t="shared" si="10"/>
        <v>11.219999999999999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1839000</v>
      </c>
      <c r="C33" s="42"/>
      <c r="D33" s="42"/>
      <c r="E33" s="42">
        <f t="shared" si="4"/>
        <v>1839000</v>
      </c>
      <c r="F33" s="43">
        <v>1839000</v>
      </c>
      <c r="G33" s="44">
        <v>1839000</v>
      </c>
      <c r="H33" s="43"/>
      <c r="I33" s="44">
        <v>137610</v>
      </c>
      <c r="J33" s="43">
        <v>543000</v>
      </c>
      <c r="K33" s="44">
        <v>547281</v>
      </c>
      <c r="L33" s="43">
        <v>574000</v>
      </c>
      <c r="M33" s="44">
        <v>604550</v>
      </c>
      <c r="N33" s="43"/>
      <c r="O33" s="44"/>
      <c r="P33" s="43">
        <f t="shared" si="5"/>
        <v>1117000</v>
      </c>
      <c r="Q33" s="44">
        <f t="shared" si="6"/>
        <v>1289441</v>
      </c>
      <c r="R33" s="24">
        <f t="shared" si="7"/>
        <v>5.70902394106814</v>
      </c>
      <c r="S33" s="25">
        <f t="shared" si="8"/>
        <v>10.46427703501492</v>
      </c>
      <c r="T33" s="24">
        <f t="shared" si="9"/>
        <v>60.739532354540515</v>
      </c>
      <c r="U33" s="26">
        <f t="shared" si="10"/>
        <v>70.116421968461111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11993000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5662000</v>
      </c>
      <c r="C43" s="45">
        <f t="shared" si="20"/>
        <v>-2510000</v>
      </c>
      <c r="D43" s="45">
        <f t="shared" si="20"/>
        <v>0</v>
      </c>
      <c r="E43" s="45">
        <f t="shared" si="20"/>
        <v>3152000</v>
      </c>
      <c r="F43" s="46">
        <f t="shared" si="20"/>
        <v>5162000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3447000</v>
      </c>
      <c r="C44" s="39">
        <f t="shared" si="22"/>
        <v>-2510000</v>
      </c>
      <c r="D44" s="39">
        <f t="shared" si="22"/>
        <v>0</v>
      </c>
      <c r="E44" s="39">
        <f t="shared" si="22"/>
        <v>937000</v>
      </c>
      <c r="F44" s="40">
        <f t="shared" si="22"/>
        <v>2947000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2947000</v>
      </c>
      <c r="C46" s="42">
        <v>-2010000</v>
      </c>
      <c r="D46" s="42"/>
      <c r="E46" s="42">
        <f t="shared" si="13"/>
        <v>937000</v>
      </c>
      <c r="F46" s="43">
        <v>2947000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500000</v>
      </c>
      <c r="C47" s="42">
        <v>-500000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2215000</v>
      </c>
      <c r="C56" s="39">
        <f t="shared" si="24"/>
        <v>0</v>
      </c>
      <c r="D56" s="39">
        <f t="shared" si="24"/>
        <v>0</v>
      </c>
      <c r="E56" s="39">
        <f t="shared" si="24"/>
        <v>2215000</v>
      </c>
      <c r="F56" s="40">
        <f t="shared" si="24"/>
        <v>2215000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2215000</v>
      </c>
      <c r="C59" s="42"/>
      <c r="D59" s="42"/>
      <c r="E59" s="42">
        <f t="shared" si="13"/>
        <v>2215000</v>
      </c>
      <c r="F59" s="43">
        <v>2215000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630231000</v>
      </c>
      <c r="C61" s="39">
        <f t="shared" si="26"/>
        <v>-73568000</v>
      </c>
      <c r="D61" s="39">
        <f t="shared" si="26"/>
        <v>0</v>
      </c>
      <c r="E61" s="39">
        <f t="shared" si="26"/>
        <v>556663000</v>
      </c>
      <c r="F61" s="40">
        <f t="shared" si="26"/>
        <v>627731000</v>
      </c>
      <c r="G61" s="41">
        <f t="shared" si="26"/>
        <v>377498000</v>
      </c>
      <c r="H61" s="40">
        <f t="shared" si="26"/>
        <v>20135000</v>
      </c>
      <c r="I61" s="41">
        <f t="shared" si="26"/>
        <v>35476823</v>
      </c>
      <c r="J61" s="40">
        <f t="shared" si="26"/>
        <v>82757000</v>
      </c>
      <c r="K61" s="41">
        <f t="shared" si="26"/>
        <v>77665517</v>
      </c>
      <c r="L61" s="40">
        <f t="shared" si="26"/>
        <v>36732000</v>
      </c>
      <c r="M61" s="41">
        <f t="shared" si="26"/>
        <v>67273677</v>
      </c>
      <c r="N61" s="40">
        <f t="shared" si="26"/>
        <v>0</v>
      </c>
      <c r="O61" s="41">
        <f t="shared" si="26"/>
        <v>0</v>
      </c>
      <c r="P61" s="40">
        <f t="shared" si="26"/>
        <v>139624000</v>
      </c>
      <c r="Q61" s="41">
        <f t="shared" si="26"/>
        <v>180416017</v>
      </c>
      <c r="R61" s="20">
        <f t="shared" si="16"/>
        <v>-55.614630786519569</v>
      </c>
      <c r="S61" s="21">
        <f t="shared" si="17"/>
        <v>-13.380249564295053</v>
      </c>
      <c r="T61" s="20">
        <f t="shared" si="18"/>
        <v>25.082320901514919</v>
      </c>
      <c r="U61" s="22">
        <f t="shared" si="19"/>
        <v>32.41027641499435</v>
      </c>
      <c r="V61" s="40">
        <f t="shared" ref="V61:W61" si="27">+V8+V43</f>
        <v>11993000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530611000</v>
      </c>
      <c r="C62" s="39">
        <f t="shared" si="28"/>
        <v>0</v>
      </c>
      <c r="D62" s="39">
        <f t="shared" si="28"/>
        <v>0</v>
      </c>
      <c r="E62" s="39">
        <f t="shared" si="28"/>
        <v>530611000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44756043</v>
      </c>
      <c r="J62" s="40">
        <f t="shared" si="28"/>
        <v>0</v>
      </c>
      <c r="K62" s="41">
        <f t="shared" si="28"/>
        <v>98903204</v>
      </c>
      <c r="L62" s="40">
        <f t="shared" si="28"/>
        <v>0</v>
      </c>
      <c r="M62" s="41">
        <f t="shared" si="28"/>
        <v>72130815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215790062</v>
      </c>
      <c r="R62" s="20">
        <f t="shared" si="16"/>
        <v>0</v>
      </c>
      <c r="S62" s="21">
        <f t="shared" si="17"/>
        <v>-27.069283822190432</v>
      </c>
      <c r="T62" s="20">
        <f t="shared" si="18"/>
        <v>0</v>
      </c>
      <c r="U62" s="22">
        <f t="shared" si="19"/>
        <v>40.668222483137363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530611000</v>
      </c>
      <c r="C63" s="42"/>
      <c r="D63" s="42"/>
      <c r="E63" s="42">
        <f t="shared" si="13"/>
        <v>530611000</v>
      </c>
      <c r="F63" s="43"/>
      <c r="G63" s="44"/>
      <c r="H63" s="43"/>
      <c r="I63" s="44">
        <v>44756043</v>
      </c>
      <c r="J63" s="43"/>
      <c r="K63" s="44">
        <v>98903204</v>
      </c>
      <c r="L63" s="43"/>
      <c r="M63" s="44">
        <v>72130815</v>
      </c>
      <c r="N63" s="43"/>
      <c r="O63" s="44"/>
      <c r="P63" s="43">
        <f t="shared" si="14"/>
        <v>0</v>
      </c>
      <c r="Q63" s="44">
        <f t="shared" si="15"/>
        <v>215790062</v>
      </c>
      <c r="R63" s="24">
        <f t="shared" si="16"/>
        <v>0</v>
      </c>
      <c r="S63" s="25">
        <f t="shared" si="17"/>
        <v>-27.069283822190432</v>
      </c>
      <c r="T63" s="24">
        <f t="shared" si="18"/>
        <v>0</v>
      </c>
      <c r="U63" s="26">
        <f t="shared" si="19"/>
        <v>40.668222483137363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1160842000</v>
      </c>
      <c r="C65" s="48">
        <f t="shared" si="30"/>
        <v>-73568000</v>
      </c>
      <c r="D65" s="48">
        <f t="shared" si="30"/>
        <v>0</v>
      </c>
      <c r="E65" s="48">
        <f t="shared" si="30"/>
        <v>1087274000</v>
      </c>
      <c r="F65" s="49">
        <f t="shared" si="30"/>
        <v>627731000</v>
      </c>
      <c r="G65" s="50">
        <f t="shared" si="30"/>
        <v>377498000</v>
      </c>
      <c r="H65" s="49">
        <f t="shared" si="30"/>
        <v>20135000</v>
      </c>
      <c r="I65" s="50">
        <f t="shared" si="30"/>
        <v>80232866</v>
      </c>
      <c r="J65" s="49">
        <f t="shared" si="30"/>
        <v>82757000</v>
      </c>
      <c r="K65" s="50">
        <f t="shared" si="30"/>
        <v>176568721</v>
      </c>
      <c r="L65" s="49">
        <f t="shared" si="30"/>
        <v>36732000</v>
      </c>
      <c r="M65" s="51">
        <f t="shared" si="30"/>
        <v>139404492</v>
      </c>
      <c r="N65" s="49">
        <f t="shared" si="30"/>
        <v>0</v>
      </c>
      <c r="O65" s="50">
        <f t="shared" si="30"/>
        <v>0</v>
      </c>
      <c r="P65" s="49">
        <f t="shared" si="30"/>
        <v>139624000</v>
      </c>
      <c r="Q65" s="50">
        <f t="shared" si="30"/>
        <v>396206079</v>
      </c>
      <c r="R65" s="34">
        <f t="shared" si="16"/>
        <v>-55.614630786519569</v>
      </c>
      <c r="S65" s="35">
        <f t="shared" si="17"/>
        <v>-21.048025261507107</v>
      </c>
      <c r="T65" s="34">
        <f t="shared" si="18"/>
        <v>12.841657208762463</v>
      </c>
      <c r="U65" s="35">
        <f t="shared" si="19"/>
        <v>36.440315780566813</v>
      </c>
      <c r="V65" s="49">
        <f>+V61+V62</f>
        <v>11993000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98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101</v>
      </c>
    </row>
    <row r="74" spans="1:23" x14ac:dyDescent="0.2">
      <c r="A74" t="s">
        <v>102</v>
      </c>
    </row>
    <row r="75" spans="1:23" x14ac:dyDescent="0.2">
      <c r="A75" t="s">
        <v>103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104</v>
      </c>
      <c r="G78" s="5" t="s">
        <v>105</v>
      </c>
      <c r="W78" s="5"/>
    </row>
    <row r="80" spans="1:23" x14ac:dyDescent="0.2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1009125000</v>
      </c>
      <c r="C8" s="36">
        <f t="shared" si="0"/>
        <v>51410000</v>
      </c>
      <c r="D8" s="36">
        <f t="shared" si="0"/>
        <v>0</v>
      </c>
      <c r="E8" s="36">
        <f t="shared" si="0"/>
        <v>1060535000</v>
      </c>
      <c r="F8" s="37">
        <f t="shared" si="0"/>
        <v>1152124000</v>
      </c>
      <c r="G8" s="38">
        <f t="shared" si="0"/>
        <v>762201000</v>
      </c>
      <c r="H8" s="37">
        <f t="shared" si="0"/>
        <v>48435000</v>
      </c>
      <c r="I8" s="38">
        <f t="shared" si="0"/>
        <v>0</v>
      </c>
      <c r="J8" s="37">
        <f t="shared" si="0"/>
        <v>165555000</v>
      </c>
      <c r="K8" s="38">
        <f t="shared" si="0"/>
        <v>0</v>
      </c>
      <c r="L8" s="37">
        <f t="shared" si="0"/>
        <v>69148000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283138000</v>
      </c>
      <c r="Q8" s="38">
        <f t="shared" si="0"/>
        <v>0</v>
      </c>
      <c r="R8" s="16">
        <f>IF(($J8       =0),0,((($L8       -$J8       )/$J8       )*100))</f>
        <v>-58.232611518830602</v>
      </c>
      <c r="S8" s="17">
        <f>IF(($K8       =0),0,((($M8       -$K8       )/$K8       )*100))</f>
        <v>0</v>
      </c>
      <c r="T8" s="16">
        <f>IF(($E8       =0),0,(($P8       /$E8       )*100))</f>
        <v>26.697657314468643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968845000</v>
      </c>
      <c r="C9" s="39">
        <f t="shared" si="2"/>
        <v>-2589000</v>
      </c>
      <c r="D9" s="39">
        <f t="shared" si="2"/>
        <v>0</v>
      </c>
      <c r="E9" s="39">
        <f t="shared" si="2"/>
        <v>966256000</v>
      </c>
      <c r="F9" s="40">
        <f t="shared" si="2"/>
        <v>1057845000</v>
      </c>
      <c r="G9" s="41">
        <f t="shared" si="2"/>
        <v>667922000</v>
      </c>
      <c r="H9" s="40">
        <f t="shared" si="2"/>
        <v>43659000</v>
      </c>
      <c r="I9" s="41">
        <f t="shared" si="2"/>
        <v>0</v>
      </c>
      <c r="J9" s="40">
        <f t="shared" si="2"/>
        <v>157361000</v>
      </c>
      <c r="K9" s="41">
        <f t="shared" si="2"/>
        <v>0</v>
      </c>
      <c r="L9" s="40">
        <f t="shared" si="2"/>
        <v>63491000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264511000</v>
      </c>
      <c r="Q9" s="41">
        <f t="shared" si="2"/>
        <v>0</v>
      </c>
      <c r="R9" s="20">
        <f>IF(($J9       =0),0,((($L9       -$J9       )/$J9       )*100))</f>
        <v>-59.652645827110909</v>
      </c>
      <c r="S9" s="21">
        <f>IF(($K9       =0),0,((($M9       -$K9       )/$K9       )*100))</f>
        <v>0</v>
      </c>
      <c r="T9" s="20">
        <f>IF(($E9       =0),0,(($P9       /$E9       )*100))</f>
        <v>27.374836482257294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339948000</v>
      </c>
      <c r="C12" s="42"/>
      <c r="D12" s="42"/>
      <c r="E12" s="42">
        <f t="shared" si="4"/>
        <v>339948000</v>
      </c>
      <c r="F12" s="43">
        <v>339948000</v>
      </c>
      <c r="G12" s="44">
        <v>90025000</v>
      </c>
      <c r="H12" s="43">
        <v>14415000</v>
      </c>
      <c r="I12" s="44"/>
      <c r="J12" s="43">
        <v>19231000</v>
      </c>
      <c r="K12" s="44"/>
      <c r="L12" s="43"/>
      <c r="M12" s="44"/>
      <c r="N12" s="43"/>
      <c r="O12" s="44"/>
      <c r="P12" s="43">
        <f t="shared" si="5"/>
        <v>33646000</v>
      </c>
      <c r="Q12" s="44">
        <f t="shared" si="6"/>
        <v>0</v>
      </c>
      <c r="R12" s="24">
        <f t="shared" si="7"/>
        <v>-100</v>
      </c>
      <c r="S12" s="25">
        <f t="shared" si="8"/>
        <v>0</v>
      </c>
      <c r="T12" s="24">
        <f t="shared" si="9"/>
        <v>9.8973960723404755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17213000</v>
      </c>
      <c r="C14" s="42"/>
      <c r="D14" s="42"/>
      <c r="E14" s="42">
        <f t="shared" si="4"/>
        <v>17213000</v>
      </c>
      <c r="F14" s="43">
        <v>17213000</v>
      </c>
      <c r="G14" s="44">
        <v>17213000</v>
      </c>
      <c r="H14" s="43">
        <v>1429000</v>
      </c>
      <c r="I14" s="44"/>
      <c r="J14" s="43">
        <v>9871000</v>
      </c>
      <c r="K14" s="44"/>
      <c r="L14" s="43"/>
      <c r="M14" s="44"/>
      <c r="N14" s="43"/>
      <c r="O14" s="44"/>
      <c r="P14" s="43">
        <f t="shared" si="5"/>
        <v>11300000</v>
      </c>
      <c r="Q14" s="44">
        <f t="shared" si="6"/>
        <v>0</v>
      </c>
      <c r="R14" s="24">
        <f t="shared" si="7"/>
        <v>-100</v>
      </c>
      <c r="S14" s="25">
        <f t="shared" si="8"/>
        <v>0</v>
      </c>
      <c r="T14" s="24">
        <f t="shared" si="9"/>
        <v>65.64805670133039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89000000</v>
      </c>
      <c r="D20" s="42"/>
      <c r="E20" s="42">
        <f t="shared" si="4"/>
        <v>89000000</v>
      </c>
      <c r="F20" s="43">
        <v>89000000</v>
      </c>
      <c r="G20" s="44">
        <v>89000000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250000000</v>
      </c>
      <c r="C22" s="42">
        <v>-91589000</v>
      </c>
      <c r="D22" s="42"/>
      <c r="E22" s="42">
        <f t="shared" si="4"/>
        <v>158411000</v>
      </c>
      <c r="F22" s="43">
        <v>250000000</v>
      </c>
      <c r="G22" s="44">
        <v>110000000</v>
      </c>
      <c r="H22" s="43"/>
      <c r="I22" s="44"/>
      <c r="J22" s="43">
        <v>7910000</v>
      </c>
      <c r="K22" s="44"/>
      <c r="L22" s="43">
        <v>21239000</v>
      </c>
      <c r="M22" s="44"/>
      <c r="N22" s="43"/>
      <c r="O22" s="44"/>
      <c r="P22" s="43">
        <f t="shared" si="5"/>
        <v>29149000</v>
      </c>
      <c r="Q22" s="44">
        <f t="shared" si="6"/>
        <v>0</v>
      </c>
      <c r="R22" s="24">
        <f t="shared" si="7"/>
        <v>168.50821744627055</v>
      </c>
      <c r="S22" s="25">
        <f t="shared" si="8"/>
        <v>0</v>
      </c>
      <c r="T22" s="24">
        <f t="shared" si="9"/>
        <v>18.4008686265474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361684000</v>
      </c>
      <c r="C26" s="42"/>
      <c r="D26" s="42"/>
      <c r="E26" s="42">
        <f t="shared" si="4"/>
        <v>361684000</v>
      </c>
      <c r="F26" s="43">
        <v>361684000</v>
      </c>
      <c r="G26" s="44">
        <v>361684000</v>
      </c>
      <c r="H26" s="43">
        <v>27815000</v>
      </c>
      <c r="I26" s="44"/>
      <c r="J26" s="43">
        <v>120349000</v>
      </c>
      <c r="K26" s="44"/>
      <c r="L26" s="43">
        <v>42252000</v>
      </c>
      <c r="M26" s="44"/>
      <c r="N26" s="43"/>
      <c r="O26" s="44"/>
      <c r="P26" s="43">
        <f t="shared" si="5"/>
        <v>190416000</v>
      </c>
      <c r="Q26" s="44">
        <f t="shared" si="6"/>
        <v>0</v>
      </c>
      <c r="R26" s="24">
        <f t="shared" si="7"/>
        <v>-64.892105459953967</v>
      </c>
      <c r="S26" s="25">
        <f t="shared" si="8"/>
        <v>0</v>
      </c>
      <c r="T26" s="24">
        <f t="shared" si="9"/>
        <v>52.64706207628759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40280000</v>
      </c>
      <c r="C28" s="39">
        <f t="shared" si="11"/>
        <v>53999000</v>
      </c>
      <c r="D28" s="39">
        <f t="shared" si="11"/>
        <v>0</v>
      </c>
      <c r="E28" s="39">
        <f t="shared" si="11"/>
        <v>94279000</v>
      </c>
      <c r="F28" s="40">
        <f t="shared" si="11"/>
        <v>94279000</v>
      </c>
      <c r="G28" s="41">
        <f t="shared" si="11"/>
        <v>94279000</v>
      </c>
      <c r="H28" s="40">
        <f t="shared" si="11"/>
        <v>4776000</v>
      </c>
      <c r="I28" s="41">
        <f t="shared" si="11"/>
        <v>0</v>
      </c>
      <c r="J28" s="40">
        <f t="shared" si="11"/>
        <v>8194000</v>
      </c>
      <c r="K28" s="41">
        <f t="shared" si="11"/>
        <v>0</v>
      </c>
      <c r="L28" s="40">
        <f t="shared" si="11"/>
        <v>5657000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18627000</v>
      </c>
      <c r="Q28" s="41">
        <f t="shared" si="11"/>
        <v>0</v>
      </c>
      <c r="R28" s="20">
        <f t="shared" si="7"/>
        <v>-30.961679277520137</v>
      </c>
      <c r="S28" s="21">
        <f t="shared" si="8"/>
        <v>0</v>
      </c>
      <c r="T28" s="20">
        <f t="shared" si="9"/>
        <v>19.757316051294563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15000000</v>
      </c>
      <c r="C30" s="42"/>
      <c r="D30" s="42"/>
      <c r="E30" s="42">
        <f t="shared" si="4"/>
        <v>15000000</v>
      </c>
      <c r="F30" s="43">
        <v>15000000</v>
      </c>
      <c r="G30" s="44">
        <v>15000000</v>
      </c>
      <c r="H30" s="43"/>
      <c r="I30" s="44"/>
      <c r="J30" s="43">
        <v>2282000</v>
      </c>
      <c r="K30" s="44"/>
      <c r="L30" s="43">
        <v>756000</v>
      </c>
      <c r="M30" s="44"/>
      <c r="N30" s="43"/>
      <c r="O30" s="44"/>
      <c r="P30" s="43">
        <f t="shared" si="5"/>
        <v>3038000</v>
      </c>
      <c r="Q30" s="44">
        <f t="shared" si="6"/>
        <v>0</v>
      </c>
      <c r="R30" s="24">
        <f t="shared" si="7"/>
        <v>-66.871165644171782</v>
      </c>
      <c r="S30" s="25">
        <f t="shared" si="8"/>
        <v>0</v>
      </c>
      <c r="T30" s="24">
        <f t="shared" si="9"/>
        <v>20.253333333333334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225000</v>
      </c>
      <c r="I31" s="44"/>
      <c r="J31" s="43">
        <v>88000</v>
      </c>
      <c r="K31" s="44"/>
      <c r="L31" s="43">
        <v>84000</v>
      </c>
      <c r="M31" s="44"/>
      <c r="N31" s="43"/>
      <c r="O31" s="44"/>
      <c r="P31" s="43">
        <f t="shared" si="5"/>
        <v>397000</v>
      </c>
      <c r="Q31" s="44">
        <f t="shared" si="6"/>
        <v>0</v>
      </c>
      <c r="R31" s="24">
        <f t="shared" si="7"/>
        <v>-4.5454545454545459</v>
      </c>
      <c r="S31" s="25">
        <f t="shared" si="8"/>
        <v>0</v>
      </c>
      <c r="T31" s="24">
        <f t="shared" si="9"/>
        <v>39.700000000000003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3480000</v>
      </c>
      <c r="C33" s="42"/>
      <c r="D33" s="42"/>
      <c r="E33" s="42">
        <f t="shared" si="4"/>
        <v>3480000</v>
      </c>
      <c r="F33" s="43">
        <v>3480000</v>
      </c>
      <c r="G33" s="44">
        <v>3480000</v>
      </c>
      <c r="H33" s="43">
        <v>95000</v>
      </c>
      <c r="I33" s="44"/>
      <c r="J33" s="43">
        <v>1284000</v>
      </c>
      <c r="K33" s="44"/>
      <c r="L33" s="43">
        <v>1586000</v>
      </c>
      <c r="M33" s="44"/>
      <c r="N33" s="43"/>
      <c r="O33" s="44"/>
      <c r="P33" s="43">
        <f t="shared" si="5"/>
        <v>2965000</v>
      </c>
      <c r="Q33" s="44">
        <f t="shared" si="6"/>
        <v>0</v>
      </c>
      <c r="R33" s="24">
        <f t="shared" si="7"/>
        <v>23.5202492211838</v>
      </c>
      <c r="S33" s="25">
        <f t="shared" si="8"/>
        <v>0</v>
      </c>
      <c r="T33" s="24">
        <f t="shared" si="9"/>
        <v>85.201149425287355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>
        <v>13800000</v>
      </c>
      <c r="C34" s="42"/>
      <c r="D34" s="42"/>
      <c r="E34" s="42">
        <f t="shared" si="4"/>
        <v>13800000</v>
      </c>
      <c r="F34" s="43">
        <v>13800000</v>
      </c>
      <c r="G34" s="44">
        <v>13800000</v>
      </c>
      <c r="H34" s="43">
        <v>2566000</v>
      </c>
      <c r="I34" s="44"/>
      <c r="J34" s="43">
        <v>2423000</v>
      </c>
      <c r="K34" s="44"/>
      <c r="L34" s="43">
        <v>2515000</v>
      </c>
      <c r="M34" s="44"/>
      <c r="N34" s="43"/>
      <c r="O34" s="44"/>
      <c r="P34" s="43">
        <f t="shared" si="5"/>
        <v>7504000</v>
      </c>
      <c r="Q34" s="44">
        <f t="shared" si="6"/>
        <v>0</v>
      </c>
      <c r="R34" s="24">
        <f t="shared" si="7"/>
        <v>3.7969459347915806</v>
      </c>
      <c r="S34" s="25">
        <f t="shared" si="8"/>
        <v>0</v>
      </c>
      <c r="T34" s="24">
        <f t="shared" si="9"/>
        <v>54.376811594202898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>
        <v>1890000</v>
      </c>
      <c r="I36" s="44"/>
      <c r="J36" s="43">
        <v>2117000</v>
      </c>
      <c r="K36" s="44"/>
      <c r="L36" s="43">
        <v>716000</v>
      </c>
      <c r="M36" s="44"/>
      <c r="N36" s="43"/>
      <c r="O36" s="44"/>
      <c r="P36" s="43">
        <f t="shared" si="5"/>
        <v>4723000</v>
      </c>
      <c r="Q36" s="44">
        <f t="shared" si="6"/>
        <v>0</v>
      </c>
      <c r="R36" s="24">
        <f t="shared" si="7"/>
        <v>-66.178554558337268</v>
      </c>
      <c r="S36" s="25">
        <f t="shared" si="8"/>
        <v>0</v>
      </c>
      <c r="T36" s="24">
        <f t="shared" si="9"/>
        <v>67.471428571428575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53999000</v>
      </c>
      <c r="D37" s="42"/>
      <c r="E37" s="42">
        <f t="shared" si="4"/>
        <v>53999000</v>
      </c>
      <c r="F37" s="43">
        <v>53999000</v>
      </c>
      <c r="G37" s="44">
        <v>53999000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4215000</v>
      </c>
      <c r="C43" s="45">
        <f t="shared" si="20"/>
        <v>-2000000</v>
      </c>
      <c r="D43" s="45">
        <f t="shared" si="20"/>
        <v>0</v>
      </c>
      <c r="E43" s="45">
        <f t="shared" si="20"/>
        <v>2215000</v>
      </c>
      <c r="F43" s="46">
        <f t="shared" si="20"/>
        <v>2215000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2000000</v>
      </c>
      <c r="C44" s="39">
        <f t="shared" si="22"/>
        <v>-2000000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2000000</v>
      </c>
      <c r="C47" s="42">
        <v>-2000000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2215000</v>
      </c>
      <c r="C56" s="39">
        <f t="shared" si="24"/>
        <v>0</v>
      </c>
      <c r="D56" s="39">
        <f t="shared" si="24"/>
        <v>0</v>
      </c>
      <c r="E56" s="39">
        <f t="shared" si="24"/>
        <v>2215000</v>
      </c>
      <c r="F56" s="40">
        <f t="shared" si="24"/>
        <v>2215000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2215000</v>
      </c>
      <c r="C59" s="42"/>
      <c r="D59" s="42"/>
      <c r="E59" s="42">
        <f t="shared" si="13"/>
        <v>2215000</v>
      </c>
      <c r="F59" s="43">
        <v>2215000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1013340000</v>
      </c>
      <c r="C61" s="39">
        <f t="shared" si="26"/>
        <v>49410000</v>
      </c>
      <c r="D61" s="39">
        <f t="shared" si="26"/>
        <v>0</v>
      </c>
      <c r="E61" s="39">
        <f t="shared" si="26"/>
        <v>1062750000</v>
      </c>
      <c r="F61" s="40">
        <f t="shared" si="26"/>
        <v>1154339000</v>
      </c>
      <c r="G61" s="41">
        <f t="shared" si="26"/>
        <v>762201000</v>
      </c>
      <c r="H61" s="40">
        <f t="shared" si="26"/>
        <v>48435000</v>
      </c>
      <c r="I61" s="41">
        <f t="shared" si="26"/>
        <v>0</v>
      </c>
      <c r="J61" s="40">
        <f t="shared" si="26"/>
        <v>165555000</v>
      </c>
      <c r="K61" s="41">
        <f t="shared" si="26"/>
        <v>0</v>
      </c>
      <c r="L61" s="40">
        <f t="shared" si="26"/>
        <v>69148000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283138000</v>
      </c>
      <c r="Q61" s="41">
        <f t="shared" si="26"/>
        <v>0</v>
      </c>
      <c r="R61" s="20">
        <f t="shared" si="16"/>
        <v>-58.232611518830602</v>
      </c>
      <c r="S61" s="21">
        <f t="shared" si="17"/>
        <v>0</v>
      </c>
      <c r="T61" s="20">
        <f t="shared" si="18"/>
        <v>26.642013643848507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635473000</v>
      </c>
      <c r="C62" s="39">
        <f t="shared" si="28"/>
        <v>0</v>
      </c>
      <c r="D62" s="39">
        <f t="shared" si="28"/>
        <v>0</v>
      </c>
      <c r="E62" s="39">
        <f t="shared" si="28"/>
        <v>635473000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26507000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635473000</v>
      </c>
      <c r="C63" s="42"/>
      <c r="D63" s="42"/>
      <c r="E63" s="42">
        <f t="shared" si="13"/>
        <v>635473000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>
        <v>26507000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1648813000</v>
      </c>
      <c r="C65" s="48">
        <f t="shared" si="30"/>
        <v>49410000</v>
      </c>
      <c r="D65" s="48">
        <f t="shared" si="30"/>
        <v>0</v>
      </c>
      <c r="E65" s="48">
        <f t="shared" si="30"/>
        <v>1698223000</v>
      </c>
      <c r="F65" s="49">
        <f t="shared" si="30"/>
        <v>1154339000</v>
      </c>
      <c r="G65" s="50">
        <f t="shared" si="30"/>
        <v>762201000</v>
      </c>
      <c r="H65" s="49">
        <f t="shared" si="30"/>
        <v>48435000</v>
      </c>
      <c r="I65" s="50">
        <f t="shared" si="30"/>
        <v>0</v>
      </c>
      <c r="J65" s="49">
        <f t="shared" si="30"/>
        <v>165555000</v>
      </c>
      <c r="K65" s="50">
        <f t="shared" si="30"/>
        <v>0</v>
      </c>
      <c r="L65" s="49">
        <f t="shared" si="30"/>
        <v>69148000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283138000</v>
      </c>
      <c r="Q65" s="50">
        <f t="shared" si="30"/>
        <v>0</v>
      </c>
      <c r="R65" s="34">
        <f t="shared" si="16"/>
        <v>-58.232611518830602</v>
      </c>
      <c r="S65" s="35">
        <f t="shared" si="17"/>
        <v>0</v>
      </c>
      <c r="T65" s="34">
        <f t="shared" si="18"/>
        <v>16.672604245732156</v>
      </c>
      <c r="U65" s="35">
        <f t="shared" si="19"/>
        <v>0</v>
      </c>
      <c r="V65" s="49">
        <f>+V61+V62</f>
        <v>26507000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98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101</v>
      </c>
    </row>
    <row r="74" spans="1:23" x14ac:dyDescent="0.2">
      <c r="A74" t="s">
        <v>102</v>
      </c>
    </row>
    <row r="75" spans="1:23" x14ac:dyDescent="0.2">
      <c r="A75" t="s">
        <v>103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104</v>
      </c>
      <c r="G78" s="5" t="s">
        <v>105</v>
      </c>
      <c r="W78" s="5"/>
    </row>
    <row r="80" spans="1:23" x14ac:dyDescent="0.2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1663229000</v>
      </c>
      <c r="C8" s="36">
        <f t="shared" si="0"/>
        <v>94000000</v>
      </c>
      <c r="D8" s="36">
        <f t="shared" si="0"/>
        <v>0</v>
      </c>
      <c r="E8" s="36">
        <f t="shared" si="0"/>
        <v>1757229000</v>
      </c>
      <c r="F8" s="37">
        <f t="shared" si="0"/>
        <v>1667229000</v>
      </c>
      <c r="G8" s="38">
        <f t="shared" si="0"/>
        <v>1202902000</v>
      </c>
      <c r="H8" s="37">
        <f t="shared" si="0"/>
        <v>198963000</v>
      </c>
      <c r="I8" s="38">
        <f t="shared" si="0"/>
        <v>149738940</v>
      </c>
      <c r="J8" s="37">
        <f t="shared" si="0"/>
        <v>472552000</v>
      </c>
      <c r="K8" s="38">
        <f t="shared" si="0"/>
        <v>398610119</v>
      </c>
      <c r="L8" s="37">
        <f t="shared" si="0"/>
        <v>171505000</v>
      </c>
      <c r="M8" s="38">
        <f t="shared" si="0"/>
        <v>306369126</v>
      </c>
      <c r="N8" s="37">
        <f t="shared" si="0"/>
        <v>0</v>
      </c>
      <c r="O8" s="38">
        <f t="shared" si="0"/>
        <v>0</v>
      </c>
      <c r="P8" s="37">
        <f t="shared" si="0"/>
        <v>843020000</v>
      </c>
      <c r="Q8" s="38">
        <f t="shared" si="0"/>
        <v>854718185</v>
      </c>
      <c r="R8" s="16">
        <f>IF(($J8       =0),0,((($L8       -$J8       )/$J8       )*100))</f>
        <v>-63.706639692562938</v>
      </c>
      <c r="S8" s="17">
        <f>IF(($K8       =0),0,((($M8       -$K8       )/$K8       )*100))</f>
        <v>-23.1406551422745</v>
      </c>
      <c r="T8" s="16">
        <f>IF(($E8       =0),0,(($P8       /$E8       )*100))</f>
        <v>47.974396051965904</v>
      </c>
      <c r="U8" s="18">
        <f>IF(($E8       =0),0,(($Q8       /$E8       )*100))</f>
        <v>48.64011378141381</v>
      </c>
      <c r="V8" s="37">
        <f t="shared" ref="V8:W8" si="1">+V9+V28</f>
        <v>4500000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1558281000</v>
      </c>
      <c r="C9" s="39">
        <f t="shared" si="2"/>
        <v>94000000</v>
      </c>
      <c r="D9" s="39">
        <f t="shared" si="2"/>
        <v>0</v>
      </c>
      <c r="E9" s="39">
        <f t="shared" si="2"/>
        <v>1652281000</v>
      </c>
      <c r="F9" s="40">
        <f t="shared" si="2"/>
        <v>1562281000</v>
      </c>
      <c r="G9" s="41">
        <f t="shared" si="2"/>
        <v>1097954000</v>
      </c>
      <c r="H9" s="40">
        <f t="shared" si="2"/>
        <v>196361000</v>
      </c>
      <c r="I9" s="41">
        <f t="shared" si="2"/>
        <v>149661021</v>
      </c>
      <c r="J9" s="40">
        <f t="shared" si="2"/>
        <v>427346000</v>
      </c>
      <c r="K9" s="41">
        <f t="shared" si="2"/>
        <v>380447262</v>
      </c>
      <c r="L9" s="40">
        <f t="shared" si="2"/>
        <v>115357000</v>
      </c>
      <c r="M9" s="41">
        <f t="shared" si="2"/>
        <v>276141598</v>
      </c>
      <c r="N9" s="40">
        <f t="shared" si="2"/>
        <v>0</v>
      </c>
      <c r="O9" s="41">
        <f t="shared" si="2"/>
        <v>0</v>
      </c>
      <c r="P9" s="40">
        <f t="shared" si="2"/>
        <v>739064000</v>
      </c>
      <c r="Q9" s="41">
        <f t="shared" si="2"/>
        <v>806249881</v>
      </c>
      <c r="R9" s="20">
        <f>IF(($J9       =0),0,((($L9       -$J9       )/$J9       )*100))</f>
        <v>-73.00618234404908</v>
      </c>
      <c r="S9" s="21">
        <f>IF(($K9       =0),0,((($M9       -$K9       )/$K9       )*100))</f>
        <v>-27.416589477255854</v>
      </c>
      <c r="T9" s="20">
        <f>IF(($E9       =0),0,(($P9       /$E9       )*100))</f>
        <v>44.729921847433943</v>
      </c>
      <c r="U9" s="22">
        <f>IF(($E9       =0),0,(($Q9       /$E9       )*100))</f>
        <v>48.79617214021102</v>
      </c>
      <c r="V9" s="40">
        <f t="shared" ref="V9:W9" si="3">SUM(V10:V27)</f>
        <v>4500000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804327000</v>
      </c>
      <c r="C12" s="42"/>
      <c r="D12" s="42"/>
      <c r="E12" s="42">
        <f t="shared" si="4"/>
        <v>804327000</v>
      </c>
      <c r="F12" s="43">
        <v>804327000</v>
      </c>
      <c r="G12" s="44">
        <v>250000000</v>
      </c>
      <c r="H12" s="43">
        <v>88820000</v>
      </c>
      <c r="I12" s="44">
        <v>44615752</v>
      </c>
      <c r="J12" s="43">
        <v>161180000</v>
      </c>
      <c r="K12" s="44">
        <v>166361375</v>
      </c>
      <c r="L12" s="43"/>
      <c r="M12" s="44">
        <v>146581997</v>
      </c>
      <c r="N12" s="43"/>
      <c r="O12" s="44"/>
      <c r="P12" s="43">
        <f t="shared" si="5"/>
        <v>250000000</v>
      </c>
      <c r="Q12" s="44">
        <f t="shared" si="6"/>
        <v>357559124</v>
      </c>
      <c r="R12" s="24">
        <f t="shared" si="7"/>
        <v>-100</v>
      </c>
      <c r="S12" s="25">
        <f t="shared" si="8"/>
        <v>-11.889405218008086</v>
      </c>
      <c r="T12" s="24">
        <f t="shared" si="9"/>
        <v>31.081885849909302</v>
      </c>
      <c r="U12" s="26">
        <f t="shared" si="10"/>
        <v>44.454447507046261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112742000</v>
      </c>
      <c r="C14" s="42">
        <v>4000000</v>
      </c>
      <c r="D14" s="42"/>
      <c r="E14" s="42">
        <f t="shared" si="4"/>
        <v>116742000</v>
      </c>
      <c r="F14" s="43">
        <v>116742000</v>
      </c>
      <c r="G14" s="44">
        <v>116742000</v>
      </c>
      <c r="H14" s="43">
        <v>23636000</v>
      </c>
      <c r="I14" s="44">
        <v>248219</v>
      </c>
      <c r="J14" s="43">
        <v>24749000</v>
      </c>
      <c r="K14" s="44">
        <v>11756144</v>
      </c>
      <c r="L14" s="43">
        <v>31950000</v>
      </c>
      <c r="M14" s="44">
        <v>47093206</v>
      </c>
      <c r="N14" s="43"/>
      <c r="O14" s="44"/>
      <c r="P14" s="43">
        <f t="shared" si="5"/>
        <v>80335000</v>
      </c>
      <c r="Q14" s="44">
        <f t="shared" si="6"/>
        <v>59097569</v>
      </c>
      <c r="R14" s="24">
        <f t="shared" si="7"/>
        <v>29.096125095963473</v>
      </c>
      <c r="S14" s="25">
        <f t="shared" si="8"/>
        <v>300.58377985162485</v>
      </c>
      <c r="T14" s="24">
        <f t="shared" si="9"/>
        <v>68.814137157149958</v>
      </c>
      <c r="U14" s="26">
        <f t="shared" si="10"/>
        <v>50.622371554367753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641212000</v>
      </c>
      <c r="C26" s="42">
        <v>90000000</v>
      </c>
      <c r="D26" s="42"/>
      <c r="E26" s="42">
        <f t="shared" si="4"/>
        <v>731212000</v>
      </c>
      <c r="F26" s="43">
        <v>641212000</v>
      </c>
      <c r="G26" s="44">
        <v>731212000</v>
      </c>
      <c r="H26" s="43">
        <v>83905000</v>
      </c>
      <c r="I26" s="44">
        <v>104797050</v>
      </c>
      <c r="J26" s="43">
        <v>241417000</v>
      </c>
      <c r="K26" s="44">
        <v>202329743</v>
      </c>
      <c r="L26" s="43">
        <v>83407000</v>
      </c>
      <c r="M26" s="44">
        <v>82466395</v>
      </c>
      <c r="N26" s="43"/>
      <c r="O26" s="44"/>
      <c r="P26" s="43">
        <f t="shared" si="5"/>
        <v>408729000</v>
      </c>
      <c r="Q26" s="44">
        <f t="shared" si="6"/>
        <v>389593188</v>
      </c>
      <c r="R26" s="24">
        <f t="shared" si="7"/>
        <v>-65.451065997837759</v>
      </c>
      <c r="S26" s="25">
        <f t="shared" si="8"/>
        <v>-59.241585652584952</v>
      </c>
      <c r="T26" s="24">
        <f t="shared" si="9"/>
        <v>55.897468859920238</v>
      </c>
      <c r="U26" s="26">
        <f t="shared" si="10"/>
        <v>53.280469685946073</v>
      </c>
      <c r="V26" s="43">
        <v>4500000</v>
      </c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104948000</v>
      </c>
      <c r="C28" s="39">
        <f t="shared" si="11"/>
        <v>0</v>
      </c>
      <c r="D28" s="39">
        <f t="shared" si="11"/>
        <v>0</v>
      </c>
      <c r="E28" s="39">
        <f t="shared" si="11"/>
        <v>104948000</v>
      </c>
      <c r="F28" s="40">
        <f t="shared" si="11"/>
        <v>104948000</v>
      </c>
      <c r="G28" s="41">
        <f t="shared" si="11"/>
        <v>104948000</v>
      </c>
      <c r="H28" s="40">
        <f t="shared" si="11"/>
        <v>2602000</v>
      </c>
      <c r="I28" s="41">
        <f t="shared" si="11"/>
        <v>77919</v>
      </c>
      <c r="J28" s="40">
        <f t="shared" si="11"/>
        <v>45206000</v>
      </c>
      <c r="K28" s="41">
        <f t="shared" si="11"/>
        <v>18162857</v>
      </c>
      <c r="L28" s="40">
        <f t="shared" si="11"/>
        <v>56148000</v>
      </c>
      <c r="M28" s="41">
        <f t="shared" si="11"/>
        <v>30227528</v>
      </c>
      <c r="N28" s="40">
        <f t="shared" si="11"/>
        <v>0</v>
      </c>
      <c r="O28" s="41">
        <f t="shared" si="11"/>
        <v>0</v>
      </c>
      <c r="P28" s="40">
        <f t="shared" si="11"/>
        <v>103956000</v>
      </c>
      <c r="Q28" s="41">
        <f t="shared" si="11"/>
        <v>48468304</v>
      </c>
      <c r="R28" s="20">
        <f t="shared" si="7"/>
        <v>24.204751581648452</v>
      </c>
      <c r="S28" s="21">
        <f t="shared" si="8"/>
        <v>66.424962768797883</v>
      </c>
      <c r="T28" s="20">
        <f t="shared" si="9"/>
        <v>99.054769981324085</v>
      </c>
      <c r="U28" s="22">
        <f t="shared" si="10"/>
        <v>46.183161184586652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84480000</v>
      </c>
      <c r="C30" s="42"/>
      <c r="D30" s="42"/>
      <c r="E30" s="42">
        <f t="shared" si="4"/>
        <v>84480000</v>
      </c>
      <c r="F30" s="43">
        <v>84480000</v>
      </c>
      <c r="G30" s="44">
        <v>84480000</v>
      </c>
      <c r="H30" s="43"/>
      <c r="I30" s="44"/>
      <c r="J30" s="43">
        <v>34236000</v>
      </c>
      <c r="K30" s="44">
        <v>17197752</v>
      </c>
      <c r="L30" s="43">
        <v>50204000</v>
      </c>
      <c r="M30" s="44">
        <v>29581706</v>
      </c>
      <c r="N30" s="43"/>
      <c r="O30" s="44"/>
      <c r="P30" s="43">
        <f t="shared" si="5"/>
        <v>84440000</v>
      </c>
      <c r="Q30" s="44">
        <f t="shared" si="6"/>
        <v>46779458</v>
      </c>
      <c r="R30" s="24">
        <f t="shared" si="7"/>
        <v>46.640962729290806</v>
      </c>
      <c r="S30" s="25">
        <f t="shared" si="8"/>
        <v>72.009143985795347</v>
      </c>
      <c r="T30" s="24">
        <f t="shared" si="9"/>
        <v>99.952651515151516</v>
      </c>
      <c r="U30" s="26">
        <f t="shared" si="10"/>
        <v>55.373411458333329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451000</v>
      </c>
      <c r="I31" s="44">
        <v>77919</v>
      </c>
      <c r="J31" s="43">
        <v>194000</v>
      </c>
      <c r="K31" s="44">
        <v>965105</v>
      </c>
      <c r="L31" s="43">
        <v>403000</v>
      </c>
      <c r="M31" s="44">
        <v>645822</v>
      </c>
      <c r="N31" s="43"/>
      <c r="O31" s="44"/>
      <c r="P31" s="43">
        <f t="shared" si="5"/>
        <v>1048000</v>
      </c>
      <c r="Q31" s="44">
        <f t="shared" si="6"/>
        <v>1688846</v>
      </c>
      <c r="R31" s="24">
        <f t="shared" si="7"/>
        <v>107.73195876288659</v>
      </c>
      <c r="S31" s="25">
        <f t="shared" si="8"/>
        <v>-33.082721569155687</v>
      </c>
      <c r="T31" s="24">
        <f t="shared" si="9"/>
        <v>52.400000000000006</v>
      </c>
      <c r="U31" s="26">
        <f t="shared" si="10"/>
        <v>84.442300000000003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18468000</v>
      </c>
      <c r="C33" s="42"/>
      <c r="D33" s="42"/>
      <c r="E33" s="42">
        <f t="shared" si="4"/>
        <v>18468000</v>
      </c>
      <c r="F33" s="43">
        <v>18468000</v>
      </c>
      <c r="G33" s="44">
        <v>18468000</v>
      </c>
      <c r="H33" s="43">
        <v>2151000</v>
      </c>
      <c r="I33" s="44"/>
      <c r="J33" s="43">
        <v>10776000</v>
      </c>
      <c r="K33" s="44"/>
      <c r="L33" s="43">
        <v>5541000</v>
      </c>
      <c r="M33" s="44"/>
      <c r="N33" s="43"/>
      <c r="O33" s="44"/>
      <c r="P33" s="43">
        <f t="shared" si="5"/>
        <v>18468000</v>
      </c>
      <c r="Q33" s="44">
        <f t="shared" si="6"/>
        <v>0</v>
      </c>
      <c r="R33" s="24">
        <f t="shared" si="7"/>
        <v>-48.580178173719375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7108000</v>
      </c>
      <c r="C43" s="45">
        <f t="shared" si="20"/>
        <v>-3852000</v>
      </c>
      <c r="D43" s="45">
        <f t="shared" si="20"/>
        <v>0</v>
      </c>
      <c r="E43" s="45">
        <f t="shared" si="20"/>
        <v>3256000</v>
      </c>
      <c r="F43" s="46">
        <f t="shared" si="20"/>
        <v>2608000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6002000</v>
      </c>
      <c r="C44" s="39">
        <f t="shared" si="22"/>
        <v>-3852000</v>
      </c>
      <c r="D44" s="39">
        <f t="shared" si="22"/>
        <v>0</v>
      </c>
      <c r="E44" s="39">
        <f t="shared" si="22"/>
        <v>2150000</v>
      </c>
      <c r="F44" s="40">
        <f t="shared" si="22"/>
        <v>1502000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1502000</v>
      </c>
      <c r="C46" s="42">
        <v>648000</v>
      </c>
      <c r="D46" s="42"/>
      <c r="E46" s="42">
        <f t="shared" si="13"/>
        <v>2150000</v>
      </c>
      <c r="F46" s="43">
        <v>1502000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4500000</v>
      </c>
      <c r="C47" s="42">
        <v>-4500000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1670337000</v>
      </c>
      <c r="C61" s="39">
        <f t="shared" si="26"/>
        <v>90148000</v>
      </c>
      <c r="D61" s="39">
        <f t="shared" si="26"/>
        <v>0</v>
      </c>
      <c r="E61" s="39">
        <f t="shared" si="26"/>
        <v>1760485000</v>
      </c>
      <c r="F61" s="40">
        <f t="shared" si="26"/>
        <v>1669837000</v>
      </c>
      <c r="G61" s="41">
        <f t="shared" si="26"/>
        <v>1202902000</v>
      </c>
      <c r="H61" s="40">
        <f t="shared" si="26"/>
        <v>198963000</v>
      </c>
      <c r="I61" s="41">
        <f t="shared" si="26"/>
        <v>149738940</v>
      </c>
      <c r="J61" s="40">
        <f t="shared" si="26"/>
        <v>472552000</v>
      </c>
      <c r="K61" s="41">
        <f t="shared" si="26"/>
        <v>398610119</v>
      </c>
      <c r="L61" s="40">
        <f t="shared" si="26"/>
        <v>171505000</v>
      </c>
      <c r="M61" s="41">
        <f t="shared" si="26"/>
        <v>306369126</v>
      </c>
      <c r="N61" s="40">
        <f t="shared" si="26"/>
        <v>0</v>
      </c>
      <c r="O61" s="41">
        <f t="shared" si="26"/>
        <v>0</v>
      </c>
      <c r="P61" s="40">
        <f t="shared" si="26"/>
        <v>843020000</v>
      </c>
      <c r="Q61" s="41">
        <f t="shared" si="26"/>
        <v>854718185</v>
      </c>
      <c r="R61" s="20">
        <f t="shared" si="16"/>
        <v>-63.706639692562938</v>
      </c>
      <c r="S61" s="21">
        <f t="shared" si="17"/>
        <v>-23.1406551422745</v>
      </c>
      <c r="T61" s="20">
        <f t="shared" si="18"/>
        <v>47.88566786993357</v>
      </c>
      <c r="U61" s="22">
        <f t="shared" si="19"/>
        <v>48.550154360872142</v>
      </c>
      <c r="V61" s="40">
        <f t="shared" ref="V61:W61" si="27">+V8+V43</f>
        <v>4500000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1126600000</v>
      </c>
      <c r="C62" s="39">
        <f t="shared" si="28"/>
        <v>0</v>
      </c>
      <c r="D62" s="39">
        <f t="shared" si="28"/>
        <v>0</v>
      </c>
      <c r="E62" s="39">
        <f t="shared" si="28"/>
        <v>1126600000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3271158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3271158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0.29035664832238595</v>
      </c>
      <c r="V62" s="40">
        <f t="shared" ref="V62:W62" si="29">SUM(V63:V64)</f>
        <v>5800000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1126600000</v>
      </c>
      <c r="C63" s="42"/>
      <c r="D63" s="42"/>
      <c r="E63" s="42">
        <f t="shared" si="13"/>
        <v>1126600000</v>
      </c>
      <c r="F63" s="43"/>
      <c r="G63" s="44"/>
      <c r="H63" s="43"/>
      <c r="I63" s="44"/>
      <c r="J63" s="43"/>
      <c r="K63" s="44"/>
      <c r="L63" s="43"/>
      <c r="M63" s="44">
        <v>3271158</v>
      </c>
      <c r="N63" s="43"/>
      <c r="O63" s="44"/>
      <c r="P63" s="43">
        <f t="shared" si="14"/>
        <v>0</v>
      </c>
      <c r="Q63" s="44">
        <f t="shared" si="15"/>
        <v>3271158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0.29035664832238595</v>
      </c>
      <c r="V63" s="43">
        <v>5800000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2796937000</v>
      </c>
      <c r="C65" s="48">
        <f t="shared" si="30"/>
        <v>90148000</v>
      </c>
      <c r="D65" s="48">
        <f t="shared" si="30"/>
        <v>0</v>
      </c>
      <c r="E65" s="48">
        <f t="shared" si="30"/>
        <v>2887085000</v>
      </c>
      <c r="F65" s="49">
        <f t="shared" si="30"/>
        <v>1669837000</v>
      </c>
      <c r="G65" s="50">
        <f t="shared" si="30"/>
        <v>1202902000</v>
      </c>
      <c r="H65" s="49">
        <f t="shared" si="30"/>
        <v>198963000</v>
      </c>
      <c r="I65" s="50">
        <f t="shared" si="30"/>
        <v>149738940</v>
      </c>
      <c r="J65" s="49">
        <f t="shared" si="30"/>
        <v>472552000</v>
      </c>
      <c r="K65" s="50">
        <f t="shared" si="30"/>
        <v>398610119</v>
      </c>
      <c r="L65" s="49">
        <f t="shared" si="30"/>
        <v>171505000</v>
      </c>
      <c r="M65" s="51">
        <f t="shared" si="30"/>
        <v>309640284</v>
      </c>
      <c r="N65" s="49">
        <f t="shared" si="30"/>
        <v>0</v>
      </c>
      <c r="O65" s="50">
        <f t="shared" si="30"/>
        <v>0</v>
      </c>
      <c r="P65" s="49">
        <f t="shared" si="30"/>
        <v>843020000</v>
      </c>
      <c r="Q65" s="50">
        <f t="shared" si="30"/>
        <v>857989343</v>
      </c>
      <c r="R65" s="34">
        <f t="shared" si="16"/>
        <v>-63.706639692562938</v>
      </c>
      <c r="S65" s="35">
        <f t="shared" si="17"/>
        <v>-22.320014158998308</v>
      </c>
      <c r="T65" s="34">
        <f t="shared" si="18"/>
        <v>29.199694501547409</v>
      </c>
      <c r="U65" s="35">
        <f t="shared" si="19"/>
        <v>29.718187826129121</v>
      </c>
      <c r="V65" s="49">
        <f>+V61+V62</f>
        <v>10300000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98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101</v>
      </c>
    </row>
    <row r="74" spans="1:23" x14ac:dyDescent="0.2">
      <c r="A74" t="s">
        <v>102</v>
      </c>
    </row>
    <row r="75" spans="1:23" x14ac:dyDescent="0.2">
      <c r="A75" t="s">
        <v>103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104</v>
      </c>
      <c r="G78" s="5" t="s">
        <v>105</v>
      </c>
      <c r="W78" s="5"/>
    </row>
    <row r="80" spans="1:23" x14ac:dyDescent="0.2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7E6EF9-52F9-4202-837F-135D25FB91B8}"/>
</file>

<file path=customXml/itemProps2.xml><?xml version="1.0" encoding="utf-8"?>
<ds:datastoreItem xmlns:ds="http://schemas.openxmlformats.org/officeDocument/2006/customXml" ds:itemID="{79CE501C-9834-405B-975F-A97DEAF09C56}"/>
</file>

<file path=customXml/itemProps3.xml><?xml version="1.0" encoding="utf-8"?>
<ds:datastoreItem xmlns:ds="http://schemas.openxmlformats.org/officeDocument/2006/customXml" ds:itemID="{DA6B4FD7-5A10-4232-BF08-DC3913CB4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2025-05-26T10:34:02Z</dcterms:created>
  <dcterms:modified xsi:type="dcterms:W3CDTF">2025-05-26T10:37:11Z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