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9E6AEEB0-E2DA-4478-A6DD-D2F412AE5E87}" xr6:coauthVersionLast="47" xr6:coauthVersionMax="47" xr10:uidLastSave="{00000000-0000-0000-0000-000000000000}"/>
  <workbookProtection workbookAlgorithmName="SHA-512" workbookHashValue="FDwrUUeRCqd0w+noi3jWJPFLTHKgWz24wo+6v7FtKlm+ibiiNoKWi+K3pk+Iba7QylcMeKBVJPHsWS55K7FyjQ==" workbookSaltValue="6hUCeLO4mB4OM2vksnvasg==" workbookSpinCount="100000" lockStructure="1"/>
  <bookViews>
    <workbookView xWindow="28680" yWindow="-120" windowWidth="29040" windowHeight="1824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'FS184'!$A$1:$X$78</definedName>
    <definedName name="_xlnm.Print_Area" localSheetId="2">'GT421'!$A$1:$X$78</definedName>
    <definedName name="_xlnm.Print_Area" localSheetId="3">'GT481'!$A$1:$X$78</definedName>
    <definedName name="_xlnm.Print_Area" localSheetId="4">'KZN225'!$A$1:$X$78</definedName>
    <definedName name="_xlnm.Print_Area" localSheetId="5">'KZN252'!$A$1:$X$78</definedName>
    <definedName name="_xlnm.Print_Area" localSheetId="6">'KZN282'!$A$1:$X$78</definedName>
    <definedName name="_xlnm.Print_Area" localSheetId="7">'LIM354'!$A$1:$X$78</definedName>
    <definedName name="_xlnm.Print_Area" localSheetId="8">'MP307'!$A$1:$X$78</definedName>
    <definedName name="_xlnm.Print_Area" localSheetId="9">'MP312'!$A$1:$X$78</definedName>
    <definedName name="_xlnm.Print_Area" localSheetId="10">'MP313'!$A$1:$X$78</definedName>
    <definedName name="_xlnm.Print_Area" localSheetId="11">'MP326'!$A$1:$X$78</definedName>
    <definedName name="_xlnm.Print_Area" localSheetId="12">'NC091'!$A$1:$X$78</definedName>
    <definedName name="_xlnm.Print_Area" localSheetId="13">'NW372'!$A$1:$X$78</definedName>
    <definedName name="_xlnm.Print_Area" localSheetId="14">'NW373'!$A$1:$X$78</definedName>
    <definedName name="_xlnm.Print_Area" localSheetId="15">'NW403'!$A$1:$X$78</definedName>
    <definedName name="_xlnm.Print_Area" localSheetId="16">'NW405'!$A$1:$X$78</definedName>
    <definedName name="_xlnm.Print_Area" localSheetId="0">Summary!$A$1:$X$78</definedName>
    <definedName name="_xlnm.Print_Area" localSheetId="17">'WC023'!$A$1:$X$78</definedName>
    <definedName name="_xlnm.Print_Area" localSheetId="18">'WC024'!$A$1:$X$78</definedName>
    <definedName name="_xlnm.Print_Area" localSheetId="19">'WC044'!$A$1:$X$78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1"/>
  <c r="V62" i="1"/>
  <c r="O62" i="2"/>
  <c r="N62" i="2"/>
  <c r="M62" i="2"/>
  <c r="L62" i="2"/>
  <c r="K62" i="2"/>
  <c r="J62" i="2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I62" i="12"/>
  <c r="H62" i="12"/>
  <c r="G62" i="12"/>
  <c r="F62" i="12"/>
  <c r="D62" i="12"/>
  <c r="C62" i="12"/>
  <c r="B62" i="12"/>
  <c r="O62" i="13"/>
  <c r="N62" i="13"/>
  <c r="M62" i="13"/>
  <c r="L62" i="13"/>
  <c r="K62" i="13"/>
  <c r="J62" i="13"/>
  <c r="I62" i="13"/>
  <c r="H62" i="13"/>
  <c r="G62" i="13"/>
  <c r="F62" i="13"/>
  <c r="D62" i="13"/>
  <c r="C62" i="13"/>
  <c r="B62" i="13"/>
  <c r="O62" i="14"/>
  <c r="N62" i="14"/>
  <c r="M62" i="14"/>
  <c r="L62" i="14"/>
  <c r="K62" i="14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I62" i="16"/>
  <c r="H62" i="16"/>
  <c r="G62" i="16"/>
  <c r="F62" i="16"/>
  <c r="D62" i="16"/>
  <c r="C62" i="16"/>
  <c r="B62" i="16"/>
  <c r="O62" i="17"/>
  <c r="N62" i="17"/>
  <c r="M62" i="17"/>
  <c r="L62" i="17"/>
  <c r="K62" i="17"/>
  <c r="J62" i="17"/>
  <c r="I62" i="17"/>
  <c r="H62" i="17"/>
  <c r="G62" i="17"/>
  <c r="F62" i="17"/>
  <c r="D62" i="17"/>
  <c r="C62" i="17"/>
  <c r="B62" i="17"/>
  <c r="O62" i="18"/>
  <c r="N62" i="18"/>
  <c r="M62" i="18"/>
  <c r="L62" i="18"/>
  <c r="K62" i="18"/>
  <c r="J62" i="18"/>
  <c r="I62" i="18"/>
  <c r="H62" i="18"/>
  <c r="G62" i="18"/>
  <c r="F62" i="18"/>
  <c r="D62" i="18"/>
  <c r="C62" i="18"/>
  <c r="B62" i="18"/>
  <c r="O62" i="19"/>
  <c r="N62" i="19"/>
  <c r="M62" i="19"/>
  <c r="L62" i="19"/>
  <c r="K62" i="19"/>
  <c r="J62" i="19"/>
  <c r="I62" i="19"/>
  <c r="H62" i="19"/>
  <c r="G62" i="19"/>
  <c r="F62" i="19"/>
  <c r="D62" i="19"/>
  <c r="C62" i="19"/>
  <c r="B62" i="19"/>
  <c r="O62" i="20"/>
  <c r="N62" i="20"/>
  <c r="M62" i="20"/>
  <c r="L62" i="20"/>
  <c r="K62" i="20"/>
  <c r="J62" i="20"/>
  <c r="I62" i="20"/>
  <c r="H62" i="20"/>
  <c r="G62" i="20"/>
  <c r="F62" i="20"/>
  <c r="D62" i="20"/>
  <c r="C62" i="20"/>
  <c r="B62" i="20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V43" i="14" s="1"/>
  <c r="W56" i="15"/>
  <c r="V56" i="15"/>
  <c r="W56" i="16"/>
  <c r="V56" i="16"/>
  <c r="W56" i="17"/>
  <c r="V56" i="17"/>
  <c r="W56" i="18"/>
  <c r="V56" i="18"/>
  <c r="W56" i="19"/>
  <c r="V56" i="19"/>
  <c r="W56" i="20"/>
  <c r="V56" i="20"/>
  <c r="W56" i="1"/>
  <c r="V56" i="1"/>
  <c r="O56" i="2"/>
  <c r="N56" i="2"/>
  <c r="M56" i="2"/>
  <c r="L56" i="2"/>
  <c r="K56" i="2"/>
  <c r="J56" i="2"/>
  <c r="R56" i="2" s="1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R56" i="3" s="1"/>
  <c r="I56" i="3"/>
  <c r="H56" i="3"/>
  <c r="G56" i="3"/>
  <c r="F56" i="3"/>
  <c r="D56" i="3"/>
  <c r="C56" i="3"/>
  <c r="B56" i="3"/>
  <c r="O56" i="4"/>
  <c r="N56" i="4"/>
  <c r="M56" i="4"/>
  <c r="L56" i="4"/>
  <c r="K56" i="4"/>
  <c r="J56" i="4"/>
  <c r="R56" i="4" s="1"/>
  <c r="I56" i="4"/>
  <c r="H56" i="4"/>
  <c r="H43" i="4" s="1"/>
  <c r="G56" i="4"/>
  <c r="F56" i="4"/>
  <c r="D56" i="4"/>
  <c r="C56" i="4"/>
  <c r="B56" i="4"/>
  <c r="O56" i="5"/>
  <c r="N56" i="5"/>
  <c r="M56" i="5"/>
  <c r="L56" i="5"/>
  <c r="K56" i="5"/>
  <c r="J56" i="5"/>
  <c r="R56" i="5" s="1"/>
  <c r="I56" i="5"/>
  <c r="H56" i="5"/>
  <c r="G56" i="5"/>
  <c r="F56" i="5"/>
  <c r="D56" i="5"/>
  <c r="D43" i="5" s="1"/>
  <c r="C56" i="5"/>
  <c r="B56" i="5"/>
  <c r="O56" i="6"/>
  <c r="N56" i="6"/>
  <c r="M56" i="6"/>
  <c r="L56" i="6"/>
  <c r="K56" i="6"/>
  <c r="J56" i="6"/>
  <c r="R56" i="6" s="1"/>
  <c r="I56" i="6"/>
  <c r="H56" i="6"/>
  <c r="G56" i="6"/>
  <c r="F56" i="6"/>
  <c r="D56" i="6"/>
  <c r="C56" i="6"/>
  <c r="B56" i="6"/>
  <c r="O56" i="7"/>
  <c r="N56" i="7"/>
  <c r="M56" i="7"/>
  <c r="L56" i="7"/>
  <c r="K56" i="7"/>
  <c r="J56" i="7"/>
  <c r="R56" i="7" s="1"/>
  <c r="I56" i="7"/>
  <c r="H56" i="7"/>
  <c r="G56" i="7"/>
  <c r="F56" i="7"/>
  <c r="D56" i="7"/>
  <c r="C56" i="7"/>
  <c r="B56" i="7"/>
  <c r="O56" i="8"/>
  <c r="N56" i="8"/>
  <c r="M56" i="8"/>
  <c r="L56" i="8"/>
  <c r="K56" i="8"/>
  <c r="J56" i="8"/>
  <c r="R56" i="8" s="1"/>
  <c r="I56" i="8"/>
  <c r="H56" i="8"/>
  <c r="G56" i="8"/>
  <c r="F56" i="8"/>
  <c r="D56" i="8"/>
  <c r="C56" i="8"/>
  <c r="B56" i="8"/>
  <c r="O56" i="9"/>
  <c r="N56" i="9"/>
  <c r="M56" i="9"/>
  <c r="L56" i="9"/>
  <c r="K56" i="9"/>
  <c r="J56" i="9"/>
  <c r="R56" i="9" s="1"/>
  <c r="I56" i="9"/>
  <c r="H56" i="9"/>
  <c r="G56" i="9"/>
  <c r="F56" i="9"/>
  <c r="D56" i="9"/>
  <c r="C56" i="9"/>
  <c r="B56" i="9"/>
  <c r="O56" i="10"/>
  <c r="N56" i="10"/>
  <c r="M56" i="10"/>
  <c r="L56" i="10"/>
  <c r="K56" i="10"/>
  <c r="J56" i="10"/>
  <c r="R56" i="10" s="1"/>
  <c r="I56" i="10"/>
  <c r="H56" i="10"/>
  <c r="G56" i="10"/>
  <c r="F56" i="10"/>
  <c r="F43" i="10" s="1"/>
  <c r="D56" i="10"/>
  <c r="C56" i="10"/>
  <c r="B56" i="10"/>
  <c r="O56" i="11"/>
  <c r="N56" i="11"/>
  <c r="M56" i="11"/>
  <c r="L56" i="11"/>
  <c r="K56" i="11"/>
  <c r="J56" i="11"/>
  <c r="R56" i="11" s="1"/>
  <c r="I56" i="11"/>
  <c r="H56" i="11"/>
  <c r="G56" i="11"/>
  <c r="F56" i="11"/>
  <c r="D56" i="11"/>
  <c r="C56" i="11"/>
  <c r="B56" i="11"/>
  <c r="O56" i="12"/>
  <c r="N56" i="12"/>
  <c r="M56" i="12"/>
  <c r="L56" i="12"/>
  <c r="K56" i="12"/>
  <c r="J56" i="12"/>
  <c r="R56" i="12" s="1"/>
  <c r="I56" i="12"/>
  <c r="H56" i="12"/>
  <c r="G56" i="12"/>
  <c r="F56" i="12"/>
  <c r="D56" i="12"/>
  <c r="C56" i="12"/>
  <c r="B56" i="12"/>
  <c r="O56" i="13"/>
  <c r="N56" i="13"/>
  <c r="M56" i="13"/>
  <c r="M43" i="13" s="1"/>
  <c r="L56" i="13"/>
  <c r="K56" i="13"/>
  <c r="S56" i="13" s="1"/>
  <c r="J56" i="13"/>
  <c r="R56" i="13" s="1"/>
  <c r="I56" i="13"/>
  <c r="H56" i="13"/>
  <c r="G56" i="13"/>
  <c r="F56" i="13"/>
  <c r="D56" i="13"/>
  <c r="D43" i="13" s="1"/>
  <c r="C56" i="13"/>
  <c r="B56" i="13"/>
  <c r="O56" i="14"/>
  <c r="N56" i="14"/>
  <c r="M56" i="14"/>
  <c r="L56" i="14"/>
  <c r="K56" i="14"/>
  <c r="J56" i="14"/>
  <c r="R56" i="14" s="1"/>
  <c r="I56" i="14"/>
  <c r="H56" i="14"/>
  <c r="G56" i="14"/>
  <c r="F56" i="14"/>
  <c r="D56" i="14"/>
  <c r="C56" i="14"/>
  <c r="B56" i="14"/>
  <c r="O56" i="15"/>
  <c r="N56" i="15"/>
  <c r="M56" i="15"/>
  <c r="L56" i="15"/>
  <c r="K56" i="15"/>
  <c r="J56" i="15"/>
  <c r="R56" i="15" s="1"/>
  <c r="I56" i="15"/>
  <c r="H56" i="15"/>
  <c r="G56" i="15"/>
  <c r="G43" i="15" s="1"/>
  <c r="F56" i="15"/>
  <c r="D56" i="15"/>
  <c r="C56" i="15"/>
  <c r="B56" i="15"/>
  <c r="O56" i="16"/>
  <c r="N56" i="16"/>
  <c r="M56" i="16"/>
  <c r="L56" i="16"/>
  <c r="K56" i="16"/>
  <c r="J56" i="16"/>
  <c r="R56" i="16" s="1"/>
  <c r="I56" i="16"/>
  <c r="H56" i="16"/>
  <c r="G56" i="16"/>
  <c r="F56" i="16"/>
  <c r="D56" i="16"/>
  <c r="C56" i="16"/>
  <c r="C43" i="16" s="1"/>
  <c r="B56" i="16"/>
  <c r="O56" i="17"/>
  <c r="N56" i="17"/>
  <c r="M56" i="17"/>
  <c r="L56" i="17"/>
  <c r="K56" i="17"/>
  <c r="J56" i="17"/>
  <c r="R56" i="17" s="1"/>
  <c r="I56" i="17"/>
  <c r="H56" i="17"/>
  <c r="G56" i="17"/>
  <c r="F56" i="17"/>
  <c r="D56" i="17"/>
  <c r="C56" i="17"/>
  <c r="B56" i="17"/>
  <c r="O56" i="18"/>
  <c r="N56" i="18"/>
  <c r="N43" i="18" s="1"/>
  <c r="M56" i="18"/>
  <c r="L56" i="18"/>
  <c r="K56" i="18"/>
  <c r="J56" i="18"/>
  <c r="R56" i="18" s="1"/>
  <c r="I56" i="18"/>
  <c r="H56" i="18"/>
  <c r="G56" i="18"/>
  <c r="F56" i="18"/>
  <c r="F43" i="18" s="1"/>
  <c r="D56" i="18"/>
  <c r="C56" i="18"/>
  <c r="B56" i="18"/>
  <c r="O56" i="19"/>
  <c r="N56" i="19"/>
  <c r="M56" i="19"/>
  <c r="L56" i="19"/>
  <c r="K56" i="19"/>
  <c r="S56" i="19" s="1"/>
  <c r="J56" i="19"/>
  <c r="R56" i="19" s="1"/>
  <c r="I56" i="19"/>
  <c r="H56" i="19"/>
  <c r="G56" i="19"/>
  <c r="F56" i="19"/>
  <c r="D56" i="19"/>
  <c r="C56" i="19"/>
  <c r="B56" i="19"/>
  <c r="O56" i="20"/>
  <c r="N56" i="20"/>
  <c r="M56" i="20"/>
  <c r="L56" i="20"/>
  <c r="K56" i="20"/>
  <c r="J56" i="20"/>
  <c r="R56" i="20" s="1"/>
  <c r="I56" i="20"/>
  <c r="H56" i="20"/>
  <c r="G56" i="20"/>
  <c r="F56" i="20"/>
  <c r="D56" i="20"/>
  <c r="C56" i="20"/>
  <c r="B56" i="20"/>
  <c r="O56" i="1"/>
  <c r="N56" i="1"/>
  <c r="M56" i="1"/>
  <c r="L56" i="1"/>
  <c r="K56" i="1"/>
  <c r="J56" i="1"/>
  <c r="R56" i="1" s="1"/>
  <c r="I56" i="1"/>
  <c r="H56" i="1"/>
  <c r="G56" i="1"/>
  <c r="F56" i="1"/>
  <c r="D56" i="1"/>
  <c r="C56" i="1"/>
  <c r="B56" i="1"/>
  <c r="W44" i="2"/>
  <c r="V44" i="2"/>
  <c r="W44" i="3"/>
  <c r="V44" i="3"/>
  <c r="W44" i="4"/>
  <c r="V44" i="4"/>
  <c r="V43" i="4" s="1"/>
  <c r="W44" i="5"/>
  <c r="W43" i="5" s="1"/>
  <c r="V44" i="5"/>
  <c r="V43" i="5" s="1"/>
  <c r="W44" i="6"/>
  <c r="V44" i="6"/>
  <c r="W44" i="7"/>
  <c r="V44" i="7"/>
  <c r="W43" i="7"/>
  <c r="W44" i="8"/>
  <c r="V44" i="8"/>
  <c r="V43" i="8" s="1"/>
  <c r="W44" i="9"/>
  <c r="W43" i="9" s="1"/>
  <c r="V44" i="9"/>
  <c r="W44" i="10"/>
  <c r="V44" i="10"/>
  <c r="W44" i="11"/>
  <c r="V44" i="11"/>
  <c r="W44" i="12"/>
  <c r="V44" i="12"/>
  <c r="V43" i="12" s="1"/>
  <c r="W44" i="13"/>
  <c r="V44" i="13"/>
  <c r="W44" i="14"/>
  <c r="V44" i="14"/>
  <c r="W44" i="15"/>
  <c r="V44" i="15"/>
  <c r="W44" i="16"/>
  <c r="V44" i="16"/>
  <c r="V43" i="16" s="1"/>
  <c r="W44" i="17"/>
  <c r="V44" i="17"/>
  <c r="W44" i="18"/>
  <c r="W43" i="18" s="1"/>
  <c r="V44" i="18"/>
  <c r="V43" i="18"/>
  <c r="W44" i="19"/>
  <c r="W43" i="19" s="1"/>
  <c r="V44" i="19"/>
  <c r="V43" i="19" s="1"/>
  <c r="W44" i="20"/>
  <c r="V44" i="20"/>
  <c r="W43" i="20"/>
  <c r="W44" i="1"/>
  <c r="V44" i="1"/>
  <c r="V43" i="1" s="1"/>
  <c r="O44" i="2"/>
  <c r="N44" i="2"/>
  <c r="M44" i="2"/>
  <c r="L44" i="2"/>
  <c r="K44" i="2"/>
  <c r="J44" i="2"/>
  <c r="J43" i="2" s="1"/>
  <c r="R43" i="2" s="1"/>
  <c r="I44" i="2"/>
  <c r="I43" i="2" s="1"/>
  <c r="H44" i="2"/>
  <c r="H43" i="2" s="1"/>
  <c r="G44" i="2"/>
  <c r="G43" i="2" s="1"/>
  <c r="F44" i="2"/>
  <c r="D44" i="2"/>
  <c r="C44" i="2"/>
  <c r="B44" i="2"/>
  <c r="K43" i="2"/>
  <c r="S43" i="2" s="1"/>
  <c r="B43" i="2"/>
  <c r="O44" i="3"/>
  <c r="O43" i="3" s="1"/>
  <c r="N44" i="3"/>
  <c r="N43" i="3" s="1"/>
  <c r="M44" i="3"/>
  <c r="L44" i="3"/>
  <c r="K44" i="3"/>
  <c r="J44" i="3"/>
  <c r="I44" i="3"/>
  <c r="H44" i="3"/>
  <c r="H43" i="3" s="1"/>
  <c r="G44" i="3"/>
  <c r="G43" i="3" s="1"/>
  <c r="F44" i="3"/>
  <c r="F43" i="3" s="1"/>
  <c r="D44" i="3"/>
  <c r="C44" i="3"/>
  <c r="B44" i="3"/>
  <c r="D43" i="3"/>
  <c r="O44" i="4"/>
  <c r="N44" i="4"/>
  <c r="M44" i="4"/>
  <c r="M43" i="4" s="1"/>
  <c r="L44" i="4"/>
  <c r="L43" i="4" s="1"/>
  <c r="K44" i="4"/>
  <c r="K43" i="4" s="1"/>
  <c r="S43" i="4" s="1"/>
  <c r="J44" i="4"/>
  <c r="I44" i="4"/>
  <c r="H44" i="4"/>
  <c r="G44" i="4"/>
  <c r="F44" i="4"/>
  <c r="D44" i="4"/>
  <c r="D43" i="4" s="1"/>
  <c r="C44" i="4"/>
  <c r="C43" i="4" s="1"/>
  <c r="B44" i="4"/>
  <c r="B43" i="4" s="1"/>
  <c r="O44" i="5"/>
  <c r="N44" i="5"/>
  <c r="M44" i="5"/>
  <c r="M43" i="5" s="1"/>
  <c r="L44" i="5"/>
  <c r="K44" i="5"/>
  <c r="J44" i="5"/>
  <c r="J43" i="5" s="1"/>
  <c r="R43" i="5" s="1"/>
  <c r="I44" i="5"/>
  <c r="I43" i="5" s="1"/>
  <c r="H44" i="5"/>
  <c r="H43" i="5" s="1"/>
  <c r="G44" i="5"/>
  <c r="F44" i="5"/>
  <c r="D44" i="5"/>
  <c r="C44" i="5"/>
  <c r="B44" i="5"/>
  <c r="O43" i="5"/>
  <c r="N43" i="5"/>
  <c r="G43" i="5"/>
  <c r="O44" i="6"/>
  <c r="N44" i="6"/>
  <c r="N43" i="6" s="1"/>
  <c r="M44" i="6"/>
  <c r="M43" i="6" s="1"/>
  <c r="L44" i="6"/>
  <c r="L43" i="6" s="1"/>
  <c r="K44" i="6"/>
  <c r="K43" i="6" s="1"/>
  <c r="S43" i="6" s="1"/>
  <c r="J44" i="6"/>
  <c r="I44" i="6"/>
  <c r="I43" i="6" s="1"/>
  <c r="H44" i="6"/>
  <c r="H43" i="6" s="1"/>
  <c r="G44" i="6"/>
  <c r="F44" i="6"/>
  <c r="D44" i="6"/>
  <c r="C44" i="6"/>
  <c r="B44" i="6"/>
  <c r="B43" i="6" s="1"/>
  <c r="O43" i="6"/>
  <c r="G43" i="6"/>
  <c r="F43" i="6"/>
  <c r="D43" i="6"/>
  <c r="C43" i="6"/>
  <c r="O44" i="7"/>
  <c r="N44" i="7"/>
  <c r="N43" i="7" s="1"/>
  <c r="M44" i="7"/>
  <c r="L44" i="7"/>
  <c r="L43" i="7" s="1"/>
  <c r="K44" i="7"/>
  <c r="J44" i="7"/>
  <c r="I44" i="7"/>
  <c r="H44" i="7"/>
  <c r="G44" i="7"/>
  <c r="F44" i="7"/>
  <c r="F43" i="7" s="1"/>
  <c r="D44" i="7"/>
  <c r="C44" i="7"/>
  <c r="C43" i="7" s="1"/>
  <c r="B44" i="7"/>
  <c r="O44" i="8"/>
  <c r="O43" i="8" s="1"/>
  <c r="N44" i="8"/>
  <c r="N43" i="8" s="1"/>
  <c r="M44" i="8"/>
  <c r="L44" i="8"/>
  <c r="L43" i="8" s="1"/>
  <c r="K44" i="8"/>
  <c r="K43" i="8" s="1"/>
  <c r="J44" i="8"/>
  <c r="I44" i="8"/>
  <c r="I43" i="8" s="1"/>
  <c r="H44" i="8"/>
  <c r="G44" i="8"/>
  <c r="F44" i="8"/>
  <c r="D44" i="8"/>
  <c r="C44" i="8"/>
  <c r="C43" i="8" s="1"/>
  <c r="B44" i="8"/>
  <c r="B43" i="8" s="1"/>
  <c r="H43" i="8"/>
  <c r="O44" i="9"/>
  <c r="N44" i="9"/>
  <c r="M44" i="9"/>
  <c r="M43" i="9" s="1"/>
  <c r="L44" i="9"/>
  <c r="K44" i="9"/>
  <c r="K43" i="9" s="1"/>
  <c r="S43" i="9" s="1"/>
  <c r="J44" i="9"/>
  <c r="J43" i="9" s="1"/>
  <c r="R43" i="9" s="1"/>
  <c r="I44" i="9"/>
  <c r="H44" i="9"/>
  <c r="H43" i="9" s="1"/>
  <c r="G44" i="9"/>
  <c r="F44" i="9"/>
  <c r="F43" i="9" s="1"/>
  <c r="D44" i="9"/>
  <c r="D43" i="9" s="1"/>
  <c r="C44" i="9"/>
  <c r="B44" i="9"/>
  <c r="B43" i="9" s="1"/>
  <c r="N43" i="9"/>
  <c r="O44" i="10"/>
  <c r="O43" i="10" s="1"/>
  <c r="N44" i="10"/>
  <c r="N43" i="10" s="1"/>
  <c r="M44" i="10"/>
  <c r="M43" i="10" s="1"/>
  <c r="L44" i="10"/>
  <c r="K44" i="10"/>
  <c r="K43" i="10" s="1"/>
  <c r="S43" i="10" s="1"/>
  <c r="J44" i="10"/>
  <c r="J43" i="10" s="1"/>
  <c r="R43" i="10" s="1"/>
  <c r="I44" i="10"/>
  <c r="I43" i="10" s="1"/>
  <c r="H44" i="10"/>
  <c r="H43" i="10" s="1"/>
  <c r="G44" i="10"/>
  <c r="F44" i="10"/>
  <c r="D44" i="10"/>
  <c r="C44" i="10"/>
  <c r="B44" i="10"/>
  <c r="B43" i="10" s="1"/>
  <c r="O44" i="11"/>
  <c r="O43" i="11" s="1"/>
  <c r="N44" i="11"/>
  <c r="M44" i="11"/>
  <c r="M43" i="11" s="1"/>
  <c r="L44" i="11"/>
  <c r="L43" i="11" s="1"/>
  <c r="K44" i="11"/>
  <c r="J44" i="11"/>
  <c r="I44" i="11"/>
  <c r="H44" i="11"/>
  <c r="H43" i="11" s="1"/>
  <c r="G44" i="11"/>
  <c r="G43" i="11" s="1"/>
  <c r="F44" i="11"/>
  <c r="D44" i="11"/>
  <c r="D43" i="11" s="1"/>
  <c r="C44" i="11"/>
  <c r="B44" i="11"/>
  <c r="N43" i="11"/>
  <c r="F43" i="11"/>
  <c r="O44" i="12"/>
  <c r="O43" i="12" s="1"/>
  <c r="N44" i="12"/>
  <c r="M44" i="12"/>
  <c r="M43" i="12" s="1"/>
  <c r="L44" i="12"/>
  <c r="K44" i="12"/>
  <c r="K43" i="12" s="1"/>
  <c r="J44" i="12"/>
  <c r="J43" i="12" s="1"/>
  <c r="R43" i="12" s="1"/>
  <c r="I44" i="12"/>
  <c r="I43" i="12" s="1"/>
  <c r="H44" i="12"/>
  <c r="G44" i="12"/>
  <c r="G43" i="12" s="1"/>
  <c r="F44" i="12"/>
  <c r="D44" i="12"/>
  <c r="D43" i="12" s="1"/>
  <c r="C44" i="12"/>
  <c r="C43" i="12" s="1"/>
  <c r="B44" i="12"/>
  <c r="B43" i="12" s="1"/>
  <c r="L43" i="12"/>
  <c r="O44" i="13"/>
  <c r="O43" i="13" s="1"/>
  <c r="N44" i="13"/>
  <c r="N43" i="13" s="1"/>
  <c r="M44" i="13"/>
  <c r="L44" i="13"/>
  <c r="L43" i="13" s="1"/>
  <c r="K44" i="13"/>
  <c r="J44" i="13"/>
  <c r="J43" i="13" s="1"/>
  <c r="R43" i="13" s="1"/>
  <c r="I44" i="13"/>
  <c r="I43" i="13" s="1"/>
  <c r="H44" i="13"/>
  <c r="H43" i="13" s="1"/>
  <c r="G44" i="13"/>
  <c r="G43" i="13" s="1"/>
  <c r="F44" i="13"/>
  <c r="F43" i="13" s="1"/>
  <c r="D44" i="13"/>
  <c r="C44" i="13"/>
  <c r="B44" i="13"/>
  <c r="O44" i="14"/>
  <c r="O43" i="14" s="1"/>
  <c r="N44" i="14"/>
  <c r="N43" i="14" s="1"/>
  <c r="M44" i="14"/>
  <c r="M43" i="14" s="1"/>
  <c r="L44" i="14"/>
  <c r="K44" i="14"/>
  <c r="J44" i="14"/>
  <c r="I44" i="14"/>
  <c r="I43" i="14" s="1"/>
  <c r="H44" i="14"/>
  <c r="G44" i="14"/>
  <c r="F44" i="14"/>
  <c r="D44" i="14"/>
  <c r="C44" i="14"/>
  <c r="B44" i="14"/>
  <c r="G43" i="14"/>
  <c r="F43" i="14"/>
  <c r="O44" i="15"/>
  <c r="O43" i="15" s="1"/>
  <c r="N44" i="15"/>
  <c r="M44" i="15"/>
  <c r="L44" i="15"/>
  <c r="L43" i="15" s="1"/>
  <c r="K44" i="15"/>
  <c r="K43" i="15" s="1"/>
  <c r="J44" i="15"/>
  <c r="J43" i="15" s="1"/>
  <c r="R43" i="15" s="1"/>
  <c r="I44" i="15"/>
  <c r="I43" i="15" s="1"/>
  <c r="H44" i="15"/>
  <c r="G44" i="15"/>
  <c r="F44" i="15"/>
  <c r="D44" i="15"/>
  <c r="C44" i="15"/>
  <c r="C43" i="15" s="1"/>
  <c r="B44" i="15"/>
  <c r="B43" i="15" s="1"/>
  <c r="N43" i="15"/>
  <c r="O44" i="16"/>
  <c r="O43" i="16" s="1"/>
  <c r="N44" i="16"/>
  <c r="M44" i="16"/>
  <c r="L44" i="16"/>
  <c r="K44" i="16"/>
  <c r="K43" i="16" s="1"/>
  <c r="J44" i="16"/>
  <c r="I44" i="16"/>
  <c r="I43" i="16" s="1"/>
  <c r="H44" i="16"/>
  <c r="H43" i="16" s="1"/>
  <c r="G44" i="16"/>
  <c r="F44" i="16"/>
  <c r="D44" i="16"/>
  <c r="C44" i="16"/>
  <c r="B44" i="16"/>
  <c r="B43" i="16" s="1"/>
  <c r="N43" i="16"/>
  <c r="M43" i="16"/>
  <c r="O44" i="17"/>
  <c r="N44" i="17"/>
  <c r="N43" i="17" s="1"/>
  <c r="M44" i="17"/>
  <c r="L44" i="17"/>
  <c r="L43" i="17" s="1"/>
  <c r="K44" i="17"/>
  <c r="K43" i="17" s="1"/>
  <c r="J44" i="17"/>
  <c r="J43" i="17" s="1"/>
  <c r="R43" i="17" s="1"/>
  <c r="I44" i="17"/>
  <c r="H44" i="17"/>
  <c r="H43" i="17" s="1"/>
  <c r="G44" i="17"/>
  <c r="F44" i="17"/>
  <c r="D44" i="17"/>
  <c r="C44" i="17"/>
  <c r="C43" i="17" s="1"/>
  <c r="B44" i="17"/>
  <c r="B43" i="17" s="1"/>
  <c r="M43" i="17"/>
  <c r="F43" i="17"/>
  <c r="O44" i="18"/>
  <c r="O43" i="18" s="1"/>
  <c r="N44" i="18"/>
  <c r="M44" i="18"/>
  <c r="L44" i="18"/>
  <c r="K44" i="18"/>
  <c r="K43" i="18" s="1"/>
  <c r="S43" i="18" s="1"/>
  <c r="J44" i="18"/>
  <c r="J43" i="18" s="1"/>
  <c r="R43" i="18" s="1"/>
  <c r="I44" i="18"/>
  <c r="I43" i="18" s="1"/>
  <c r="H44" i="18"/>
  <c r="G44" i="18"/>
  <c r="F44" i="18"/>
  <c r="D44" i="18"/>
  <c r="C44" i="18"/>
  <c r="B44" i="18"/>
  <c r="B43" i="18" s="1"/>
  <c r="M43" i="18"/>
  <c r="O44" i="19"/>
  <c r="O43" i="19" s="1"/>
  <c r="N44" i="19"/>
  <c r="M44" i="19"/>
  <c r="L44" i="19"/>
  <c r="K44" i="19"/>
  <c r="S44" i="19" s="1"/>
  <c r="J44" i="19"/>
  <c r="R44" i="19" s="1"/>
  <c r="I44" i="19"/>
  <c r="H44" i="19"/>
  <c r="H43" i="19" s="1"/>
  <c r="G44" i="19"/>
  <c r="F44" i="19"/>
  <c r="D44" i="19"/>
  <c r="C44" i="19"/>
  <c r="B44" i="19"/>
  <c r="N43" i="19"/>
  <c r="M43" i="19"/>
  <c r="G43" i="19"/>
  <c r="O44" i="20"/>
  <c r="N44" i="20"/>
  <c r="M44" i="20"/>
  <c r="M43" i="20" s="1"/>
  <c r="L44" i="20"/>
  <c r="K44" i="20"/>
  <c r="K43" i="20" s="1"/>
  <c r="S43" i="20" s="1"/>
  <c r="J44" i="20"/>
  <c r="I44" i="20"/>
  <c r="I43" i="20" s="1"/>
  <c r="H44" i="20"/>
  <c r="G44" i="20"/>
  <c r="F44" i="20"/>
  <c r="D44" i="20"/>
  <c r="D43" i="20" s="1"/>
  <c r="C44" i="20"/>
  <c r="B44" i="20"/>
  <c r="B43" i="20" s="1"/>
  <c r="O43" i="20"/>
  <c r="G43" i="20"/>
  <c r="O44" i="1"/>
  <c r="O43" i="1" s="1"/>
  <c r="N44" i="1"/>
  <c r="M44" i="1"/>
  <c r="L44" i="1"/>
  <c r="L43" i="1" s="1"/>
  <c r="K44" i="1"/>
  <c r="J44" i="1"/>
  <c r="J43" i="1" s="1"/>
  <c r="R43" i="1" s="1"/>
  <c r="I44" i="1"/>
  <c r="I43" i="1" s="1"/>
  <c r="H44" i="1"/>
  <c r="G44" i="1"/>
  <c r="F44" i="1"/>
  <c r="D44" i="1"/>
  <c r="C44" i="1"/>
  <c r="B44" i="1"/>
  <c r="N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1"/>
  <c r="V28" i="1"/>
  <c r="O28" i="2"/>
  <c r="O8" i="2" s="1"/>
  <c r="N28" i="2"/>
  <c r="M28" i="2"/>
  <c r="L28" i="2"/>
  <c r="K28" i="2"/>
  <c r="J28" i="2"/>
  <c r="I28" i="2"/>
  <c r="H28" i="2"/>
  <c r="G28" i="2"/>
  <c r="G8" i="2" s="1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C8" i="3" s="1"/>
  <c r="B28" i="3"/>
  <c r="O28" i="4"/>
  <c r="N28" i="4"/>
  <c r="M28" i="4"/>
  <c r="L28" i="4"/>
  <c r="K28" i="4"/>
  <c r="J28" i="4"/>
  <c r="I28" i="4"/>
  <c r="I8" i="4" s="1"/>
  <c r="H28" i="4"/>
  <c r="G28" i="4"/>
  <c r="F28" i="4"/>
  <c r="D28" i="4"/>
  <c r="C28" i="4"/>
  <c r="B28" i="4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J28" i="8"/>
  <c r="I28" i="8"/>
  <c r="H28" i="8"/>
  <c r="H8" i="8" s="1"/>
  <c r="H61" i="8" s="1"/>
  <c r="H65" i="8" s="1"/>
  <c r="G28" i="8"/>
  <c r="F28" i="8"/>
  <c r="D28" i="8"/>
  <c r="D8" i="8" s="1"/>
  <c r="C28" i="8"/>
  <c r="B28" i="8"/>
  <c r="O28" i="9"/>
  <c r="N28" i="9"/>
  <c r="M28" i="9"/>
  <c r="L28" i="9"/>
  <c r="K28" i="9"/>
  <c r="J28" i="9"/>
  <c r="R28" i="9" s="1"/>
  <c r="I28" i="9"/>
  <c r="H28" i="9"/>
  <c r="G28" i="9"/>
  <c r="F28" i="9"/>
  <c r="D28" i="9"/>
  <c r="C28" i="9"/>
  <c r="B28" i="9"/>
  <c r="O28" i="10"/>
  <c r="N28" i="10"/>
  <c r="M28" i="10"/>
  <c r="S28" i="10" s="1"/>
  <c r="L28" i="10"/>
  <c r="K28" i="10"/>
  <c r="J28" i="10"/>
  <c r="I28" i="10"/>
  <c r="H28" i="10"/>
  <c r="G28" i="10"/>
  <c r="F28" i="10"/>
  <c r="D28" i="10"/>
  <c r="C28" i="10"/>
  <c r="B28" i="10"/>
  <c r="O28" i="11"/>
  <c r="N28" i="11"/>
  <c r="M28" i="11"/>
  <c r="L28" i="11"/>
  <c r="K28" i="11"/>
  <c r="J28" i="11"/>
  <c r="I28" i="11"/>
  <c r="H28" i="11"/>
  <c r="G28" i="11"/>
  <c r="F28" i="11"/>
  <c r="D28" i="11"/>
  <c r="C28" i="11"/>
  <c r="B28" i="11"/>
  <c r="O28" i="12"/>
  <c r="N28" i="12"/>
  <c r="M28" i="12"/>
  <c r="L28" i="12"/>
  <c r="K28" i="12"/>
  <c r="J28" i="12"/>
  <c r="I28" i="12"/>
  <c r="H28" i="12"/>
  <c r="G28" i="12"/>
  <c r="F28" i="12"/>
  <c r="D28" i="12"/>
  <c r="C28" i="12"/>
  <c r="B28" i="12"/>
  <c r="O28" i="13"/>
  <c r="N28" i="13"/>
  <c r="M28" i="13"/>
  <c r="L28" i="13"/>
  <c r="K28" i="13"/>
  <c r="J28" i="13"/>
  <c r="I28" i="13"/>
  <c r="H28" i="13"/>
  <c r="G28" i="13"/>
  <c r="F28" i="13"/>
  <c r="F8" i="13" s="1"/>
  <c r="D28" i="13"/>
  <c r="C28" i="13"/>
  <c r="B28" i="13"/>
  <c r="O28" i="14"/>
  <c r="N28" i="14"/>
  <c r="M28" i="14"/>
  <c r="L28" i="14"/>
  <c r="K28" i="14"/>
  <c r="K8" i="14" s="1"/>
  <c r="J28" i="14"/>
  <c r="I28" i="14"/>
  <c r="H28" i="14"/>
  <c r="G28" i="14"/>
  <c r="F28" i="14"/>
  <c r="D28" i="14"/>
  <c r="C28" i="14"/>
  <c r="B28" i="14"/>
  <c r="O28" i="15"/>
  <c r="N28" i="15"/>
  <c r="N8" i="15" s="1"/>
  <c r="M28" i="15"/>
  <c r="L28" i="15"/>
  <c r="K28" i="15"/>
  <c r="S28" i="15" s="1"/>
  <c r="J28" i="15"/>
  <c r="I28" i="15"/>
  <c r="H28" i="15"/>
  <c r="G28" i="15"/>
  <c r="F28" i="15"/>
  <c r="F8" i="15" s="1"/>
  <c r="D28" i="15"/>
  <c r="C28" i="15"/>
  <c r="B28" i="15"/>
  <c r="O28" i="16"/>
  <c r="N28" i="16"/>
  <c r="M28" i="16"/>
  <c r="M8" i="16" s="1"/>
  <c r="L28" i="16"/>
  <c r="K28" i="16"/>
  <c r="S28" i="16" s="1"/>
  <c r="J28" i="16"/>
  <c r="R28" i="16" s="1"/>
  <c r="I28" i="16"/>
  <c r="H28" i="16"/>
  <c r="G28" i="16"/>
  <c r="F28" i="16"/>
  <c r="D28" i="16"/>
  <c r="D8" i="16" s="1"/>
  <c r="C28" i="16"/>
  <c r="B28" i="16"/>
  <c r="O28" i="17"/>
  <c r="N28" i="17"/>
  <c r="M28" i="17"/>
  <c r="L28" i="17"/>
  <c r="K28" i="17"/>
  <c r="J28" i="17"/>
  <c r="I28" i="17"/>
  <c r="H28" i="17"/>
  <c r="G28" i="17"/>
  <c r="F28" i="17"/>
  <c r="D28" i="17"/>
  <c r="C28" i="17"/>
  <c r="B28" i="17"/>
  <c r="O28" i="18"/>
  <c r="N28" i="18"/>
  <c r="M28" i="18"/>
  <c r="S28" i="18" s="1"/>
  <c r="L28" i="18"/>
  <c r="K28" i="18"/>
  <c r="J28" i="18"/>
  <c r="I28" i="18"/>
  <c r="H28" i="18"/>
  <c r="G28" i="18"/>
  <c r="G8" i="18" s="1"/>
  <c r="F28" i="18"/>
  <c r="D28" i="18"/>
  <c r="C28" i="18"/>
  <c r="B28" i="18"/>
  <c r="O28" i="19"/>
  <c r="N28" i="19"/>
  <c r="M28" i="19"/>
  <c r="L28" i="19"/>
  <c r="K28" i="19"/>
  <c r="J28" i="19"/>
  <c r="J8" i="19" s="1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1"/>
  <c r="N28" i="1"/>
  <c r="N8" i="1" s="1"/>
  <c r="M28" i="1"/>
  <c r="L28" i="1"/>
  <c r="K28" i="1"/>
  <c r="J28" i="1"/>
  <c r="I28" i="1"/>
  <c r="H28" i="1"/>
  <c r="G28" i="1"/>
  <c r="F28" i="1"/>
  <c r="F8" i="1" s="1"/>
  <c r="D28" i="1"/>
  <c r="C28" i="1"/>
  <c r="C8" i="1" s="1"/>
  <c r="B28" i="1"/>
  <c r="W9" i="2"/>
  <c r="V9" i="2"/>
  <c r="V8" i="2" s="1"/>
  <c r="W9" i="3"/>
  <c r="W8" i="3" s="1"/>
  <c r="V9" i="3"/>
  <c r="V8" i="3" s="1"/>
  <c r="W9" i="4"/>
  <c r="W8" i="4" s="1"/>
  <c r="V9" i="4"/>
  <c r="W9" i="5"/>
  <c r="V9" i="5"/>
  <c r="V8" i="5" s="1"/>
  <c r="W9" i="6"/>
  <c r="V9" i="6"/>
  <c r="W9" i="7"/>
  <c r="W8" i="7" s="1"/>
  <c r="W61" i="7" s="1"/>
  <c r="W65" i="7" s="1"/>
  <c r="V9" i="7"/>
  <c r="V8" i="7" s="1"/>
  <c r="W9" i="8"/>
  <c r="W8" i="8" s="1"/>
  <c r="V9" i="8"/>
  <c r="W9" i="9"/>
  <c r="V9" i="9"/>
  <c r="W9" i="10"/>
  <c r="V9" i="10"/>
  <c r="W9" i="11"/>
  <c r="V9" i="11"/>
  <c r="W9" i="12"/>
  <c r="W8" i="12" s="1"/>
  <c r="V9" i="12"/>
  <c r="W9" i="13"/>
  <c r="V9" i="13"/>
  <c r="W9" i="14"/>
  <c r="V9" i="14"/>
  <c r="V8" i="14" s="1"/>
  <c r="W9" i="15"/>
  <c r="V9" i="15"/>
  <c r="W9" i="16"/>
  <c r="V9" i="16"/>
  <c r="W9" i="17"/>
  <c r="V9" i="17"/>
  <c r="V8" i="17" s="1"/>
  <c r="W9" i="18"/>
  <c r="V9" i="18"/>
  <c r="W9" i="19"/>
  <c r="V9" i="19"/>
  <c r="W9" i="20"/>
  <c r="V9" i="20"/>
  <c r="W9" i="1"/>
  <c r="V9" i="1"/>
  <c r="O9" i="2"/>
  <c r="N9" i="2"/>
  <c r="M9" i="2"/>
  <c r="L9" i="2"/>
  <c r="L8" i="2" s="1"/>
  <c r="K9" i="2"/>
  <c r="K8" i="2" s="1"/>
  <c r="J9" i="2"/>
  <c r="I9" i="2"/>
  <c r="I8" i="2" s="1"/>
  <c r="H9" i="2"/>
  <c r="H8" i="2" s="1"/>
  <c r="G9" i="2"/>
  <c r="F9" i="2"/>
  <c r="D9" i="2"/>
  <c r="C9" i="2"/>
  <c r="B9" i="2"/>
  <c r="B8" i="2" s="1"/>
  <c r="N8" i="2"/>
  <c r="M8" i="2"/>
  <c r="F8" i="2"/>
  <c r="D8" i="2"/>
  <c r="C8" i="2"/>
  <c r="O9" i="3"/>
  <c r="O8" i="3" s="1"/>
  <c r="N9" i="3"/>
  <c r="M9" i="3"/>
  <c r="L9" i="3"/>
  <c r="K9" i="3"/>
  <c r="J9" i="3"/>
  <c r="J8" i="3" s="1"/>
  <c r="I9" i="3"/>
  <c r="I8" i="3" s="1"/>
  <c r="H9" i="3"/>
  <c r="H8" i="3" s="1"/>
  <c r="G9" i="3"/>
  <c r="F9" i="3"/>
  <c r="D9" i="3"/>
  <c r="C9" i="3"/>
  <c r="B9" i="3"/>
  <c r="O9" i="4"/>
  <c r="N9" i="4"/>
  <c r="N8" i="4" s="1"/>
  <c r="M9" i="4"/>
  <c r="M8" i="4" s="1"/>
  <c r="L9" i="4"/>
  <c r="K9" i="4"/>
  <c r="J9" i="4"/>
  <c r="I9" i="4"/>
  <c r="H9" i="4"/>
  <c r="G9" i="4"/>
  <c r="F9" i="4"/>
  <c r="F8" i="4" s="1"/>
  <c r="D9" i="4"/>
  <c r="D8" i="4" s="1"/>
  <c r="C9" i="4"/>
  <c r="B9" i="4"/>
  <c r="O9" i="5"/>
  <c r="N9" i="5"/>
  <c r="M9" i="5"/>
  <c r="L9" i="5"/>
  <c r="K9" i="5"/>
  <c r="J9" i="5"/>
  <c r="J8" i="5" s="1"/>
  <c r="I9" i="5"/>
  <c r="H9" i="5"/>
  <c r="H8" i="5" s="1"/>
  <c r="G9" i="5"/>
  <c r="F9" i="5"/>
  <c r="D9" i="5"/>
  <c r="C9" i="5"/>
  <c r="B9" i="5"/>
  <c r="O8" i="5"/>
  <c r="O61" i="5" s="1"/>
  <c r="O9" i="6"/>
  <c r="N9" i="6"/>
  <c r="M9" i="6"/>
  <c r="L9" i="6"/>
  <c r="L8" i="6" s="1"/>
  <c r="K9" i="6"/>
  <c r="J9" i="6"/>
  <c r="I9" i="6"/>
  <c r="H9" i="6"/>
  <c r="G9" i="6"/>
  <c r="F9" i="6"/>
  <c r="D9" i="6"/>
  <c r="D8" i="6" s="1"/>
  <c r="C9" i="6"/>
  <c r="C8" i="6" s="1"/>
  <c r="C61" i="6" s="1"/>
  <c r="B9" i="6"/>
  <c r="O9" i="7"/>
  <c r="O8" i="7" s="1"/>
  <c r="N9" i="7"/>
  <c r="N8" i="7" s="1"/>
  <c r="M9" i="7"/>
  <c r="M8" i="7" s="1"/>
  <c r="L9" i="7"/>
  <c r="L8" i="7" s="1"/>
  <c r="K9" i="7"/>
  <c r="J9" i="7"/>
  <c r="J8" i="7" s="1"/>
  <c r="I9" i="7"/>
  <c r="H9" i="7"/>
  <c r="G9" i="7"/>
  <c r="F9" i="7"/>
  <c r="F8" i="7" s="1"/>
  <c r="D9" i="7"/>
  <c r="D8" i="7" s="1"/>
  <c r="C9" i="7"/>
  <c r="C8" i="7" s="1"/>
  <c r="B9" i="7"/>
  <c r="O9" i="8"/>
  <c r="O8" i="8" s="1"/>
  <c r="N9" i="8"/>
  <c r="N8" i="8" s="1"/>
  <c r="M9" i="8"/>
  <c r="L9" i="8"/>
  <c r="K9" i="8"/>
  <c r="J9" i="8"/>
  <c r="I9" i="8"/>
  <c r="H9" i="8"/>
  <c r="G9" i="8"/>
  <c r="G8" i="8" s="1"/>
  <c r="F9" i="8"/>
  <c r="F8" i="8" s="1"/>
  <c r="D9" i="8"/>
  <c r="C9" i="8"/>
  <c r="B9" i="8"/>
  <c r="J8" i="8"/>
  <c r="I8" i="8"/>
  <c r="O9" i="9"/>
  <c r="N9" i="9"/>
  <c r="N8" i="9" s="1"/>
  <c r="M9" i="9"/>
  <c r="M8" i="9" s="1"/>
  <c r="L9" i="9"/>
  <c r="K9" i="9"/>
  <c r="J9" i="9"/>
  <c r="I9" i="9"/>
  <c r="I8" i="9" s="1"/>
  <c r="H9" i="9"/>
  <c r="H8" i="9" s="1"/>
  <c r="G9" i="9"/>
  <c r="F9" i="9"/>
  <c r="D9" i="9"/>
  <c r="C9" i="9"/>
  <c r="B9" i="9"/>
  <c r="B8" i="9" s="1"/>
  <c r="O8" i="9"/>
  <c r="O9" i="10"/>
  <c r="N9" i="10"/>
  <c r="N8" i="10" s="1"/>
  <c r="M9" i="10"/>
  <c r="L9" i="10"/>
  <c r="K9" i="10"/>
  <c r="K8" i="10" s="1"/>
  <c r="J9" i="10"/>
  <c r="J8" i="10" s="1"/>
  <c r="I9" i="10"/>
  <c r="H9" i="10"/>
  <c r="G9" i="10"/>
  <c r="F9" i="10"/>
  <c r="F8" i="10" s="1"/>
  <c r="D9" i="10"/>
  <c r="C9" i="10"/>
  <c r="C8" i="10" s="1"/>
  <c r="B9" i="10"/>
  <c r="B8" i="10" s="1"/>
  <c r="O9" i="11"/>
  <c r="N9" i="11"/>
  <c r="N8" i="11" s="1"/>
  <c r="M9" i="11"/>
  <c r="M8" i="11" s="1"/>
  <c r="L9" i="11"/>
  <c r="K9" i="11"/>
  <c r="S9" i="11" s="1"/>
  <c r="J9" i="11"/>
  <c r="I9" i="11"/>
  <c r="H9" i="11"/>
  <c r="G9" i="11"/>
  <c r="F9" i="11"/>
  <c r="F8" i="11" s="1"/>
  <c r="F61" i="11" s="1"/>
  <c r="F65" i="11" s="1"/>
  <c r="D9" i="11"/>
  <c r="C9" i="11"/>
  <c r="B9" i="11"/>
  <c r="B8" i="11" s="1"/>
  <c r="O8" i="11"/>
  <c r="O9" i="12"/>
  <c r="N9" i="12"/>
  <c r="N8" i="12" s="1"/>
  <c r="M9" i="12"/>
  <c r="M8" i="12" s="1"/>
  <c r="L9" i="12"/>
  <c r="K9" i="12"/>
  <c r="K8" i="12" s="1"/>
  <c r="S8" i="12" s="1"/>
  <c r="J9" i="12"/>
  <c r="I9" i="12"/>
  <c r="I8" i="12" s="1"/>
  <c r="H9" i="12"/>
  <c r="G9" i="12"/>
  <c r="F9" i="12"/>
  <c r="F8" i="12" s="1"/>
  <c r="D9" i="12"/>
  <c r="D8" i="12" s="1"/>
  <c r="C9" i="12"/>
  <c r="B9" i="12"/>
  <c r="B8" i="12" s="1"/>
  <c r="O9" i="13"/>
  <c r="O8" i="13" s="1"/>
  <c r="N9" i="13"/>
  <c r="M9" i="13"/>
  <c r="M8" i="13" s="1"/>
  <c r="L9" i="13"/>
  <c r="K9" i="13"/>
  <c r="K8" i="13" s="1"/>
  <c r="J9" i="13"/>
  <c r="J8" i="13" s="1"/>
  <c r="I9" i="13"/>
  <c r="I8" i="13" s="1"/>
  <c r="H9" i="13"/>
  <c r="G9" i="13"/>
  <c r="F9" i="13"/>
  <c r="D9" i="13"/>
  <c r="C9" i="13"/>
  <c r="B9" i="13"/>
  <c r="N8" i="13"/>
  <c r="D8" i="13"/>
  <c r="O9" i="14"/>
  <c r="O8" i="14" s="1"/>
  <c r="O61" i="14" s="1"/>
  <c r="O65" i="14" s="1"/>
  <c r="N9" i="14"/>
  <c r="N8" i="14" s="1"/>
  <c r="M9" i="14"/>
  <c r="L9" i="14"/>
  <c r="K9" i="14"/>
  <c r="J9" i="14"/>
  <c r="J8" i="14" s="1"/>
  <c r="I9" i="14"/>
  <c r="H9" i="14"/>
  <c r="G9" i="14"/>
  <c r="G8" i="14" s="1"/>
  <c r="F9" i="14"/>
  <c r="F8" i="14" s="1"/>
  <c r="F61" i="14" s="1"/>
  <c r="D9" i="14"/>
  <c r="C9" i="14"/>
  <c r="B9" i="14"/>
  <c r="M8" i="14"/>
  <c r="O9" i="15"/>
  <c r="O8" i="15" s="1"/>
  <c r="N9" i="15"/>
  <c r="M9" i="15"/>
  <c r="L9" i="15"/>
  <c r="K9" i="15"/>
  <c r="J9" i="15"/>
  <c r="J8" i="15" s="1"/>
  <c r="I9" i="15"/>
  <c r="I8" i="15" s="1"/>
  <c r="H9" i="15"/>
  <c r="G9" i="15"/>
  <c r="F9" i="15"/>
  <c r="D9" i="15"/>
  <c r="C9" i="15"/>
  <c r="B9" i="15"/>
  <c r="M8" i="15"/>
  <c r="O9" i="16"/>
  <c r="O8" i="16" s="1"/>
  <c r="N9" i="16"/>
  <c r="M9" i="16"/>
  <c r="L9" i="16"/>
  <c r="K9" i="16"/>
  <c r="J9" i="16"/>
  <c r="I9" i="16"/>
  <c r="H9" i="16"/>
  <c r="G9" i="16"/>
  <c r="G8" i="16" s="1"/>
  <c r="F9" i="16"/>
  <c r="D9" i="16"/>
  <c r="C9" i="16"/>
  <c r="B9" i="16"/>
  <c r="I8" i="16"/>
  <c r="O9" i="17"/>
  <c r="O8" i="17" s="1"/>
  <c r="N9" i="17"/>
  <c r="N8" i="17" s="1"/>
  <c r="M9" i="17"/>
  <c r="M8" i="17" s="1"/>
  <c r="L9" i="17"/>
  <c r="K9" i="17"/>
  <c r="S9" i="17" s="1"/>
  <c r="J9" i="17"/>
  <c r="I9" i="17"/>
  <c r="I8" i="17" s="1"/>
  <c r="H9" i="17"/>
  <c r="G9" i="17"/>
  <c r="G8" i="17" s="1"/>
  <c r="F9" i="17"/>
  <c r="F8" i="17" s="1"/>
  <c r="D9" i="17"/>
  <c r="C9" i="17"/>
  <c r="C8" i="17" s="1"/>
  <c r="B9" i="17"/>
  <c r="B8" i="17" s="1"/>
  <c r="L8" i="17"/>
  <c r="D8" i="17"/>
  <c r="O9" i="18"/>
  <c r="O8" i="18" s="1"/>
  <c r="N9" i="18"/>
  <c r="M9" i="18"/>
  <c r="L9" i="18"/>
  <c r="K9" i="18"/>
  <c r="K8" i="18" s="1"/>
  <c r="J9" i="18"/>
  <c r="I9" i="18"/>
  <c r="I8" i="18" s="1"/>
  <c r="H9" i="18"/>
  <c r="H8" i="18" s="1"/>
  <c r="G9" i="18"/>
  <c r="F9" i="18"/>
  <c r="D9" i="18"/>
  <c r="C9" i="18"/>
  <c r="C8" i="18" s="1"/>
  <c r="B9" i="18"/>
  <c r="B8" i="18" s="1"/>
  <c r="L8" i="18"/>
  <c r="O9" i="19"/>
  <c r="O8" i="19" s="1"/>
  <c r="N9" i="19"/>
  <c r="N8" i="19" s="1"/>
  <c r="M9" i="19"/>
  <c r="M8" i="19" s="1"/>
  <c r="L9" i="19"/>
  <c r="K9" i="19"/>
  <c r="J9" i="19"/>
  <c r="I9" i="19"/>
  <c r="H9" i="19"/>
  <c r="G9" i="19"/>
  <c r="G8" i="19" s="1"/>
  <c r="F9" i="19"/>
  <c r="F8" i="19" s="1"/>
  <c r="D9" i="19"/>
  <c r="D8" i="19" s="1"/>
  <c r="C9" i="19"/>
  <c r="B9" i="19"/>
  <c r="O9" i="20"/>
  <c r="N9" i="20"/>
  <c r="N8" i="20" s="1"/>
  <c r="M9" i="20"/>
  <c r="L9" i="20"/>
  <c r="K9" i="20"/>
  <c r="J9" i="20"/>
  <c r="I9" i="20"/>
  <c r="H9" i="20"/>
  <c r="H8" i="20" s="1"/>
  <c r="G9" i="20"/>
  <c r="F9" i="20"/>
  <c r="F8" i="20" s="1"/>
  <c r="D9" i="20"/>
  <c r="C9" i="20"/>
  <c r="B9" i="20"/>
  <c r="J8" i="20"/>
  <c r="O9" i="1"/>
  <c r="N9" i="1"/>
  <c r="M9" i="1"/>
  <c r="L9" i="1"/>
  <c r="K9" i="1"/>
  <c r="K8" i="1" s="1"/>
  <c r="J9" i="1"/>
  <c r="I9" i="1"/>
  <c r="I8" i="1" s="1"/>
  <c r="H9" i="1"/>
  <c r="G9" i="1"/>
  <c r="F9" i="1"/>
  <c r="D9" i="1"/>
  <c r="C9" i="1"/>
  <c r="B9" i="1"/>
  <c r="B8" i="1" s="1"/>
  <c r="O8" i="1"/>
  <c r="S64" i="20"/>
  <c r="R64" i="20"/>
  <c r="Q64" i="20"/>
  <c r="P64" i="20"/>
  <c r="E64" i="20"/>
  <c r="T64" i="20" s="1"/>
  <c r="T63" i="20"/>
  <c r="S63" i="20"/>
  <c r="R63" i="20"/>
  <c r="Q63" i="20"/>
  <c r="P63" i="20"/>
  <c r="E63" i="20"/>
  <c r="U63" i="20" s="1"/>
  <c r="S62" i="20"/>
  <c r="R62" i="20"/>
  <c r="S60" i="20"/>
  <c r="R60" i="20"/>
  <c r="Q60" i="20"/>
  <c r="P60" i="20"/>
  <c r="E60" i="20"/>
  <c r="U60" i="20" s="1"/>
  <c r="S59" i="20"/>
  <c r="R59" i="20"/>
  <c r="Q59" i="20"/>
  <c r="P59" i="20"/>
  <c r="E59" i="20"/>
  <c r="U59" i="20" s="1"/>
  <c r="U58" i="20"/>
  <c r="S58" i="20"/>
  <c r="R58" i="20"/>
  <c r="Q58" i="20"/>
  <c r="P58" i="20"/>
  <c r="E58" i="20"/>
  <c r="T58" i="20" s="1"/>
  <c r="S57" i="20"/>
  <c r="R57" i="20"/>
  <c r="Q57" i="20"/>
  <c r="Q56" i="20" s="1"/>
  <c r="P57" i="20"/>
  <c r="E57" i="20"/>
  <c r="S56" i="20"/>
  <c r="S55" i="20"/>
  <c r="R55" i="20"/>
  <c r="Q55" i="20"/>
  <c r="P55" i="20"/>
  <c r="E55" i="20"/>
  <c r="U55" i="20" s="1"/>
  <c r="S54" i="20"/>
  <c r="R54" i="20"/>
  <c r="Q54" i="20"/>
  <c r="P54" i="20"/>
  <c r="E54" i="20"/>
  <c r="U54" i="20" s="1"/>
  <c r="S53" i="20"/>
  <c r="R53" i="20"/>
  <c r="Q53" i="20"/>
  <c r="P53" i="20"/>
  <c r="E53" i="20"/>
  <c r="S52" i="20"/>
  <c r="R52" i="20"/>
  <c r="Q52" i="20"/>
  <c r="P52" i="20"/>
  <c r="E52" i="20"/>
  <c r="S51" i="20"/>
  <c r="R51" i="20"/>
  <c r="Q51" i="20"/>
  <c r="P51" i="20"/>
  <c r="E51" i="20"/>
  <c r="T51" i="20" s="1"/>
  <c r="T50" i="20"/>
  <c r="S50" i="20"/>
  <c r="R50" i="20"/>
  <c r="Q50" i="20"/>
  <c r="P50" i="20"/>
  <c r="E50" i="20"/>
  <c r="U50" i="20" s="1"/>
  <c r="U49" i="20"/>
  <c r="T49" i="20"/>
  <c r="S49" i="20"/>
  <c r="R49" i="20"/>
  <c r="Q49" i="20"/>
  <c r="P49" i="20"/>
  <c r="E49" i="20"/>
  <c r="T48" i="20"/>
  <c r="S48" i="20"/>
  <c r="R48" i="20"/>
  <c r="Q48" i="20"/>
  <c r="P48" i="20"/>
  <c r="E48" i="20"/>
  <c r="U48" i="20" s="1"/>
  <c r="S47" i="20"/>
  <c r="R47" i="20"/>
  <c r="Q47" i="20"/>
  <c r="P47" i="20"/>
  <c r="E47" i="20"/>
  <c r="T47" i="20" s="1"/>
  <c r="S46" i="20"/>
  <c r="R46" i="20"/>
  <c r="Q46" i="20"/>
  <c r="P46" i="20"/>
  <c r="E46" i="20"/>
  <c r="T46" i="20" s="1"/>
  <c r="S45" i="20"/>
  <c r="R45" i="20"/>
  <c r="Q45" i="20"/>
  <c r="P45" i="20"/>
  <c r="E45" i="20"/>
  <c r="S44" i="20"/>
  <c r="T42" i="20"/>
  <c r="S42" i="20"/>
  <c r="R42" i="20"/>
  <c r="Q42" i="20"/>
  <c r="P42" i="20"/>
  <c r="E42" i="20"/>
  <c r="U42" i="20" s="1"/>
  <c r="T41" i="20"/>
  <c r="S41" i="20"/>
  <c r="R41" i="20"/>
  <c r="Q41" i="20"/>
  <c r="P41" i="20"/>
  <c r="E41" i="20"/>
  <c r="U41" i="20" s="1"/>
  <c r="S40" i="20"/>
  <c r="R40" i="20"/>
  <c r="Q40" i="20"/>
  <c r="P40" i="20"/>
  <c r="E40" i="20"/>
  <c r="S39" i="20"/>
  <c r="R39" i="20"/>
  <c r="Q39" i="20"/>
  <c r="P39" i="20"/>
  <c r="E39" i="20"/>
  <c r="T39" i="20" s="1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U36" i="20"/>
  <c r="S36" i="20"/>
  <c r="R36" i="20"/>
  <c r="Q36" i="20"/>
  <c r="P36" i="20"/>
  <c r="E36" i="20"/>
  <c r="T36" i="20" s="1"/>
  <c r="S35" i="20"/>
  <c r="R35" i="20"/>
  <c r="Q35" i="20"/>
  <c r="P35" i="20"/>
  <c r="E35" i="20"/>
  <c r="U35" i="20" s="1"/>
  <c r="U34" i="20"/>
  <c r="S34" i="20"/>
  <c r="R34" i="20"/>
  <c r="Q34" i="20"/>
  <c r="P34" i="20"/>
  <c r="E34" i="20"/>
  <c r="S33" i="20"/>
  <c r="R33" i="20"/>
  <c r="Q33" i="20"/>
  <c r="P33" i="20"/>
  <c r="E33" i="20"/>
  <c r="S32" i="20"/>
  <c r="R32" i="20"/>
  <c r="Q32" i="20"/>
  <c r="P32" i="20"/>
  <c r="E32" i="20"/>
  <c r="U32" i="20" s="1"/>
  <c r="S31" i="20"/>
  <c r="R31" i="20"/>
  <c r="Q31" i="20"/>
  <c r="U31" i="20" s="1"/>
  <c r="P31" i="20"/>
  <c r="T31" i="20" s="1"/>
  <c r="E31" i="20"/>
  <c r="S30" i="20"/>
  <c r="R30" i="20"/>
  <c r="Q30" i="20"/>
  <c r="P30" i="20"/>
  <c r="E30" i="20"/>
  <c r="U30" i="20" s="1"/>
  <c r="S29" i="20"/>
  <c r="R29" i="20"/>
  <c r="Q29" i="20"/>
  <c r="P29" i="20"/>
  <c r="E29" i="20"/>
  <c r="T27" i="20"/>
  <c r="S27" i="20"/>
  <c r="R27" i="20"/>
  <c r="Q27" i="20"/>
  <c r="P27" i="20"/>
  <c r="E27" i="20"/>
  <c r="U27" i="20" s="1"/>
  <c r="U26" i="20"/>
  <c r="T26" i="20"/>
  <c r="S26" i="20"/>
  <c r="R26" i="20"/>
  <c r="Q26" i="20"/>
  <c r="P26" i="20"/>
  <c r="E26" i="20"/>
  <c r="S25" i="20"/>
  <c r="R25" i="20"/>
  <c r="Q25" i="20"/>
  <c r="P25" i="20"/>
  <c r="E25" i="20"/>
  <c r="S24" i="20"/>
  <c r="R24" i="20"/>
  <c r="Q24" i="20"/>
  <c r="P24" i="20"/>
  <c r="E24" i="20"/>
  <c r="U24" i="20" s="1"/>
  <c r="U23" i="20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T21" i="20"/>
  <c r="S21" i="20"/>
  <c r="R21" i="20"/>
  <c r="Q21" i="20"/>
  <c r="P21" i="20"/>
  <c r="E21" i="20"/>
  <c r="U21" i="20" s="1"/>
  <c r="U20" i="20"/>
  <c r="S20" i="20"/>
  <c r="R20" i="20"/>
  <c r="Q20" i="20"/>
  <c r="P20" i="20"/>
  <c r="E20" i="20"/>
  <c r="T20" i="20" s="1"/>
  <c r="S19" i="20"/>
  <c r="R19" i="20"/>
  <c r="Q19" i="20"/>
  <c r="P19" i="20"/>
  <c r="E19" i="20"/>
  <c r="S18" i="20"/>
  <c r="R18" i="20"/>
  <c r="Q18" i="20"/>
  <c r="P18" i="20"/>
  <c r="E18" i="20"/>
  <c r="U18" i="20" s="1"/>
  <c r="S17" i="20"/>
  <c r="R17" i="20"/>
  <c r="Q17" i="20"/>
  <c r="P17" i="20"/>
  <c r="E17" i="20"/>
  <c r="U17" i="20" s="1"/>
  <c r="S16" i="20"/>
  <c r="R16" i="20"/>
  <c r="Q16" i="20"/>
  <c r="P16" i="20"/>
  <c r="E16" i="20"/>
  <c r="U16" i="20" s="1"/>
  <c r="S15" i="20"/>
  <c r="R15" i="20"/>
  <c r="Q15" i="20"/>
  <c r="P15" i="20"/>
  <c r="E15" i="20"/>
  <c r="T15" i="20" s="1"/>
  <c r="U14" i="20"/>
  <c r="S14" i="20"/>
  <c r="R14" i="20"/>
  <c r="Q14" i="20"/>
  <c r="P14" i="20"/>
  <c r="E14" i="20"/>
  <c r="T14" i="20" s="1"/>
  <c r="T13" i="20"/>
  <c r="S13" i="20"/>
  <c r="R13" i="20"/>
  <c r="Q13" i="20"/>
  <c r="P13" i="20"/>
  <c r="E13" i="20"/>
  <c r="U13" i="20" s="1"/>
  <c r="U12" i="20"/>
  <c r="S12" i="20"/>
  <c r="R12" i="20"/>
  <c r="Q12" i="20"/>
  <c r="P12" i="20"/>
  <c r="T12" i="20" s="1"/>
  <c r="E12" i="20"/>
  <c r="U11" i="20"/>
  <c r="S11" i="20"/>
  <c r="R11" i="20"/>
  <c r="Q11" i="20"/>
  <c r="P11" i="20"/>
  <c r="E11" i="20"/>
  <c r="T11" i="20" s="1"/>
  <c r="U10" i="20"/>
  <c r="S10" i="20"/>
  <c r="R10" i="20"/>
  <c r="Q10" i="20"/>
  <c r="P10" i="20"/>
  <c r="E10" i="20"/>
  <c r="T10" i="20" s="1"/>
  <c r="S64" i="19"/>
  <c r="R64" i="19"/>
  <c r="Q64" i="19"/>
  <c r="P64" i="19"/>
  <c r="E64" i="19"/>
  <c r="U64" i="19" s="1"/>
  <c r="S63" i="19"/>
  <c r="R63" i="19"/>
  <c r="Q63" i="19"/>
  <c r="P63" i="19"/>
  <c r="E63" i="19"/>
  <c r="S62" i="19"/>
  <c r="R62" i="19"/>
  <c r="S60" i="19"/>
  <c r="R60" i="19"/>
  <c r="Q60" i="19"/>
  <c r="P60" i="19"/>
  <c r="E60" i="19"/>
  <c r="T60" i="19" s="1"/>
  <c r="U59" i="19"/>
  <c r="S59" i="19"/>
  <c r="R59" i="19"/>
  <c r="Q59" i="19"/>
  <c r="P59" i="19"/>
  <c r="E59" i="19"/>
  <c r="T59" i="19" s="1"/>
  <c r="S58" i="19"/>
  <c r="R58" i="19"/>
  <c r="Q58" i="19"/>
  <c r="P58" i="19"/>
  <c r="E58" i="19"/>
  <c r="U58" i="19" s="1"/>
  <c r="T57" i="19"/>
  <c r="S57" i="19"/>
  <c r="R57" i="19"/>
  <c r="Q57" i="19"/>
  <c r="P57" i="19"/>
  <c r="E57" i="19"/>
  <c r="U57" i="19" s="1"/>
  <c r="U55" i="19"/>
  <c r="S55" i="19"/>
  <c r="R55" i="19"/>
  <c r="Q55" i="19"/>
  <c r="P55" i="19"/>
  <c r="E55" i="19"/>
  <c r="T55" i="19" s="1"/>
  <c r="T54" i="19"/>
  <c r="S54" i="19"/>
  <c r="R54" i="19"/>
  <c r="Q54" i="19"/>
  <c r="P54" i="19"/>
  <c r="E54" i="19"/>
  <c r="U54" i="19" s="1"/>
  <c r="U53" i="19"/>
  <c r="S53" i="19"/>
  <c r="R53" i="19"/>
  <c r="Q53" i="19"/>
  <c r="P53" i="19"/>
  <c r="E53" i="19"/>
  <c r="T53" i="19" s="1"/>
  <c r="S52" i="19"/>
  <c r="R52" i="19"/>
  <c r="Q52" i="19"/>
  <c r="P52" i="19"/>
  <c r="E52" i="19"/>
  <c r="S51" i="19"/>
  <c r="R51" i="19"/>
  <c r="Q51" i="19"/>
  <c r="P51" i="19"/>
  <c r="E51" i="19"/>
  <c r="U51" i="19" s="1"/>
  <c r="U50" i="19"/>
  <c r="S50" i="19"/>
  <c r="R50" i="19"/>
  <c r="Q50" i="19"/>
  <c r="P50" i="19"/>
  <c r="E50" i="19"/>
  <c r="T50" i="19" s="1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T46" i="19"/>
  <c r="S46" i="19"/>
  <c r="R46" i="19"/>
  <c r="Q46" i="19"/>
  <c r="P46" i="19"/>
  <c r="E46" i="19"/>
  <c r="U46" i="19" s="1"/>
  <c r="U45" i="19"/>
  <c r="T45" i="19"/>
  <c r="S45" i="19"/>
  <c r="R45" i="19"/>
  <c r="Q45" i="19"/>
  <c r="P45" i="19"/>
  <c r="E45" i="19"/>
  <c r="T42" i="19"/>
  <c r="S42" i="19"/>
  <c r="R42" i="19"/>
  <c r="Q42" i="19"/>
  <c r="P42" i="19"/>
  <c r="E42" i="19"/>
  <c r="U42" i="19" s="1"/>
  <c r="T41" i="19"/>
  <c r="S41" i="19"/>
  <c r="R41" i="19"/>
  <c r="Q41" i="19"/>
  <c r="P41" i="19"/>
  <c r="E41" i="19"/>
  <c r="U41" i="19" s="1"/>
  <c r="S40" i="19"/>
  <c r="R40" i="19"/>
  <c r="Q40" i="19"/>
  <c r="P40" i="19"/>
  <c r="E40" i="19"/>
  <c r="U40" i="19" s="1"/>
  <c r="S39" i="19"/>
  <c r="R39" i="19"/>
  <c r="Q39" i="19"/>
  <c r="P39" i="19"/>
  <c r="E39" i="19"/>
  <c r="U39" i="19" s="1"/>
  <c r="U38" i="19"/>
  <c r="S38" i="19"/>
  <c r="R38" i="19"/>
  <c r="Q38" i="19"/>
  <c r="P38" i="19"/>
  <c r="E38" i="19"/>
  <c r="T38" i="19" s="1"/>
  <c r="U37" i="19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U35" i="19" s="1"/>
  <c r="U34" i="19"/>
  <c r="T34" i="19"/>
  <c r="S34" i="19"/>
  <c r="R34" i="19"/>
  <c r="Q34" i="19"/>
  <c r="P34" i="19"/>
  <c r="E34" i="19"/>
  <c r="S33" i="19"/>
  <c r="R33" i="19"/>
  <c r="Q33" i="19"/>
  <c r="U33" i="19" s="1"/>
  <c r="P33" i="19"/>
  <c r="T33" i="19" s="1"/>
  <c r="E33" i="19"/>
  <c r="S32" i="19"/>
  <c r="R32" i="19"/>
  <c r="Q32" i="19"/>
  <c r="P32" i="19"/>
  <c r="E32" i="19"/>
  <c r="U32" i="19" s="1"/>
  <c r="S31" i="19"/>
  <c r="R31" i="19"/>
  <c r="Q31" i="19"/>
  <c r="P31" i="19"/>
  <c r="E31" i="19"/>
  <c r="U31" i="19" s="1"/>
  <c r="S30" i="19"/>
  <c r="R30" i="19"/>
  <c r="Q30" i="19"/>
  <c r="P30" i="19"/>
  <c r="E30" i="19"/>
  <c r="T30" i="19" s="1"/>
  <c r="S29" i="19"/>
  <c r="R29" i="19"/>
  <c r="Q29" i="19"/>
  <c r="P29" i="19"/>
  <c r="E29" i="19"/>
  <c r="S28" i="19"/>
  <c r="S27" i="19"/>
  <c r="R27" i="19"/>
  <c r="Q27" i="19"/>
  <c r="P27" i="19"/>
  <c r="E27" i="19"/>
  <c r="U27" i="19" s="1"/>
  <c r="S26" i="19"/>
  <c r="R26" i="19"/>
  <c r="Q26" i="19"/>
  <c r="P26" i="19"/>
  <c r="E26" i="19"/>
  <c r="U26" i="19" s="1"/>
  <c r="S25" i="19"/>
  <c r="R25" i="19"/>
  <c r="Q25" i="19"/>
  <c r="P25" i="19"/>
  <c r="E25" i="19"/>
  <c r="U25" i="19" s="1"/>
  <c r="S24" i="19"/>
  <c r="R24" i="19"/>
  <c r="Q24" i="19"/>
  <c r="P24" i="19"/>
  <c r="E24" i="19"/>
  <c r="S23" i="19"/>
  <c r="R23" i="19"/>
  <c r="Q23" i="19"/>
  <c r="P23" i="19"/>
  <c r="E23" i="19"/>
  <c r="U23" i="19" s="1"/>
  <c r="U22" i="19"/>
  <c r="S22" i="19"/>
  <c r="R22" i="19"/>
  <c r="Q22" i="19"/>
  <c r="P22" i="19"/>
  <c r="E22" i="19"/>
  <c r="T22" i="19" s="1"/>
  <c r="U21" i="19"/>
  <c r="T21" i="19"/>
  <c r="S21" i="19"/>
  <c r="R21" i="19"/>
  <c r="Q21" i="19"/>
  <c r="P21" i="19"/>
  <c r="E21" i="19"/>
  <c r="U20" i="19"/>
  <c r="T20" i="19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U17" i="19"/>
  <c r="S17" i="19"/>
  <c r="R17" i="19"/>
  <c r="Q17" i="19"/>
  <c r="P17" i="19"/>
  <c r="E17" i="19"/>
  <c r="T17" i="19" s="1"/>
  <c r="U16" i="19"/>
  <c r="S16" i="19"/>
  <c r="R16" i="19"/>
  <c r="Q16" i="19"/>
  <c r="P16" i="19"/>
  <c r="E16" i="19"/>
  <c r="T16" i="19" s="1"/>
  <c r="U15" i="19"/>
  <c r="S15" i="19"/>
  <c r="R15" i="19"/>
  <c r="Q15" i="19"/>
  <c r="P15" i="19"/>
  <c r="E15" i="19"/>
  <c r="T15" i="19" s="1"/>
  <c r="S14" i="19"/>
  <c r="R14" i="19"/>
  <c r="Q14" i="19"/>
  <c r="P14" i="19"/>
  <c r="E14" i="19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S64" i="18"/>
  <c r="R64" i="18"/>
  <c r="Q64" i="18"/>
  <c r="P64" i="18"/>
  <c r="E64" i="18"/>
  <c r="U64" i="18" s="1"/>
  <c r="U63" i="18"/>
  <c r="S63" i="18"/>
  <c r="R63" i="18"/>
  <c r="Q63" i="18"/>
  <c r="P63" i="18"/>
  <c r="E63" i="18"/>
  <c r="S62" i="18"/>
  <c r="R62" i="18"/>
  <c r="U60" i="18"/>
  <c r="S60" i="18"/>
  <c r="R60" i="18"/>
  <c r="Q60" i="18"/>
  <c r="P60" i="18"/>
  <c r="E60" i="18"/>
  <c r="T60" i="18" s="1"/>
  <c r="U59" i="18"/>
  <c r="T59" i="18"/>
  <c r="S59" i="18"/>
  <c r="R59" i="18"/>
  <c r="Q59" i="18"/>
  <c r="P59" i="18"/>
  <c r="E59" i="18"/>
  <c r="S58" i="18"/>
  <c r="R58" i="18"/>
  <c r="Q58" i="18"/>
  <c r="P58" i="18"/>
  <c r="E58" i="18"/>
  <c r="S57" i="18"/>
  <c r="R57" i="18"/>
  <c r="Q57" i="18"/>
  <c r="P57" i="18"/>
  <c r="E57" i="18"/>
  <c r="U57" i="18" s="1"/>
  <c r="S56" i="18"/>
  <c r="S55" i="18"/>
  <c r="R55" i="18"/>
  <c r="Q55" i="18"/>
  <c r="P55" i="18"/>
  <c r="E55" i="18"/>
  <c r="U55" i="18" s="1"/>
  <c r="U54" i="18"/>
  <c r="S54" i="18"/>
  <c r="R54" i="18"/>
  <c r="Q54" i="18"/>
  <c r="P54" i="18"/>
  <c r="E54" i="18"/>
  <c r="T54" i="18" s="1"/>
  <c r="U53" i="18"/>
  <c r="T53" i="18"/>
  <c r="S53" i="18"/>
  <c r="R53" i="18"/>
  <c r="Q53" i="18"/>
  <c r="P53" i="18"/>
  <c r="E53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T48" i="18" s="1"/>
  <c r="U47" i="18"/>
  <c r="S47" i="18"/>
  <c r="R47" i="18"/>
  <c r="Q47" i="18"/>
  <c r="P47" i="18"/>
  <c r="E47" i="18"/>
  <c r="T47" i="18" s="1"/>
  <c r="T46" i="18"/>
  <c r="S46" i="18"/>
  <c r="R46" i="18"/>
  <c r="Q46" i="18"/>
  <c r="U46" i="18" s="1"/>
  <c r="P46" i="18"/>
  <c r="E46" i="18"/>
  <c r="U45" i="18"/>
  <c r="T45" i="18"/>
  <c r="S45" i="18"/>
  <c r="R45" i="18"/>
  <c r="Q45" i="18"/>
  <c r="P45" i="18"/>
  <c r="E45" i="18"/>
  <c r="S44" i="18"/>
  <c r="S42" i="18"/>
  <c r="R42" i="18"/>
  <c r="Q42" i="18"/>
  <c r="P42" i="18"/>
  <c r="E42" i="18"/>
  <c r="U42" i="18" s="1"/>
  <c r="S41" i="18"/>
  <c r="R41" i="18"/>
  <c r="Q41" i="18"/>
  <c r="P41" i="18"/>
  <c r="E41" i="18"/>
  <c r="U41" i="18" s="1"/>
  <c r="S40" i="18"/>
  <c r="R40" i="18"/>
  <c r="Q40" i="18"/>
  <c r="P40" i="18"/>
  <c r="E40" i="18"/>
  <c r="T40" i="18" s="1"/>
  <c r="U39" i="18"/>
  <c r="S39" i="18"/>
  <c r="R39" i="18"/>
  <c r="Q39" i="18"/>
  <c r="P39" i="18"/>
  <c r="E39" i="18"/>
  <c r="T39" i="18" s="1"/>
  <c r="U38" i="18"/>
  <c r="T38" i="18"/>
  <c r="S38" i="18"/>
  <c r="R38" i="18"/>
  <c r="Q38" i="18"/>
  <c r="P38" i="18"/>
  <c r="E38" i="18"/>
  <c r="S37" i="18"/>
  <c r="R37" i="18"/>
  <c r="Q37" i="18"/>
  <c r="P37" i="18"/>
  <c r="E37" i="18"/>
  <c r="S36" i="18"/>
  <c r="R36" i="18"/>
  <c r="Q36" i="18"/>
  <c r="P36" i="18"/>
  <c r="E36" i="18"/>
  <c r="U36" i="18" s="1"/>
  <c r="U35" i="18"/>
  <c r="S35" i="18"/>
  <c r="R35" i="18"/>
  <c r="Q35" i="18"/>
  <c r="P35" i="18"/>
  <c r="E35" i="18"/>
  <c r="T35" i="18" s="1"/>
  <c r="S34" i="18"/>
  <c r="R34" i="18"/>
  <c r="Q34" i="18"/>
  <c r="P34" i="18"/>
  <c r="E34" i="18"/>
  <c r="U34" i="18" s="1"/>
  <c r="S33" i="18"/>
  <c r="R33" i="18"/>
  <c r="Q33" i="18"/>
  <c r="P33" i="18"/>
  <c r="E33" i="18"/>
  <c r="U33" i="18" s="1"/>
  <c r="S32" i="18"/>
  <c r="R32" i="18"/>
  <c r="Q32" i="18"/>
  <c r="P32" i="18"/>
  <c r="E32" i="18"/>
  <c r="T32" i="18" s="1"/>
  <c r="S31" i="18"/>
  <c r="R31" i="18"/>
  <c r="Q31" i="18"/>
  <c r="U31" i="18" s="1"/>
  <c r="P31" i="18"/>
  <c r="E31" i="18"/>
  <c r="T31" i="18" s="1"/>
  <c r="U30" i="18"/>
  <c r="T30" i="18"/>
  <c r="S30" i="18"/>
  <c r="R30" i="18"/>
  <c r="Q30" i="18"/>
  <c r="P30" i="18"/>
  <c r="E30" i="18"/>
  <c r="S29" i="18"/>
  <c r="R29" i="18"/>
  <c r="Q29" i="18"/>
  <c r="P29" i="18"/>
  <c r="E29" i="18"/>
  <c r="R28" i="18"/>
  <c r="S27" i="18"/>
  <c r="R27" i="18"/>
  <c r="Q27" i="18"/>
  <c r="P27" i="18"/>
  <c r="E27" i="18"/>
  <c r="T27" i="18" s="1"/>
  <c r="U26" i="18"/>
  <c r="S26" i="18"/>
  <c r="R26" i="18"/>
  <c r="Q26" i="18"/>
  <c r="P26" i="18"/>
  <c r="E26" i="18"/>
  <c r="T26" i="18" s="1"/>
  <c r="T25" i="18"/>
  <c r="S25" i="18"/>
  <c r="R25" i="18"/>
  <c r="Q25" i="18"/>
  <c r="P25" i="18"/>
  <c r="E25" i="18"/>
  <c r="U25" i="18" s="1"/>
  <c r="U24" i="18"/>
  <c r="T24" i="18"/>
  <c r="S24" i="18"/>
  <c r="R24" i="18"/>
  <c r="Q24" i="18"/>
  <c r="P24" i="18"/>
  <c r="E24" i="18"/>
  <c r="U23" i="18"/>
  <c r="T23" i="18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U21" i="18" s="1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U18" i="18"/>
  <c r="S18" i="18"/>
  <c r="R18" i="18"/>
  <c r="Q18" i="18"/>
  <c r="P18" i="18"/>
  <c r="E18" i="18"/>
  <c r="T18" i="18" s="1"/>
  <c r="U17" i="18"/>
  <c r="T17" i="18"/>
  <c r="S17" i="18"/>
  <c r="R17" i="18"/>
  <c r="Q17" i="18"/>
  <c r="P17" i="18"/>
  <c r="E17" i="18"/>
  <c r="U16" i="18"/>
  <c r="T16" i="18"/>
  <c r="S16" i="18"/>
  <c r="R16" i="18"/>
  <c r="Q16" i="18"/>
  <c r="P16" i="18"/>
  <c r="E16" i="18"/>
  <c r="S15" i="18"/>
  <c r="R15" i="18"/>
  <c r="Q15" i="18"/>
  <c r="P15" i="18"/>
  <c r="E15" i="18"/>
  <c r="S14" i="18"/>
  <c r="R14" i="18"/>
  <c r="Q14" i="18"/>
  <c r="U14" i="18" s="1"/>
  <c r="P14" i="18"/>
  <c r="E14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T11" i="18" s="1"/>
  <c r="U10" i="18"/>
  <c r="S10" i="18"/>
  <c r="R10" i="18"/>
  <c r="Q10" i="18"/>
  <c r="P10" i="18"/>
  <c r="E10" i="18"/>
  <c r="T10" i="18" s="1"/>
  <c r="S64" i="17"/>
  <c r="R64" i="17"/>
  <c r="Q64" i="17"/>
  <c r="P64" i="17"/>
  <c r="E64" i="17"/>
  <c r="T64" i="17" s="1"/>
  <c r="U63" i="17"/>
  <c r="S63" i="17"/>
  <c r="R63" i="17"/>
  <c r="Q63" i="17"/>
  <c r="P63" i="17"/>
  <c r="E63" i="17"/>
  <c r="T63" i="17" s="1"/>
  <c r="S62" i="17"/>
  <c r="R62" i="17"/>
  <c r="S60" i="17"/>
  <c r="R60" i="17"/>
  <c r="Q60" i="17"/>
  <c r="P60" i="17"/>
  <c r="E60" i="17"/>
  <c r="U60" i="17" s="1"/>
  <c r="U59" i="17"/>
  <c r="S59" i="17"/>
  <c r="R59" i="17"/>
  <c r="Q59" i="17"/>
  <c r="P59" i="17"/>
  <c r="E59" i="17"/>
  <c r="T59" i="17" s="1"/>
  <c r="U58" i="17"/>
  <c r="T58" i="17"/>
  <c r="S58" i="17"/>
  <c r="R58" i="17"/>
  <c r="Q58" i="17"/>
  <c r="P58" i="17"/>
  <c r="E58" i="17"/>
  <c r="S57" i="17"/>
  <c r="R57" i="17"/>
  <c r="Q57" i="17"/>
  <c r="P57" i="17"/>
  <c r="E57" i="17"/>
  <c r="S56" i="17"/>
  <c r="U55" i="17"/>
  <c r="T55" i="17"/>
  <c r="S55" i="17"/>
  <c r="R55" i="17"/>
  <c r="Q55" i="17"/>
  <c r="P55" i="17"/>
  <c r="E55" i="17"/>
  <c r="U54" i="17"/>
  <c r="T54" i="17"/>
  <c r="S54" i="17"/>
  <c r="R54" i="17"/>
  <c r="Q54" i="17"/>
  <c r="P54" i="17"/>
  <c r="E54" i="17"/>
  <c r="S53" i="17"/>
  <c r="R53" i="17"/>
  <c r="Q53" i="17"/>
  <c r="P53" i="17"/>
  <c r="E53" i="17"/>
  <c r="U53" i="17" s="1"/>
  <c r="S52" i="17"/>
  <c r="R52" i="17"/>
  <c r="Q52" i="17"/>
  <c r="P52" i="17"/>
  <c r="E52" i="17"/>
  <c r="U52" i="17" s="1"/>
  <c r="S51" i="17"/>
  <c r="R51" i="17"/>
  <c r="Q51" i="17"/>
  <c r="P51" i="17"/>
  <c r="E51" i="17"/>
  <c r="T51" i="17" s="1"/>
  <c r="S50" i="17"/>
  <c r="R50" i="17"/>
  <c r="Q50" i="17"/>
  <c r="P50" i="17"/>
  <c r="E50" i="17"/>
  <c r="T50" i="17" s="1"/>
  <c r="T49" i="17"/>
  <c r="S49" i="17"/>
  <c r="R49" i="17"/>
  <c r="Q49" i="17"/>
  <c r="P49" i="17"/>
  <c r="E49" i="17"/>
  <c r="U49" i="17" s="1"/>
  <c r="U48" i="17"/>
  <c r="S48" i="17"/>
  <c r="R48" i="17"/>
  <c r="Q48" i="17"/>
  <c r="P48" i="17"/>
  <c r="E48" i="17"/>
  <c r="T48" i="17" s="1"/>
  <c r="S47" i="17"/>
  <c r="R47" i="17"/>
  <c r="Q47" i="17"/>
  <c r="P47" i="17"/>
  <c r="E47" i="17"/>
  <c r="T47" i="17" s="1"/>
  <c r="S46" i="17"/>
  <c r="R46" i="17"/>
  <c r="Q46" i="17"/>
  <c r="P46" i="17"/>
  <c r="T46" i="17" s="1"/>
  <c r="E46" i="17"/>
  <c r="S45" i="17"/>
  <c r="R45" i="17"/>
  <c r="Q45" i="17"/>
  <c r="P45" i="17"/>
  <c r="E45" i="17"/>
  <c r="S44" i="17"/>
  <c r="R44" i="17"/>
  <c r="S43" i="17"/>
  <c r="S42" i="17"/>
  <c r="R42" i="17"/>
  <c r="Q42" i="17"/>
  <c r="P42" i="17"/>
  <c r="E42" i="17"/>
  <c r="T42" i="17" s="1"/>
  <c r="S41" i="17"/>
  <c r="R41" i="17"/>
  <c r="Q41" i="17"/>
  <c r="P41" i="17"/>
  <c r="E41" i="17"/>
  <c r="U41" i="17" s="1"/>
  <c r="U40" i="17"/>
  <c r="T40" i="17"/>
  <c r="S40" i="17"/>
  <c r="R40" i="17"/>
  <c r="Q40" i="17"/>
  <c r="P40" i="17"/>
  <c r="E40" i="17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U37" i="17" s="1"/>
  <c r="S36" i="17"/>
  <c r="R36" i="17"/>
  <c r="Q36" i="17"/>
  <c r="P36" i="17"/>
  <c r="E36" i="17"/>
  <c r="U36" i="17" s="1"/>
  <c r="S35" i="17"/>
  <c r="R35" i="17"/>
  <c r="Q35" i="17"/>
  <c r="P35" i="17"/>
  <c r="E35" i="17"/>
  <c r="U35" i="17" s="1"/>
  <c r="S34" i="17"/>
  <c r="R34" i="17"/>
  <c r="Q34" i="17"/>
  <c r="P34" i="17"/>
  <c r="E34" i="17"/>
  <c r="T34" i="17" s="1"/>
  <c r="U33" i="17"/>
  <c r="S33" i="17"/>
  <c r="R33" i="17"/>
  <c r="Q33" i="17"/>
  <c r="P33" i="17"/>
  <c r="E33" i="17"/>
  <c r="T32" i="17"/>
  <c r="S32" i="17"/>
  <c r="R32" i="17"/>
  <c r="Q32" i="17"/>
  <c r="P32" i="17"/>
  <c r="E32" i="17"/>
  <c r="U32" i="17" s="1"/>
  <c r="S31" i="17"/>
  <c r="R31" i="17"/>
  <c r="Q31" i="17"/>
  <c r="U31" i="17" s="1"/>
  <c r="P31" i="17"/>
  <c r="E31" i="17"/>
  <c r="T31" i="17" s="1"/>
  <c r="U30" i="17"/>
  <c r="T30" i="17"/>
  <c r="S30" i="17"/>
  <c r="R30" i="17"/>
  <c r="Q30" i="17"/>
  <c r="P30" i="17"/>
  <c r="E30" i="17"/>
  <c r="S29" i="17"/>
  <c r="R29" i="17"/>
  <c r="Q29" i="17"/>
  <c r="P29" i="17"/>
  <c r="E29" i="17"/>
  <c r="U29" i="17" s="1"/>
  <c r="S28" i="17"/>
  <c r="S27" i="17"/>
  <c r="R27" i="17"/>
  <c r="Q27" i="17"/>
  <c r="P27" i="17"/>
  <c r="E27" i="17"/>
  <c r="T27" i="17" s="1"/>
  <c r="U26" i="17"/>
  <c r="T26" i="17"/>
  <c r="S26" i="17"/>
  <c r="R26" i="17"/>
  <c r="Q26" i="17"/>
  <c r="P26" i="17"/>
  <c r="E26" i="17"/>
  <c r="U25" i="17"/>
  <c r="T25" i="17"/>
  <c r="S25" i="17"/>
  <c r="R25" i="17"/>
  <c r="Q25" i="17"/>
  <c r="P25" i="17"/>
  <c r="E25" i="17"/>
  <c r="T24" i="17"/>
  <c r="S24" i="17"/>
  <c r="R24" i="17"/>
  <c r="Q24" i="17"/>
  <c r="P24" i="17"/>
  <c r="E24" i="17"/>
  <c r="U24" i="17" s="1"/>
  <c r="S23" i="17"/>
  <c r="R23" i="17"/>
  <c r="Q23" i="17"/>
  <c r="P23" i="17"/>
  <c r="E23" i="17"/>
  <c r="S22" i="17"/>
  <c r="R22" i="17"/>
  <c r="Q22" i="17"/>
  <c r="P22" i="17"/>
  <c r="E22" i="17"/>
  <c r="U22" i="17" s="1"/>
  <c r="S21" i="17"/>
  <c r="R21" i="17"/>
  <c r="Q21" i="17"/>
  <c r="P21" i="17"/>
  <c r="E21" i="17"/>
  <c r="T21" i="17" s="1"/>
  <c r="S20" i="17"/>
  <c r="R20" i="17"/>
  <c r="Q20" i="17"/>
  <c r="P20" i="17"/>
  <c r="E20" i="17"/>
  <c r="S19" i="17"/>
  <c r="R19" i="17"/>
  <c r="Q19" i="17"/>
  <c r="P19" i="17"/>
  <c r="E19" i="17"/>
  <c r="U19" i="17" s="1"/>
  <c r="U18" i="17"/>
  <c r="S18" i="17"/>
  <c r="R18" i="17"/>
  <c r="Q18" i="17"/>
  <c r="P18" i="17"/>
  <c r="E18" i="17"/>
  <c r="T18" i="17" s="1"/>
  <c r="U17" i="17"/>
  <c r="T17" i="17"/>
  <c r="S17" i="17"/>
  <c r="R17" i="17"/>
  <c r="Q17" i="17"/>
  <c r="P17" i="17"/>
  <c r="E17" i="17"/>
  <c r="U16" i="17"/>
  <c r="T16" i="17"/>
  <c r="S16" i="17"/>
  <c r="R16" i="17"/>
  <c r="Q16" i="17"/>
  <c r="P16" i="17"/>
  <c r="E16" i="17"/>
  <c r="S15" i="17"/>
  <c r="R15" i="17"/>
  <c r="Q15" i="17"/>
  <c r="P15" i="17"/>
  <c r="E15" i="17"/>
  <c r="U15" i="17" s="1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U12" i="17"/>
  <c r="S12" i="17"/>
  <c r="R12" i="17"/>
  <c r="Q12" i="17"/>
  <c r="P12" i="17"/>
  <c r="E12" i="17"/>
  <c r="T12" i="17" s="1"/>
  <c r="S11" i="17"/>
  <c r="R11" i="17"/>
  <c r="Q11" i="17"/>
  <c r="P11" i="17"/>
  <c r="E11" i="17"/>
  <c r="T11" i="17" s="1"/>
  <c r="U10" i="17"/>
  <c r="S10" i="17"/>
  <c r="R10" i="17"/>
  <c r="Q10" i="17"/>
  <c r="P10" i="17"/>
  <c r="E10" i="17"/>
  <c r="T10" i="17" s="1"/>
  <c r="U64" i="16"/>
  <c r="T64" i="16"/>
  <c r="S64" i="16"/>
  <c r="R64" i="16"/>
  <c r="Q64" i="16"/>
  <c r="P64" i="16"/>
  <c r="E64" i="16"/>
  <c r="U63" i="16"/>
  <c r="T63" i="16"/>
  <c r="S63" i="16"/>
  <c r="R63" i="16"/>
  <c r="Q63" i="16"/>
  <c r="P63" i="16"/>
  <c r="E63" i="16"/>
  <c r="S62" i="16"/>
  <c r="R62" i="16"/>
  <c r="U60" i="16"/>
  <c r="T60" i="16"/>
  <c r="S60" i="16"/>
  <c r="R60" i="16"/>
  <c r="Q60" i="16"/>
  <c r="P60" i="16"/>
  <c r="E60" i="16"/>
  <c r="S59" i="16"/>
  <c r="R59" i="16"/>
  <c r="Q59" i="16"/>
  <c r="P59" i="16"/>
  <c r="E59" i="16"/>
  <c r="U59" i="16" s="1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S55" i="16"/>
  <c r="R55" i="16"/>
  <c r="Q55" i="16"/>
  <c r="P55" i="16"/>
  <c r="E55" i="16"/>
  <c r="U55" i="16" s="1"/>
  <c r="S54" i="16"/>
  <c r="R54" i="16"/>
  <c r="Q54" i="16"/>
  <c r="P54" i="16"/>
  <c r="E54" i="16"/>
  <c r="U54" i="16" s="1"/>
  <c r="S53" i="16"/>
  <c r="R53" i="16"/>
  <c r="Q53" i="16"/>
  <c r="P53" i="16"/>
  <c r="E53" i="16"/>
  <c r="T53" i="16" s="1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U50" i="16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U48" i="16"/>
  <c r="T48" i="16"/>
  <c r="S48" i="16"/>
  <c r="R48" i="16"/>
  <c r="Q48" i="16"/>
  <c r="P48" i="16"/>
  <c r="E48" i="16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S43" i="16"/>
  <c r="S42" i="16"/>
  <c r="R42" i="16"/>
  <c r="Q42" i="16"/>
  <c r="P42" i="16"/>
  <c r="E42" i="16"/>
  <c r="S41" i="16"/>
  <c r="R41" i="16"/>
  <c r="Q41" i="16"/>
  <c r="P41" i="16"/>
  <c r="E41" i="16"/>
  <c r="U41" i="16" s="1"/>
  <c r="S40" i="16"/>
  <c r="R40" i="16"/>
  <c r="Q40" i="16"/>
  <c r="P40" i="16"/>
  <c r="E40" i="16"/>
  <c r="T40" i="16" s="1"/>
  <c r="U39" i="16"/>
  <c r="T39" i="16"/>
  <c r="S39" i="16"/>
  <c r="R39" i="16"/>
  <c r="Q39" i="16"/>
  <c r="P39" i="16"/>
  <c r="E39" i="16"/>
  <c r="U38" i="16"/>
  <c r="T38" i="16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P35" i="16"/>
  <c r="E35" i="16"/>
  <c r="T35" i="16" s="1"/>
  <c r="U34" i="16"/>
  <c r="S34" i="16"/>
  <c r="R34" i="16"/>
  <c r="Q34" i="16"/>
  <c r="P34" i="16"/>
  <c r="E34" i="16"/>
  <c r="T34" i="16" s="1"/>
  <c r="S33" i="16"/>
  <c r="R33" i="16"/>
  <c r="Q33" i="16"/>
  <c r="P33" i="16"/>
  <c r="E33" i="16"/>
  <c r="S32" i="16"/>
  <c r="R32" i="16"/>
  <c r="Q32" i="16"/>
  <c r="P32" i="16"/>
  <c r="E32" i="16"/>
  <c r="U32" i="16" s="1"/>
  <c r="T31" i="16"/>
  <c r="S31" i="16"/>
  <c r="R31" i="16"/>
  <c r="Q31" i="16"/>
  <c r="U31" i="16" s="1"/>
  <c r="P31" i="16"/>
  <c r="E31" i="16"/>
  <c r="U30" i="16"/>
  <c r="T30" i="16"/>
  <c r="S30" i="16"/>
  <c r="R30" i="16"/>
  <c r="Q30" i="16"/>
  <c r="P30" i="16"/>
  <c r="E30" i="16"/>
  <c r="S29" i="16"/>
  <c r="R29" i="16"/>
  <c r="Q29" i="16"/>
  <c r="P29" i="16"/>
  <c r="E29" i="16"/>
  <c r="S27" i="16"/>
  <c r="R27" i="16"/>
  <c r="Q27" i="16"/>
  <c r="P27" i="16"/>
  <c r="E27" i="16"/>
  <c r="S26" i="16"/>
  <c r="R26" i="16"/>
  <c r="Q26" i="16"/>
  <c r="P26" i="16"/>
  <c r="E26" i="16"/>
  <c r="U26" i="16" s="1"/>
  <c r="U25" i="16"/>
  <c r="S25" i="16"/>
  <c r="R25" i="16"/>
  <c r="Q25" i="16"/>
  <c r="P25" i="16"/>
  <c r="E25" i="16"/>
  <c r="T25" i="16" s="1"/>
  <c r="S24" i="16"/>
  <c r="R24" i="16"/>
  <c r="Q24" i="16"/>
  <c r="P24" i="16"/>
  <c r="E24" i="16"/>
  <c r="U24" i="16" s="1"/>
  <c r="S23" i="16"/>
  <c r="R23" i="16"/>
  <c r="Q23" i="16"/>
  <c r="P23" i="16"/>
  <c r="E23" i="16"/>
  <c r="S22" i="16"/>
  <c r="R22" i="16"/>
  <c r="Q22" i="16"/>
  <c r="P22" i="16"/>
  <c r="E22" i="16"/>
  <c r="T22" i="16" s="1"/>
  <c r="U21" i="16"/>
  <c r="S21" i="16"/>
  <c r="R21" i="16"/>
  <c r="Q21" i="16"/>
  <c r="P21" i="16"/>
  <c r="E21" i="16"/>
  <c r="T21" i="16" s="1"/>
  <c r="U20" i="16"/>
  <c r="S20" i="16"/>
  <c r="R20" i="16"/>
  <c r="Q20" i="16"/>
  <c r="P20" i="16"/>
  <c r="E20" i="16"/>
  <c r="T20" i="16" s="1"/>
  <c r="U19" i="16"/>
  <c r="T19" i="16"/>
  <c r="S19" i="16"/>
  <c r="R19" i="16"/>
  <c r="Q19" i="16"/>
  <c r="P19" i="16"/>
  <c r="E19" i="16"/>
  <c r="S18" i="16"/>
  <c r="R18" i="16"/>
  <c r="Q18" i="16"/>
  <c r="P18" i="16"/>
  <c r="E18" i="16"/>
  <c r="S17" i="16"/>
  <c r="R17" i="16"/>
  <c r="Q17" i="16"/>
  <c r="P17" i="16"/>
  <c r="E17" i="16"/>
  <c r="U17" i="16" s="1"/>
  <c r="S16" i="16"/>
  <c r="R16" i="16"/>
  <c r="Q16" i="16"/>
  <c r="P16" i="16"/>
  <c r="E16" i="16"/>
  <c r="U16" i="16" s="1"/>
  <c r="S15" i="16"/>
  <c r="R15" i="16"/>
  <c r="Q15" i="16"/>
  <c r="P15" i="16"/>
  <c r="E15" i="16"/>
  <c r="U15" i="16" s="1"/>
  <c r="S14" i="16"/>
  <c r="R14" i="16"/>
  <c r="Q14" i="16"/>
  <c r="P14" i="16"/>
  <c r="E14" i="16"/>
  <c r="T14" i="16" s="1"/>
  <c r="U13" i="16"/>
  <c r="S13" i="16"/>
  <c r="R13" i="16"/>
  <c r="Q13" i="16"/>
  <c r="P13" i="16"/>
  <c r="E13" i="16"/>
  <c r="T12" i="16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T10" i="16" s="1"/>
  <c r="S64" i="15"/>
  <c r="R64" i="15"/>
  <c r="Q64" i="15"/>
  <c r="P64" i="15"/>
  <c r="E64" i="15"/>
  <c r="U64" i="15" s="1"/>
  <c r="S63" i="15"/>
  <c r="R63" i="15"/>
  <c r="Q63" i="15"/>
  <c r="Q62" i="15" s="1"/>
  <c r="P63" i="15"/>
  <c r="E63" i="15"/>
  <c r="T63" i="15" s="1"/>
  <c r="S62" i="15"/>
  <c r="R62" i="15"/>
  <c r="S60" i="15"/>
  <c r="R60" i="15"/>
  <c r="Q60" i="15"/>
  <c r="P60" i="15"/>
  <c r="E60" i="15"/>
  <c r="U60" i="15" s="1"/>
  <c r="S59" i="15"/>
  <c r="R59" i="15"/>
  <c r="Q59" i="15"/>
  <c r="P59" i="15"/>
  <c r="E59" i="15"/>
  <c r="U59" i="15" s="1"/>
  <c r="S58" i="15"/>
  <c r="R58" i="15"/>
  <c r="Q58" i="15"/>
  <c r="P58" i="15"/>
  <c r="E58" i="15"/>
  <c r="T58" i="15" s="1"/>
  <c r="U57" i="15"/>
  <c r="S57" i="15"/>
  <c r="R57" i="15"/>
  <c r="Q57" i="15"/>
  <c r="P57" i="15"/>
  <c r="E57" i="15"/>
  <c r="T57" i="15" s="1"/>
  <c r="S56" i="15"/>
  <c r="S55" i="15"/>
  <c r="R55" i="15"/>
  <c r="Q55" i="15"/>
  <c r="P55" i="15"/>
  <c r="E55" i="15"/>
  <c r="U55" i="15" s="1"/>
  <c r="S54" i="15"/>
  <c r="R54" i="15"/>
  <c r="Q54" i="15"/>
  <c r="P54" i="15"/>
  <c r="E54" i="15"/>
  <c r="T54" i="15" s="1"/>
  <c r="S53" i="15"/>
  <c r="R53" i="15"/>
  <c r="Q53" i="15"/>
  <c r="P53" i="15"/>
  <c r="E53" i="15"/>
  <c r="U52" i="15"/>
  <c r="T52" i="15"/>
  <c r="S52" i="15"/>
  <c r="R52" i="15"/>
  <c r="Q52" i="15"/>
  <c r="P52" i="15"/>
  <c r="E52" i="15"/>
  <c r="U51" i="15"/>
  <c r="T51" i="15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U45" i="15"/>
  <c r="S45" i="15"/>
  <c r="R45" i="15"/>
  <c r="Q45" i="15"/>
  <c r="P45" i="15"/>
  <c r="E45" i="15"/>
  <c r="T45" i="15" s="1"/>
  <c r="S44" i="15"/>
  <c r="R44" i="15"/>
  <c r="S43" i="15"/>
  <c r="U42" i="15"/>
  <c r="S42" i="15"/>
  <c r="R42" i="15"/>
  <c r="Q42" i="15"/>
  <c r="P42" i="15"/>
  <c r="E42" i="15"/>
  <c r="T42" i="15" s="1"/>
  <c r="T41" i="15"/>
  <c r="S41" i="15"/>
  <c r="R41" i="15"/>
  <c r="Q41" i="15"/>
  <c r="P41" i="15"/>
  <c r="E41" i="15"/>
  <c r="U41" i="15" s="1"/>
  <c r="U40" i="15"/>
  <c r="S40" i="15"/>
  <c r="R40" i="15"/>
  <c r="Q40" i="15"/>
  <c r="P40" i="15"/>
  <c r="E40" i="15"/>
  <c r="T40" i="15" s="1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S37" i="15"/>
  <c r="R37" i="15"/>
  <c r="Q37" i="15"/>
  <c r="P37" i="15"/>
  <c r="E37" i="15"/>
  <c r="T37" i="15" s="1"/>
  <c r="S36" i="15"/>
  <c r="R36" i="15"/>
  <c r="Q36" i="15"/>
  <c r="P36" i="15"/>
  <c r="E36" i="15"/>
  <c r="S35" i="15"/>
  <c r="R35" i="15"/>
  <c r="Q35" i="15"/>
  <c r="P35" i="15"/>
  <c r="E35" i="15"/>
  <c r="U35" i="15" s="1"/>
  <c r="T34" i="15"/>
  <c r="S34" i="15"/>
  <c r="R34" i="15"/>
  <c r="Q34" i="15"/>
  <c r="P34" i="15"/>
  <c r="E34" i="15"/>
  <c r="U34" i="15" s="1"/>
  <c r="S33" i="15"/>
  <c r="R33" i="15"/>
  <c r="Q33" i="15"/>
  <c r="U33" i="15" s="1"/>
  <c r="P33" i="15"/>
  <c r="T33" i="15" s="1"/>
  <c r="E33" i="15"/>
  <c r="S32" i="15"/>
  <c r="R32" i="15"/>
  <c r="Q32" i="15"/>
  <c r="P32" i="15"/>
  <c r="E32" i="15"/>
  <c r="S31" i="15"/>
  <c r="R31" i="15"/>
  <c r="Q31" i="15"/>
  <c r="P31" i="15"/>
  <c r="E31" i="15"/>
  <c r="S30" i="15"/>
  <c r="R30" i="15"/>
  <c r="Q30" i="15"/>
  <c r="P30" i="15"/>
  <c r="E30" i="15"/>
  <c r="U30" i="15" s="1"/>
  <c r="S29" i="15"/>
  <c r="R29" i="15"/>
  <c r="Q29" i="15"/>
  <c r="P29" i="15"/>
  <c r="E29" i="15"/>
  <c r="U29" i="15" s="1"/>
  <c r="U27" i="15"/>
  <c r="S27" i="15"/>
  <c r="R27" i="15"/>
  <c r="Q27" i="15"/>
  <c r="P27" i="15"/>
  <c r="E27" i="15"/>
  <c r="T27" i="15" s="1"/>
  <c r="S26" i="15"/>
  <c r="R26" i="15"/>
  <c r="Q26" i="15"/>
  <c r="P26" i="15"/>
  <c r="E26" i="15"/>
  <c r="U26" i="15" s="1"/>
  <c r="S25" i="15"/>
  <c r="R25" i="15"/>
  <c r="Q25" i="15"/>
  <c r="P25" i="15"/>
  <c r="E25" i="15"/>
  <c r="U25" i="15" s="1"/>
  <c r="S24" i="15"/>
  <c r="R24" i="15"/>
  <c r="Q24" i="15"/>
  <c r="P24" i="15"/>
  <c r="E24" i="15"/>
  <c r="T24" i="15" s="1"/>
  <c r="U23" i="15"/>
  <c r="S23" i="15"/>
  <c r="R23" i="15"/>
  <c r="Q23" i="15"/>
  <c r="P23" i="15"/>
  <c r="E23" i="15"/>
  <c r="T23" i="15" s="1"/>
  <c r="U22" i="15"/>
  <c r="S22" i="15"/>
  <c r="R22" i="15"/>
  <c r="Q22" i="15"/>
  <c r="P22" i="15"/>
  <c r="E22" i="15"/>
  <c r="T22" i="15" s="1"/>
  <c r="U21" i="15"/>
  <c r="T21" i="15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S17" i="15"/>
  <c r="R17" i="15"/>
  <c r="Q17" i="15"/>
  <c r="P17" i="15"/>
  <c r="E17" i="15"/>
  <c r="U17" i="15" s="1"/>
  <c r="S16" i="15"/>
  <c r="R16" i="15"/>
  <c r="Q16" i="15"/>
  <c r="P16" i="15"/>
  <c r="E16" i="15"/>
  <c r="T16" i="15" s="1"/>
  <c r="U15" i="15"/>
  <c r="S15" i="15"/>
  <c r="R15" i="15"/>
  <c r="Q15" i="15"/>
  <c r="P15" i="15"/>
  <c r="E15" i="15"/>
  <c r="T15" i="15" s="1"/>
  <c r="T14" i="15"/>
  <c r="S14" i="15"/>
  <c r="R14" i="15"/>
  <c r="Q14" i="15"/>
  <c r="P14" i="15"/>
  <c r="E14" i="15"/>
  <c r="U14" i="15" s="1"/>
  <c r="S13" i="15"/>
  <c r="R13" i="15"/>
  <c r="Q13" i="15"/>
  <c r="U13" i="15" s="1"/>
  <c r="P13" i="15"/>
  <c r="E13" i="15"/>
  <c r="T13" i="15" s="1"/>
  <c r="S12" i="15"/>
  <c r="R12" i="15"/>
  <c r="Q12" i="15"/>
  <c r="U12" i="15" s="1"/>
  <c r="P12" i="15"/>
  <c r="E12" i="15"/>
  <c r="T12" i="15" s="1"/>
  <c r="S11" i="15"/>
  <c r="R11" i="15"/>
  <c r="Q11" i="15"/>
  <c r="P11" i="15"/>
  <c r="E11" i="15"/>
  <c r="S10" i="15"/>
  <c r="R10" i="15"/>
  <c r="Q10" i="15"/>
  <c r="P10" i="15"/>
  <c r="E10" i="15"/>
  <c r="S64" i="14"/>
  <c r="R64" i="14"/>
  <c r="Q64" i="14"/>
  <c r="P64" i="14"/>
  <c r="E64" i="14"/>
  <c r="U64" i="14" s="1"/>
  <c r="S63" i="14"/>
  <c r="R63" i="14"/>
  <c r="Q63" i="14"/>
  <c r="P63" i="14"/>
  <c r="E63" i="14"/>
  <c r="S62" i="14"/>
  <c r="R62" i="14"/>
  <c r="S60" i="14"/>
  <c r="R60" i="14"/>
  <c r="Q60" i="14"/>
  <c r="P60" i="14"/>
  <c r="E60" i="14"/>
  <c r="S59" i="14"/>
  <c r="R59" i="14"/>
  <c r="Q59" i="14"/>
  <c r="P59" i="14"/>
  <c r="E59" i="14"/>
  <c r="T59" i="14" s="1"/>
  <c r="S58" i="14"/>
  <c r="R58" i="14"/>
  <c r="Q58" i="14"/>
  <c r="P58" i="14"/>
  <c r="E58" i="14"/>
  <c r="S57" i="14"/>
  <c r="R57" i="14"/>
  <c r="Q57" i="14"/>
  <c r="P57" i="14"/>
  <c r="E57" i="14"/>
  <c r="U57" i="14" s="1"/>
  <c r="S56" i="14"/>
  <c r="S55" i="14"/>
  <c r="R55" i="14"/>
  <c r="Q55" i="14"/>
  <c r="P55" i="14"/>
  <c r="E55" i="14"/>
  <c r="U54" i="14"/>
  <c r="T54" i="14"/>
  <c r="S54" i="14"/>
  <c r="R54" i="14"/>
  <c r="Q54" i="14"/>
  <c r="P54" i="14"/>
  <c r="E54" i="14"/>
  <c r="U53" i="14"/>
  <c r="S53" i="14"/>
  <c r="R53" i="14"/>
  <c r="Q53" i="14"/>
  <c r="P53" i="14"/>
  <c r="T53" i="14" s="1"/>
  <c r="E53" i="14"/>
  <c r="S52" i="14"/>
  <c r="R52" i="14"/>
  <c r="Q52" i="14"/>
  <c r="P52" i="14"/>
  <c r="E52" i="14"/>
  <c r="U52" i="14" s="1"/>
  <c r="S51" i="14"/>
  <c r="R51" i="14"/>
  <c r="Q51" i="14"/>
  <c r="P51" i="14"/>
  <c r="E51" i="14"/>
  <c r="T51" i="14" s="1"/>
  <c r="S50" i="14"/>
  <c r="R50" i="14"/>
  <c r="Q50" i="14"/>
  <c r="P50" i="14"/>
  <c r="E50" i="14"/>
  <c r="U50" i="14" s="1"/>
  <c r="S49" i="14"/>
  <c r="R49" i="14"/>
  <c r="Q49" i="14"/>
  <c r="P49" i="14"/>
  <c r="E49" i="14"/>
  <c r="S48" i="14"/>
  <c r="R48" i="14"/>
  <c r="Q48" i="14"/>
  <c r="P48" i="14"/>
  <c r="E48" i="14"/>
  <c r="S47" i="14"/>
  <c r="R47" i="14"/>
  <c r="Q47" i="14"/>
  <c r="P47" i="14"/>
  <c r="E47" i="14"/>
  <c r="T47" i="14" s="1"/>
  <c r="S46" i="14"/>
  <c r="R46" i="14"/>
  <c r="Q46" i="14"/>
  <c r="U46" i="14" s="1"/>
  <c r="P46" i="14"/>
  <c r="E46" i="14"/>
  <c r="T46" i="14" s="1"/>
  <c r="U45" i="14"/>
  <c r="S45" i="14"/>
  <c r="R45" i="14"/>
  <c r="Q45" i="14"/>
  <c r="P45" i="14"/>
  <c r="T45" i="14" s="1"/>
  <c r="E45" i="14"/>
  <c r="S42" i="14"/>
  <c r="R42" i="14"/>
  <c r="Q42" i="14"/>
  <c r="P42" i="14"/>
  <c r="E42" i="14"/>
  <c r="S41" i="14"/>
  <c r="R41" i="14"/>
  <c r="Q41" i="14"/>
  <c r="P41" i="14"/>
  <c r="E41" i="14"/>
  <c r="U41" i="14" s="1"/>
  <c r="S40" i="14"/>
  <c r="R40" i="14"/>
  <c r="Q40" i="14"/>
  <c r="P40" i="14"/>
  <c r="E40" i="14"/>
  <c r="S39" i="14"/>
  <c r="R39" i="14"/>
  <c r="Q39" i="14"/>
  <c r="P39" i="14"/>
  <c r="E39" i="14"/>
  <c r="S38" i="14"/>
  <c r="R38" i="14"/>
  <c r="Q38" i="14"/>
  <c r="P38" i="14"/>
  <c r="E38" i="14"/>
  <c r="T38" i="14" s="1"/>
  <c r="T37" i="14"/>
  <c r="S37" i="14"/>
  <c r="R37" i="14"/>
  <c r="Q37" i="14"/>
  <c r="P37" i="14"/>
  <c r="E37" i="14"/>
  <c r="U37" i="14" s="1"/>
  <c r="U36" i="14"/>
  <c r="S36" i="14"/>
  <c r="R36" i="14"/>
  <c r="Q36" i="14"/>
  <c r="P36" i="14"/>
  <c r="E36" i="14"/>
  <c r="T36" i="14" s="1"/>
  <c r="U35" i="14"/>
  <c r="T35" i="14"/>
  <c r="S35" i="14"/>
  <c r="R35" i="14"/>
  <c r="Q35" i="14"/>
  <c r="P35" i="14"/>
  <c r="E35" i="14"/>
  <c r="S34" i="14"/>
  <c r="R34" i="14"/>
  <c r="Q34" i="14"/>
  <c r="P34" i="14"/>
  <c r="E34" i="14"/>
  <c r="S33" i="14"/>
  <c r="R33" i="14"/>
  <c r="Q33" i="14"/>
  <c r="P33" i="14"/>
  <c r="E33" i="14"/>
  <c r="S32" i="14"/>
  <c r="R32" i="14"/>
  <c r="Q32" i="14"/>
  <c r="P32" i="14"/>
  <c r="E32" i="14"/>
  <c r="S31" i="14"/>
  <c r="R31" i="14"/>
  <c r="Q31" i="14"/>
  <c r="P31" i="14"/>
  <c r="E31" i="14"/>
  <c r="S30" i="14"/>
  <c r="R30" i="14"/>
  <c r="Q30" i="14"/>
  <c r="P30" i="14"/>
  <c r="E30" i="14"/>
  <c r="T30" i="14" s="1"/>
  <c r="S29" i="14"/>
  <c r="R29" i="14"/>
  <c r="Q29" i="14"/>
  <c r="P29" i="14"/>
  <c r="E29" i="14"/>
  <c r="T29" i="14" s="1"/>
  <c r="R28" i="14"/>
  <c r="S27" i="14"/>
  <c r="R27" i="14"/>
  <c r="Q27" i="14"/>
  <c r="P27" i="14"/>
  <c r="E27" i="14"/>
  <c r="S26" i="14"/>
  <c r="R26" i="14"/>
  <c r="Q26" i="14"/>
  <c r="P26" i="14"/>
  <c r="E26" i="14"/>
  <c r="U25" i="14"/>
  <c r="S25" i="14"/>
  <c r="R25" i="14"/>
  <c r="Q25" i="14"/>
  <c r="P25" i="14"/>
  <c r="E25" i="14"/>
  <c r="T25" i="14" s="1"/>
  <c r="S24" i="14"/>
  <c r="R24" i="14"/>
  <c r="Q24" i="14"/>
  <c r="P24" i="14"/>
  <c r="E24" i="14"/>
  <c r="U24" i="14" s="1"/>
  <c r="S23" i="14"/>
  <c r="R23" i="14"/>
  <c r="Q23" i="14"/>
  <c r="P23" i="14"/>
  <c r="E23" i="14"/>
  <c r="U23" i="14" s="1"/>
  <c r="U22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T18" i="14" s="1"/>
  <c r="T17" i="14"/>
  <c r="S17" i="14"/>
  <c r="R17" i="14"/>
  <c r="Q17" i="14"/>
  <c r="P17" i="14"/>
  <c r="E17" i="14"/>
  <c r="U17" i="14" s="1"/>
  <c r="U16" i="14"/>
  <c r="S16" i="14"/>
  <c r="R16" i="14"/>
  <c r="Q16" i="14"/>
  <c r="P16" i="14"/>
  <c r="E16" i="14"/>
  <c r="T16" i="14" s="1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T13" i="14" s="1"/>
  <c r="E13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U64" i="13"/>
  <c r="S64" i="13"/>
  <c r="R64" i="13"/>
  <c r="Q64" i="13"/>
  <c r="P64" i="13"/>
  <c r="E64" i="13"/>
  <c r="T64" i="13" s="1"/>
  <c r="S63" i="13"/>
  <c r="R63" i="13"/>
  <c r="Q63" i="13"/>
  <c r="P63" i="13"/>
  <c r="E63" i="13"/>
  <c r="S62" i="13"/>
  <c r="R62" i="13"/>
  <c r="S60" i="13"/>
  <c r="R60" i="13"/>
  <c r="Q60" i="13"/>
  <c r="P60" i="13"/>
  <c r="E60" i="13"/>
  <c r="U60" i="13" s="1"/>
  <c r="S59" i="13"/>
  <c r="R59" i="13"/>
  <c r="Q59" i="13"/>
  <c r="P59" i="13"/>
  <c r="E59" i="13"/>
  <c r="U59" i="13" s="1"/>
  <c r="U58" i="13"/>
  <c r="S58" i="13"/>
  <c r="R58" i="13"/>
  <c r="Q58" i="13"/>
  <c r="P58" i="13"/>
  <c r="E58" i="13"/>
  <c r="T58" i="13" s="1"/>
  <c r="U57" i="13"/>
  <c r="T57" i="13"/>
  <c r="S57" i="13"/>
  <c r="R57" i="13"/>
  <c r="Q57" i="13"/>
  <c r="P57" i="13"/>
  <c r="E57" i="13"/>
  <c r="U55" i="13"/>
  <c r="S55" i="13"/>
  <c r="R55" i="13"/>
  <c r="Q55" i="13"/>
  <c r="P55" i="13"/>
  <c r="T55" i="13" s="1"/>
  <c r="E55" i="13"/>
  <c r="S54" i="13"/>
  <c r="R54" i="13"/>
  <c r="Q54" i="13"/>
  <c r="P54" i="13"/>
  <c r="E54" i="13"/>
  <c r="U54" i="13" s="1"/>
  <c r="S53" i="13"/>
  <c r="R53" i="13"/>
  <c r="Q53" i="13"/>
  <c r="U53" i="13" s="1"/>
  <c r="P53" i="13"/>
  <c r="T53" i="13" s="1"/>
  <c r="E53" i="13"/>
  <c r="S52" i="13"/>
  <c r="R52" i="13"/>
  <c r="Q52" i="13"/>
  <c r="P52" i="13"/>
  <c r="E52" i="13"/>
  <c r="S51" i="13"/>
  <c r="R51" i="13"/>
  <c r="Q51" i="13"/>
  <c r="P51" i="13"/>
  <c r="E51" i="13"/>
  <c r="U50" i="13"/>
  <c r="S50" i="13"/>
  <c r="R50" i="13"/>
  <c r="Q50" i="13"/>
  <c r="P50" i="13"/>
  <c r="E50" i="13"/>
  <c r="T50" i="13" s="1"/>
  <c r="T49" i="13"/>
  <c r="S49" i="13"/>
  <c r="R49" i="13"/>
  <c r="Q49" i="13"/>
  <c r="P49" i="13"/>
  <c r="E49" i="13"/>
  <c r="U49" i="13" s="1"/>
  <c r="S48" i="13"/>
  <c r="R48" i="13"/>
  <c r="Q48" i="13"/>
  <c r="P48" i="13"/>
  <c r="E48" i="13"/>
  <c r="U47" i="13"/>
  <c r="T47" i="13"/>
  <c r="S47" i="13"/>
  <c r="R47" i="13"/>
  <c r="Q47" i="13"/>
  <c r="P47" i="13"/>
  <c r="E47" i="13"/>
  <c r="T46" i="13"/>
  <c r="S46" i="13"/>
  <c r="R46" i="13"/>
  <c r="Q46" i="13"/>
  <c r="P46" i="13"/>
  <c r="E46" i="13"/>
  <c r="U45" i="13"/>
  <c r="S45" i="13"/>
  <c r="R45" i="13"/>
  <c r="Q45" i="13"/>
  <c r="P45" i="13"/>
  <c r="E45" i="13"/>
  <c r="T45" i="13" s="1"/>
  <c r="S44" i="13"/>
  <c r="R44" i="13"/>
  <c r="S42" i="13"/>
  <c r="R42" i="13"/>
  <c r="Q42" i="13"/>
  <c r="P42" i="13"/>
  <c r="E42" i="13"/>
  <c r="S41" i="13"/>
  <c r="R41" i="13"/>
  <c r="Q41" i="13"/>
  <c r="P41" i="13"/>
  <c r="E41" i="13"/>
  <c r="T41" i="13" s="1"/>
  <c r="U40" i="13"/>
  <c r="T40" i="13"/>
  <c r="S40" i="13"/>
  <c r="R40" i="13"/>
  <c r="Q40" i="13"/>
  <c r="P40" i="13"/>
  <c r="E40" i="13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T37" i="13" s="1"/>
  <c r="S36" i="13"/>
  <c r="R36" i="13"/>
  <c r="Q36" i="13"/>
  <c r="P36" i="13"/>
  <c r="E36" i="13"/>
  <c r="S35" i="13"/>
  <c r="R35" i="13"/>
  <c r="Q35" i="13"/>
  <c r="P35" i="13"/>
  <c r="E35" i="13"/>
  <c r="S34" i="13"/>
  <c r="R34" i="13"/>
  <c r="Q34" i="13"/>
  <c r="P34" i="13"/>
  <c r="E34" i="13"/>
  <c r="S33" i="13"/>
  <c r="R33" i="13"/>
  <c r="Q33" i="13"/>
  <c r="P33" i="13"/>
  <c r="E33" i="13"/>
  <c r="S32" i="13"/>
  <c r="R32" i="13"/>
  <c r="Q32" i="13"/>
  <c r="P32" i="13"/>
  <c r="E32" i="13"/>
  <c r="U32" i="13" s="1"/>
  <c r="U31" i="13"/>
  <c r="S31" i="13"/>
  <c r="R31" i="13"/>
  <c r="Q31" i="13"/>
  <c r="P31" i="13"/>
  <c r="E31" i="13"/>
  <c r="U30" i="13"/>
  <c r="T30" i="13"/>
  <c r="S30" i="13"/>
  <c r="R30" i="13"/>
  <c r="Q30" i="13"/>
  <c r="P30" i="13"/>
  <c r="E30" i="13"/>
  <c r="S29" i="13"/>
  <c r="R29" i="13"/>
  <c r="Q29" i="13"/>
  <c r="P29" i="13"/>
  <c r="E29" i="13"/>
  <c r="U29" i="13" s="1"/>
  <c r="S28" i="13"/>
  <c r="R28" i="13"/>
  <c r="U27" i="13"/>
  <c r="S27" i="13"/>
  <c r="R27" i="13"/>
  <c r="Q27" i="13"/>
  <c r="P27" i="13"/>
  <c r="E27" i="13"/>
  <c r="T27" i="13" s="1"/>
  <c r="T26" i="13"/>
  <c r="S26" i="13"/>
  <c r="R26" i="13"/>
  <c r="Q26" i="13"/>
  <c r="P26" i="13"/>
  <c r="E26" i="13"/>
  <c r="U26" i="13" s="1"/>
  <c r="S25" i="13"/>
  <c r="R25" i="13"/>
  <c r="Q25" i="13"/>
  <c r="P25" i="13"/>
  <c r="E25" i="13"/>
  <c r="U25" i="13" s="1"/>
  <c r="S24" i="13"/>
  <c r="R24" i="13"/>
  <c r="Q24" i="13"/>
  <c r="P24" i="13"/>
  <c r="E24" i="13"/>
  <c r="T24" i="13" s="1"/>
  <c r="U23" i="13"/>
  <c r="T23" i="13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U20" i="13"/>
  <c r="S20" i="13"/>
  <c r="R20" i="13"/>
  <c r="Q20" i="13"/>
  <c r="P20" i="13"/>
  <c r="E20" i="13"/>
  <c r="T20" i="13" s="1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U17" i="13"/>
  <c r="S17" i="13"/>
  <c r="R17" i="13"/>
  <c r="Q17" i="13"/>
  <c r="P17" i="13"/>
  <c r="E17" i="13"/>
  <c r="T17" i="13" s="1"/>
  <c r="U16" i="13"/>
  <c r="T16" i="13"/>
  <c r="S16" i="13"/>
  <c r="R16" i="13"/>
  <c r="Q16" i="13"/>
  <c r="P16" i="13"/>
  <c r="E16" i="13"/>
  <c r="S15" i="13"/>
  <c r="R15" i="13"/>
  <c r="Q15" i="13"/>
  <c r="P15" i="13"/>
  <c r="E15" i="13"/>
  <c r="U15" i="13" s="1"/>
  <c r="S14" i="13"/>
  <c r="R14" i="13"/>
  <c r="Q14" i="13"/>
  <c r="P14" i="13"/>
  <c r="E14" i="13"/>
  <c r="S13" i="13"/>
  <c r="R13" i="13"/>
  <c r="Q13" i="13"/>
  <c r="P13" i="13"/>
  <c r="E13" i="13"/>
  <c r="S12" i="13"/>
  <c r="R12" i="13"/>
  <c r="Q12" i="13"/>
  <c r="P12" i="13"/>
  <c r="E12" i="13"/>
  <c r="T12" i="13" s="1"/>
  <c r="S11" i="13"/>
  <c r="R11" i="13"/>
  <c r="Q11" i="13"/>
  <c r="P11" i="13"/>
  <c r="E11" i="13"/>
  <c r="U11" i="13" s="1"/>
  <c r="U10" i="13"/>
  <c r="S10" i="13"/>
  <c r="R10" i="13"/>
  <c r="Q10" i="13"/>
  <c r="P10" i="13"/>
  <c r="E10" i="13"/>
  <c r="T10" i="13" s="1"/>
  <c r="S64" i="12"/>
  <c r="R64" i="12"/>
  <c r="Q64" i="12"/>
  <c r="P64" i="12"/>
  <c r="E64" i="12"/>
  <c r="U64" i="12" s="1"/>
  <c r="U63" i="12"/>
  <c r="S63" i="12"/>
  <c r="R63" i="12"/>
  <c r="Q63" i="12"/>
  <c r="Q62" i="12" s="1"/>
  <c r="P63" i="12"/>
  <c r="E63" i="12"/>
  <c r="T63" i="12" s="1"/>
  <c r="S62" i="12"/>
  <c r="R62" i="12"/>
  <c r="S60" i="12"/>
  <c r="R60" i="12"/>
  <c r="Q60" i="12"/>
  <c r="P60" i="12"/>
  <c r="E60" i="12"/>
  <c r="U60" i="12" s="1"/>
  <c r="T59" i="12"/>
  <c r="S59" i="12"/>
  <c r="R59" i="12"/>
  <c r="Q59" i="12"/>
  <c r="P59" i="12"/>
  <c r="E59" i="12"/>
  <c r="U59" i="12" s="1"/>
  <c r="S58" i="12"/>
  <c r="R58" i="12"/>
  <c r="Q58" i="12"/>
  <c r="P58" i="12"/>
  <c r="E58" i="12"/>
  <c r="S57" i="12"/>
  <c r="R57" i="12"/>
  <c r="Q57" i="12"/>
  <c r="P57" i="12"/>
  <c r="E57" i="12"/>
  <c r="S56" i="12"/>
  <c r="U55" i="12"/>
  <c r="S55" i="12"/>
  <c r="R55" i="12"/>
  <c r="Q55" i="12"/>
  <c r="P55" i="12"/>
  <c r="E55" i="12"/>
  <c r="T55" i="12" s="1"/>
  <c r="S54" i="12"/>
  <c r="R54" i="12"/>
  <c r="Q54" i="12"/>
  <c r="P54" i="12"/>
  <c r="E54" i="12"/>
  <c r="S53" i="12"/>
  <c r="R53" i="12"/>
  <c r="Q53" i="12"/>
  <c r="P53" i="12"/>
  <c r="E53" i="12"/>
  <c r="S52" i="12"/>
  <c r="R52" i="12"/>
  <c r="Q52" i="12"/>
  <c r="P52" i="12"/>
  <c r="E52" i="12"/>
  <c r="T52" i="12" s="1"/>
  <c r="S51" i="12"/>
  <c r="R51" i="12"/>
  <c r="Q51" i="12"/>
  <c r="P51" i="12"/>
  <c r="E51" i="12"/>
  <c r="U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U48" i="12"/>
  <c r="S48" i="12"/>
  <c r="R48" i="12"/>
  <c r="Q48" i="12"/>
  <c r="P48" i="12"/>
  <c r="E48" i="12"/>
  <c r="T48" i="12" s="1"/>
  <c r="U47" i="12"/>
  <c r="T47" i="12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S43" i="12"/>
  <c r="T42" i="12"/>
  <c r="S42" i="12"/>
  <c r="R42" i="12"/>
  <c r="Q42" i="12"/>
  <c r="P42" i="12"/>
  <c r="E42" i="12"/>
  <c r="U42" i="12" s="1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U39" i="12"/>
  <c r="T39" i="12"/>
  <c r="S39" i="12"/>
  <c r="R39" i="12"/>
  <c r="Q39" i="12"/>
  <c r="P39" i="12"/>
  <c r="E39" i="12"/>
  <c r="U38" i="12"/>
  <c r="T38" i="12"/>
  <c r="S38" i="12"/>
  <c r="R38" i="12"/>
  <c r="Q38" i="12"/>
  <c r="P38" i="12"/>
  <c r="E38" i="12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U35" i="12" s="1"/>
  <c r="S34" i="12"/>
  <c r="R34" i="12"/>
  <c r="Q34" i="12"/>
  <c r="P34" i="12"/>
  <c r="E34" i="12"/>
  <c r="U34" i="12" s="1"/>
  <c r="S33" i="12"/>
  <c r="R33" i="12"/>
  <c r="Q33" i="12"/>
  <c r="P33" i="12"/>
  <c r="E33" i="12"/>
  <c r="U32" i="12"/>
  <c r="S32" i="12"/>
  <c r="R32" i="12"/>
  <c r="Q32" i="12"/>
  <c r="P32" i="12"/>
  <c r="E32" i="12"/>
  <c r="T32" i="12" s="1"/>
  <c r="T31" i="12"/>
  <c r="S31" i="12"/>
  <c r="R31" i="12"/>
  <c r="Q31" i="12"/>
  <c r="U31" i="12" s="1"/>
  <c r="P31" i="12"/>
  <c r="E31" i="12"/>
  <c r="U30" i="12"/>
  <c r="T30" i="12"/>
  <c r="S30" i="12"/>
  <c r="R30" i="12"/>
  <c r="Q30" i="12"/>
  <c r="P30" i="12"/>
  <c r="E30" i="12"/>
  <c r="S29" i="12"/>
  <c r="R29" i="12"/>
  <c r="Q29" i="12"/>
  <c r="P29" i="12"/>
  <c r="E29" i="12"/>
  <c r="T29" i="12" s="1"/>
  <c r="S28" i="12"/>
  <c r="R28" i="12"/>
  <c r="T27" i="12"/>
  <c r="S27" i="12"/>
  <c r="R27" i="12"/>
  <c r="Q27" i="12"/>
  <c r="P27" i="12"/>
  <c r="E27" i="12"/>
  <c r="U27" i="12" s="1"/>
  <c r="U26" i="12"/>
  <c r="S26" i="12"/>
  <c r="R26" i="12"/>
  <c r="Q26" i="12"/>
  <c r="P26" i="12"/>
  <c r="E26" i="12"/>
  <c r="T26" i="12" s="1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S23" i="12"/>
  <c r="R23" i="12"/>
  <c r="Q23" i="12"/>
  <c r="P23" i="12"/>
  <c r="E23" i="12"/>
  <c r="T23" i="12" s="1"/>
  <c r="S22" i="12"/>
  <c r="R22" i="12"/>
  <c r="Q22" i="12"/>
  <c r="P22" i="12"/>
  <c r="E22" i="12"/>
  <c r="U22" i="12" s="1"/>
  <c r="S21" i="12"/>
  <c r="R21" i="12"/>
  <c r="Q21" i="12"/>
  <c r="P21" i="12"/>
  <c r="E21" i="12"/>
  <c r="U20" i="12"/>
  <c r="S20" i="12"/>
  <c r="R20" i="12"/>
  <c r="Q20" i="12"/>
  <c r="P20" i="12"/>
  <c r="E20" i="12"/>
  <c r="T20" i="12" s="1"/>
  <c r="S19" i="12"/>
  <c r="R19" i="12"/>
  <c r="Q19" i="12"/>
  <c r="P19" i="12"/>
  <c r="E19" i="12"/>
  <c r="U19" i="12" s="1"/>
  <c r="U18" i="12"/>
  <c r="S18" i="12"/>
  <c r="R18" i="12"/>
  <c r="Q18" i="12"/>
  <c r="P18" i="12"/>
  <c r="E18" i="12"/>
  <c r="T18" i="12" s="1"/>
  <c r="S17" i="12"/>
  <c r="R17" i="12"/>
  <c r="Q17" i="12"/>
  <c r="P17" i="12"/>
  <c r="E17" i="12"/>
  <c r="U17" i="12" s="1"/>
  <c r="S16" i="12"/>
  <c r="R16" i="12"/>
  <c r="Q16" i="12"/>
  <c r="P16" i="12"/>
  <c r="E16" i="12"/>
  <c r="U16" i="12" s="1"/>
  <c r="S15" i="12"/>
  <c r="R15" i="12"/>
  <c r="Q15" i="12"/>
  <c r="P15" i="12"/>
  <c r="E15" i="12"/>
  <c r="T15" i="12" s="1"/>
  <c r="S14" i="12"/>
  <c r="R14" i="12"/>
  <c r="Q14" i="12"/>
  <c r="P14" i="12"/>
  <c r="T14" i="12" s="1"/>
  <c r="E14" i="12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U10" i="12" s="1"/>
  <c r="P10" i="12"/>
  <c r="E10" i="12"/>
  <c r="S64" i="11"/>
  <c r="R64" i="11"/>
  <c r="Q64" i="11"/>
  <c r="P64" i="11"/>
  <c r="E64" i="11"/>
  <c r="U64" i="11" s="1"/>
  <c r="U63" i="11"/>
  <c r="S63" i="11"/>
  <c r="R63" i="11"/>
  <c r="Q63" i="11"/>
  <c r="P63" i="11"/>
  <c r="E63" i="11"/>
  <c r="S62" i="11"/>
  <c r="R62" i="11"/>
  <c r="S60" i="11"/>
  <c r="R60" i="11"/>
  <c r="Q60" i="11"/>
  <c r="P60" i="11"/>
  <c r="E60" i="11"/>
  <c r="U60" i="11" s="1"/>
  <c r="S59" i="11"/>
  <c r="R59" i="11"/>
  <c r="Q59" i="11"/>
  <c r="P59" i="11"/>
  <c r="E59" i="11"/>
  <c r="T59" i="11" s="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S55" i="11"/>
  <c r="R55" i="11"/>
  <c r="Q55" i="11"/>
  <c r="P55" i="11"/>
  <c r="E55" i="11"/>
  <c r="U55" i="11" s="1"/>
  <c r="S54" i="11"/>
  <c r="R54" i="11"/>
  <c r="Q54" i="11"/>
  <c r="P54" i="11"/>
  <c r="E54" i="11"/>
  <c r="U54" i="11" s="1"/>
  <c r="S53" i="11"/>
  <c r="R53" i="11"/>
  <c r="Q53" i="11"/>
  <c r="P53" i="11"/>
  <c r="E53" i="11"/>
  <c r="T53" i="11" s="1"/>
  <c r="S52" i="11"/>
  <c r="R52" i="11"/>
  <c r="Q52" i="11"/>
  <c r="P52" i="11"/>
  <c r="E52" i="11"/>
  <c r="U52" i="11" s="1"/>
  <c r="U51" i="11"/>
  <c r="S51" i="11"/>
  <c r="R51" i="11"/>
  <c r="Q51" i="11"/>
  <c r="P51" i="11"/>
  <c r="E51" i="11"/>
  <c r="T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U45" i="11"/>
  <c r="S45" i="11"/>
  <c r="R45" i="11"/>
  <c r="Q45" i="11"/>
  <c r="P45" i="11"/>
  <c r="E45" i="11"/>
  <c r="S44" i="11"/>
  <c r="R44" i="11"/>
  <c r="S42" i="11"/>
  <c r="R42" i="11"/>
  <c r="Q42" i="11"/>
  <c r="P42" i="11"/>
  <c r="E42" i="11"/>
  <c r="U42" i="11" s="1"/>
  <c r="S41" i="11"/>
  <c r="R41" i="11"/>
  <c r="Q41" i="11"/>
  <c r="P41" i="11"/>
  <c r="E41" i="11"/>
  <c r="U41" i="11" s="1"/>
  <c r="S40" i="11"/>
  <c r="R40" i="11"/>
  <c r="Q40" i="11"/>
  <c r="P40" i="11"/>
  <c r="E40" i="11"/>
  <c r="U40" i="11" s="1"/>
  <c r="U39" i="11"/>
  <c r="T39" i="11"/>
  <c r="S39" i="11"/>
  <c r="R39" i="11"/>
  <c r="Q39" i="11"/>
  <c r="P39" i="11"/>
  <c r="E39" i="11"/>
  <c r="S38" i="11"/>
  <c r="R38" i="11"/>
  <c r="Q38" i="11"/>
  <c r="P38" i="11"/>
  <c r="E38" i="11"/>
  <c r="T38" i="11" s="1"/>
  <c r="T37" i="11"/>
  <c r="S37" i="11"/>
  <c r="R37" i="11"/>
  <c r="Q37" i="11"/>
  <c r="P37" i="11"/>
  <c r="E37" i="11"/>
  <c r="U37" i="11" s="1"/>
  <c r="S36" i="11"/>
  <c r="R36" i="11"/>
  <c r="Q36" i="11"/>
  <c r="P36" i="11"/>
  <c r="E36" i="11"/>
  <c r="T36" i="11" s="1"/>
  <c r="S35" i="11"/>
  <c r="R35" i="11"/>
  <c r="Q35" i="11"/>
  <c r="P35" i="11"/>
  <c r="E35" i="11"/>
  <c r="U35" i="11" s="1"/>
  <c r="S34" i="11"/>
  <c r="R34" i="11"/>
  <c r="Q34" i="11"/>
  <c r="P34" i="11"/>
  <c r="E34" i="11"/>
  <c r="U34" i="11" s="1"/>
  <c r="S33" i="11"/>
  <c r="R33" i="11"/>
  <c r="Q33" i="11"/>
  <c r="P33" i="11"/>
  <c r="T33" i="11" s="1"/>
  <c r="E33" i="11"/>
  <c r="U33" i="11" s="1"/>
  <c r="S32" i="11"/>
  <c r="R32" i="11"/>
  <c r="Q32" i="11"/>
  <c r="P32" i="11"/>
  <c r="E32" i="11"/>
  <c r="U31" i="11"/>
  <c r="S31" i="11"/>
  <c r="R31" i="11"/>
  <c r="Q31" i="11"/>
  <c r="P31" i="11"/>
  <c r="T31" i="11" s="1"/>
  <c r="E31" i="11"/>
  <c r="S30" i="11"/>
  <c r="R30" i="11"/>
  <c r="Q30" i="11"/>
  <c r="P30" i="11"/>
  <c r="E30" i="11"/>
  <c r="T30" i="11" s="1"/>
  <c r="S29" i="11"/>
  <c r="R29" i="11"/>
  <c r="Q29" i="11"/>
  <c r="P29" i="11"/>
  <c r="E29" i="11"/>
  <c r="T29" i="11" s="1"/>
  <c r="S28" i="11"/>
  <c r="U27" i="11"/>
  <c r="T27" i="11"/>
  <c r="S27" i="11"/>
  <c r="R27" i="11"/>
  <c r="Q27" i="11"/>
  <c r="P27" i="11"/>
  <c r="E27" i="11"/>
  <c r="S26" i="11"/>
  <c r="R26" i="11"/>
  <c r="Q26" i="11"/>
  <c r="P26" i="11"/>
  <c r="E26" i="11"/>
  <c r="U26" i="11" s="1"/>
  <c r="S25" i="11"/>
  <c r="R25" i="11"/>
  <c r="Q25" i="11"/>
  <c r="P25" i="11"/>
  <c r="E25" i="11"/>
  <c r="S24" i="11"/>
  <c r="R24" i="11"/>
  <c r="Q24" i="11"/>
  <c r="P24" i="11"/>
  <c r="E24" i="11"/>
  <c r="U24" i="11" s="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U21" i="11"/>
  <c r="T21" i="11"/>
  <c r="S21" i="11"/>
  <c r="R21" i="11"/>
  <c r="Q21" i="11"/>
  <c r="P21" i="11"/>
  <c r="E21" i="11"/>
  <c r="U20" i="11"/>
  <c r="T20" i="11"/>
  <c r="S20" i="11"/>
  <c r="R20" i="11"/>
  <c r="Q20" i="11"/>
  <c r="P20" i="1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S17" i="11"/>
  <c r="R17" i="11"/>
  <c r="Q17" i="11"/>
  <c r="P17" i="11"/>
  <c r="E17" i="11"/>
  <c r="U17" i="11" s="1"/>
  <c r="S16" i="11"/>
  <c r="R16" i="11"/>
  <c r="Q16" i="11"/>
  <c r="P16" i="11"/>
  <c r="E16" i="11"/>
  <c r="U16" i="11" s="1"/>
  <c r="S15" i="11"/>
  <c r="R15" i="11"/>
  <c r="Q15" i="11"/>
  <c r="P15" i="11"/>
  <c r="E15" i="11"/>
  <c r="T15" i="11" s="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S12" i="11"/>
  <c r="R12" i="11"/>
  <c r="Q12" i="11"/>
  <c r="P12" i="11"/>
  <c r="E12" i="11"/>
  <c r="U12" i="11" s="1"/>
  <c r="S11" i="11"/>
  <c r="R11" i="11"/>
  <c r="Q11" i="11"/>
  <c r="P11" i="11"/>
  <c r="E11" i="11"/>
  <c r="U11" i="11" s="1"/>
  <c r="U10" i="11"/>
  <c r="S10" i="11"/>
  <c r="R10" i="11"/>
  <c r="Q10" i="11"/>
  <c r="P10" i="11"/>
  <c r="E10" i="11"/>
  <c r="T10" i="11" s="1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S60" i="10"/>
  <c r="R60" i="10"/>
  <c r="Q60" i="10"/>
  <c r="P60" i="10"/>
  <c r="E60" i="10"/>
  <c r="U59" i="10"/>
  <c r="T59" i="10"/>
  <c r="S59" i="10"/>
  <c r="R59" i="10"/>
  <c r="Q59" i="10"/>
  <c r="P59" i="10"/>
  <c r="E59" i="10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S56" i="10"/>
  <c r="U55" i="10"/>
  <c r="S55" i="10"/>
  <c r="R55" i="10"/>
  <c r="Q55" i="10"/>
  <c r="P55" i="10"/>
  <c r="E55" i="10"/>
  <c r="T55" i="10" s="1"/>
  <c r="U54" i="10"/>
  <c r="T54" i="10"/>
  <c r="S54" i="10"/>
  <c r="R54" i="10"/>
  <c r="Q54" i="10"/>
  <c r="P54" i="10"/>
  <c r="E54" i="10"/>
  <c r="S53" i="10"/>
  <c r="R53" i="10"/>
  <c r="Q53" i="10"/>
  <c r="P53" i="10"/>
  <c r="E53" i="10"/>
  <c r="U53" i="10" s="1"/>
  <c r="U52" i="10"/>
  <c r="S52" i="10"/>
  <c r="R52" i="10"/>
  <c r="Q52" i="10"/>
  <c r="P52" i="10"/>
  <c r="E52" i="10"/>
  <c r="T52" i="10" s="1"/>
  <c r="S51" i="10"/>
  <c r="R51" i="10"/>
  <c r="Q51" i="10"/>
  <c r="P51" i="10"/>
  <c r="E51" i="10"/>
  <c r="T51" i="10" s="1"/>
  <c r="S50" i="10"/>
  <c r="R50" i="10"/>
  <c r="Q50" i="10"/>
  <c r="P50" i="10"/>
  <c r="E50" i="10"/>
  <c r="T50" i="10" s="1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S42" i="10"/>
  <c r="R42" i="10"/>
  <c r="Q42" i="10"/>
  <c r="P42" i="10"/>
  <c r="E42" i="10"/>
  <c r="U42" i="10" s="1"/>
  <c r="T41" i="10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U36" i="10"/>
  <c r="S36" i="10"/>
  <c r="R36" i="10"/>
  <c r="Q36" i="10"/>
  <c r="P36" i="10"/>
  <c r="E36" i="10"/>
  <c r="S35" i="10"/>
  <c r="R35" i="10"/>
  <c r="Q35" i="10"/>
  <c r="P35" i="10"/>
  <c r="E35" i="10"/>
  <c r="U35" i="10" s="1"/>
  <c r="T34" i="10"/>
  <c r="S34" i="10"/>
  <c r="R34" i="10"/>
  <c r="Q34" i="10"/>
  <c r="P34" i="10"/>
  <c r="E34" i="10"/>
  <c r="U34" i="10" s="1"/>
  <c r="T33" i="10"/>
  <c r="S33" i="10"/>
  <c r="R33" i="10"/>
  <c r="Q33" i="10"/>
  <c r="U33" i="10" s="1"/>
  <c r="P33" i="10"/>
  <c r="E33" i="10"/>
  <c r="S32" i="10"/>
  <c r="R32" i="10"/>
  <c r="Q32" i="10"/>
  <c r="P32" i="10"/>
  <c r="E32" i="10"/>
  <c r="U32" i="10" s="1"/>
  <c r="S31" i="10"/>
  <c r="R31" i="10"/>
  <c r="Q31" i="10"/>
  <c r="P31" i="10"/>
  <c r="E31" i="10"/>
  <c r="U31" i="10" s="1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R28" i="10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S25" i="10"/>
  <c r="R25" i="10"/>
  <c r="Q25" i="10"/>
  <c r="P25" i="10"/>
  <c r="E25" i="10"/>
  <c r="U25" i="10" s="1"/>
  <c r="S24" i="10"/>
  <c r="R24" i="10"/>
  <c r="Q24" i="10"/>
  <c r="P24" i="10"/>
  <c r="E24" i="10"/>
  <c r="T24" i="10" s="1"/>
  <c r="S23" i="10"/>
  <c r="R23" i="10"/>
  <c r="Q23" i="10"/>
  <c r="P23" i="10"/>
  <c r="E23" i="10"/>
  <c r="T23" i="10" s="1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S20" i="10"/>
  <c r="R20" i="10"/>
  <c r="Q20" i="10"/>
  <c r="U20" i="10" s="1"/>
  <c r="P20" i="10"/>
  <c r="E20" i="10"/>
  <c r="T20" i="10" s="1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S17" i="10"/>
  <c r="R17" i="10"/>
  <c r="Q17" i="10"/>
  <c r="P17" i="10"/>
  <c r="E17" i="10"/>
  <c r="U17" i="10" s="1"/>
  <c r="S16" i="10"/>
  <c r="R16" i="10"/>
  <c r="Q16" i="10"/>
  <c r="P16" i="10"/>
  <c r="E16" i="10"/>
  <c r="T16" i="10" s="1"/>
  <c r="U15" i="10"/>
  <c r="S15" i="10"/>
  <c r="R15" i="10"/>
  <c r="Q15" i="10"/>
  <c r="P15" i="10"/>
  <c r="E15" i="10"/>
  <c r="T15" i="10" s="1"/>
  <c r="U14" i="10"/>
  <c r="T14" i="10"/>
  <c r="S14" i="10"/>
  <c r="R14" i="10"/>
  <c r="Q14" i="10"/>
  <c r="P14" i="10"/>
  <c r="E14" i="10"/>
  <c r="S13" i="10"/>
  <c r="R13" i="10"/>
  <c r="Q13" i="10"/>
  <c r="P13" i="10"/>
  <c r="E13" i="10"/>
  <c r="U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S64" i="9"/>
  <c r="R64" i="9"/>
  <c r="Q64" i="9"/>
  <c r="P64" i="9"/>
  <c r="E64" i="9"/>
  <c r="U64" i="9" s="1"/>
  <c r="S63" i="9"/>
  <c r="R63" i="9"/>
  <c r="Q63" i="9"/>
  <c r="P63" i="9"/>
  <c r="E63" i="9"/>
  <c r="E62" i="9" s="1"/>
  <c r="U62" i="9" s="1"/>
  <c r="R62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S55" i="9"/>
  <c r="R55" i="9"/>
  <c r="Q55" i="9"/>
  <c r="P55" i="9"/>
  <c r="E55" i="9"/>
  <c r="U55" i="9" s="1"/>
  <c r="S54" i="9"/>
  <c r="R54" i="9"/>
  <c r="Q54" i="9"/>
  <c r="P54" i="9"/>
  <c r="E54" i="9"/>
  <c r="U54" i="9" s="1"/>
  <c r="S53" i="9"/>
  <c r="R53" i="9"/>
  <c r="Q53" i="9"/>
  <c r="P53" i="9"/>
  <c r="E53" i="9"/>
  <c r="T53" i="9" s="1"/>
  <c r="S52" i="9"/>
  <c r="R52" i="9"/>
  <c r="Q52" i="9"/>
  <c r="P52" i="9"/>
  <c r="E52" i="9"/>
  <c r="T52" i="9" s="1"/>
  <c r="T51" i="9"/>
  <c r="S51" i="9"/>
  <c r="R51" i="9"/>
  <c r="Q51" i="9"/>
  <c r="P51" i="9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S44" i="9"/>
  <c r="R44" i="9"/>
  <c r="T42" i="9"/>
  <c r="S42" i="9"/>
  <c r="R42" i="9"/>
  <c r="Q42" i="9"/>
  <c r="P42" i="9"/>
  <c r="E42" i="9"/>
  <c r="U42" i="9" s="1"/>
  <c r="S41" i="9"/>
  <c r="R41" i="9"/>
  <c r="Q41" i="9"/>
  <c r="P41" i="9"/>
  <c r="E41" i="9"/>
  <c r="U41" i="9" s="1"/>
  <c r="S40" i="9"/>
  <c r="R40" i="9"/>
  <c r="Q40" i="9"/>
  <c r="P40" i="9"/>
  <c r="E40" i="9"/>
  <c r="U40" i="9" s="1"/>
  <c r="S39" i="9"/>
  <c r="R39" i="9"/>
  <c r="Q39" i="9"/>
  <c r="P39" i="9"/>
  <c r="E39" i="9"/>
  <c r="U39" i="9" s="1"/>
  <c r="S38" i="9"/>
  <c r="R38" i="9"/>
  <c r="Q38" i="9"/>
  <c r="P38" i="9"/>
  <c r="E38" i="9"/>
  <c r="U38" i="9" s="1"/>
  <c r="S37" i="9"/>
  <c r="R37" i="9"/>
  <c r="Q37" i="9"/>
  <c r="P37" i="9"/>
  <c r="E37" i="9"/>
  <c r="S36" i="9"/>
  <c r="R36" i="9"/>
  <c r="Q36" i="9"/>
  <c r="P36" i="9"/>
  <c r="E36" i="9"/>
  <c r="U35" i="9"/>
  <c r="S35" i="9"/>
  <c r="R35" i="9"/>
  <c r="Q35" i="9"/>
  <c r="P35" i="9"/>
  <c r="E35" i="9"/>
  <c r="T35" i="9" s="1"/>
  <c r="S34" i="9"/>
  <c r="R34" i="9"/>
  <c r="Q34" i="9"/>
  <c r="P34" i="9"/>
  <c r="E34" i="9"/>
  <c r="T34" i="9" s="1"/>
  <c r="S33" i="9"/>
  <c r="R33" i="9"/>
  <c r="Q33" i="9"/>
  <c r="P33" i="9"/>
  <c r="E33" i="9"/>
  <c r="U33" i="9" s="1"/>
  <c r="U32" i="9"/>
  <c r="S32" i="9"/>
  <c r="R32" i="9"/>
  <c r="Q32" i="9"/>
  <c r="P32" i="9"/>
  <c r="E32" i="9"/>
  <c r="T32" i="9" s="1"/>
  <c r="S31" i="9"/>
  <c r="R31" i="9"/>
  <c r="Q31" i="9"/>
  <c r="P31" i="9"/>
  <c r="T31" i="9" s="1"/>
  <c r="E31" i="9"/>
  <c r="U31" i="9" s="1"/>
  <c r="S30" i="9"/>
  <c r="R30" i="9"/>
  <c r="Q30" i="9"/>
  <c r="P30" i="9"/>
  <c r="E30" i="9"/>
  <c r="U30" i="9" s="1"/>
  <c r="S29" i="9"/>
  <c r="R29" i="9"/>
  <c r="Q29" i="9"/>
  <c r="P29" i="9"/>
  <c r="E29" i="9"/>
  <c r="S28" i="9"/>
  <c r="U27" i="9"/>
  <c r="T27" i="9"/>
  <c r="S27" i="9"/>
  <c r="R27" i="9"/>
  <c r="Q27" i="9"/>
  <c r="P27" i="9"/>
  <c r="E27" i="9"/>
  <c r="T26" i="9"/>
  <c r="S26" i="9"/>
  <c r="R26" i="9"/>
  <c r="Q26" i="9"/>
  <c r="P26" i="9"/>
  <c r="E26" i="9"/>
  <c r="U26" i="9" s="1"/>
  <c r="S25" i="9"/>
  <c r="R25" i="9"/>
  <c r="Q25" i="9"/>
  <c r="P25" i="9"/>
  <c r="E25" i="9"/>
  <c r="U25" i="9" s="1"/>
  <c r="S24" i="9"/>
  <c r="R24" i="9"/>
  <c r="Q24" i="9"/>
  <c r="P24" i="9"/>
  <c r="E24" i="9"/>
  <c r="S23" i="9"/>
  <c r="R23" i="9"/>
  <c r="Q23" i="9"/>
  <c r="P23" i="9"/>
  <c r="E23" i="9"/>
  <c r="S22" i="9"/>
  <c r="R22" i="9"/>
  <c r="Q22" i="9"/>
  <c r="P22" i="9"/>
  <c r="E22" i="9"/>
  <c r="T22" i="9" s="1"/>
  <c r="S21" i="9"/>
  <c r="R21" i="9"/>
  <c r="Q21" i="9"/>
  <c r="P21" i="9"/>
  <c r="E21" i="9"/>
  <c r="U21" i="9" s="1"/>
  <c r="U20" i="9"/>
  <c r="S20" i="9"/>
  <c r="R20" i="9"/>
  <c r="Q20" i="9"/>
  <c r="P20" i="9"/>
  <c r="E20" i="9"/>
  <c r="T20" i="9" s="1"/>
  <c r="T19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S17" i="9"/>
  <c r="R17" i="9"/>
  <c r="Q17" i="9"/>
  <c r="P17" i="9"/>
  <c r="E17" i="9"/>
  <c r="U17" i="9" s="1"/>
  <c r="S16" i="9"/>
  <c r="R16" i="9"/>
  <c r="Q16" i="9"/>
  <c r="P16" i="9"/>
  <c r="E16" i="9"/>
  <c r="S15" i="9"/>
  <c r="R15" i="9"/>
  <c r="Q15" i="9"/>
  <c r="P15" i="9"/>
  <c r="E15" i="9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T12" i="9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S9" i="9"/>
  <c r="R9" i="9"/>
  <c r="S64" i="8"/>
  <c r="R64" i="8"/>
  <c r="Q64" i="8"/>
  <c r="P64" i="8"/>
  <c r="E64" i="8"/>
  <c r="U64" i="8" s="1"/>
  <c r="U63" i="8"/>
  <c r="T63" i="8"/>
  <c r="S63" i="8"/>
  <c r="R63" i="8"/>
  <c r="Q63" i="8"/>
  <c r="P63" i="8"/>
  <c r="P62" i="8" s="1"/>
  <c r="E63" i="8"/>
  <c r="S62" i="8"/>
  <c r="R62" i="8"/>
  <c r="U60" i="8"/>
  <c r="S60" i="8"/>
  <c r="R60" i="8"/>
  <c r="Q60" i="8"/>
  <c r="P60" i="8"/>
  <c r="E60" i="8"/>
  <c r="T60" i="8" s="1"/>
  <c r="S59" i="8"/>
  <c r="R59" i="8"/>
  <c r="Q59" i="8"/>
  <c r="P59" i="8"/>
  <c r="E59" i="8"/>
  <c r="U59" i="8" s="1"/>
  <c r="S58" i="8"/>
  <c r="R58" i="8"/>
  <c r="Q58" i="8"/>
  <c r="P58" i="8"/>
  <c r="E58" i="8"/>
  <c r="S57" i="8"/>
  <c r="R57" i="8"/>
  <c r="Q57" i="8"/>
  <c r="P57" i="8"/>
  <c r="E57" i="8"/>
  <c r="S56" i="8"/>
  <c r="T55" i="8"/>
  <c r="S55" i="8"/>
  <c r="R55" i="8"/>
  <c r="Q55" i="8"/>
  <c r="P55" i="8"/>
  <c r="E55" i="8"/>
  <c r="U55" i="8" s="1"/>
  <c r="S54" i="8"/>
  <c r="R54" i="8"/>
  <c r="Q54" i="8"/>
  <c r="P54" i="8"/>
  <c r="E54" i="8"/>
  <c r="S53" i="8"/>
  <c r="R53" i="8"/>
  <c r="Q53" i="8"/>
  <c r="P53" i="8"/>
  <c r="E53" i="8"/>
  <c r="S52" i="8"/>
  <c r="R52" i="8"/>
  <c r="Q52" i="8"/>
  <c r="P52" i="8"/>
  <c r="E52" i="8"/>
  <c r="T52" i="8" s="1"/>
  <c r="S51" i="8"/>
  <c r="R51" i="8"/>
  <c r="Q51" i="8"/>
  <c r="P51" i="8"/>
  <c r="E51" i="8"/>
  <c r="T51" i="8" s="1"/>
  <c r="S50" i="8"/>
  <c r="R50" i="8"/>
  <c r="Q50" i="8"/>
  <c r="P50" i="8"/>
  <c r="E50" i="8"/>
  <c r="T50" i="8" s="1"/>
  <c r="T49" i="8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S47" i="8"/>
  <c r="R47" i="8"/>
  <c r="Q47" i="8"/>
  <c r="P47" i="8"/>
  <c r="E47" i="8"/>
  <c r="U47" i="8" s="1"/>
  <c r="S46" i="8"/>
  <c r="R46" i="8"/>
  <c r="Q46" i="8"/>
  <c r="P46" i="8"/>
  <c r="E46" i="8"/>
  <c r="U45" i="8"/>
  <c r="S45" i="8"/>
  <c r="R45" i="8"/>
  <c r="Q45" i="8"/>
  <c r="P45" i="8"/>
  <c r="E45" i="8"/>
  <c r="S44" i="8"/>
  <c r="R44" i="8"/>
  <c r="S43" i="8"/>
  <c r="S42" i="8"/>
  <c r="R42" i="8"/>
  <c r="Q42" i="8"/>
  <c r="P42" i="8"/>
  <c r="E42" i="8"/>
  <c r="T42" i="8" s="1"/>
  <c r="T41" i="8"/>
  <c r="S41" i="8"/>
  <c r="R41" i="8"/>
  <c r="Q41" i="8"/>
  <c r="P41" i="8"/>
  <c r="E41" i="8"/>
  <c r="U41" i="8" s="1"/>
  <c r="U40" i="8"/>
  <c r="S40" i="8"/>
  <c r="R40" i="8"/>
  <c r="Q40" i="8"/>
  <c r="P40" i="8"/>
  <c r="E40" i="8"/>
  <c r="T40" i="8" s="1"/>
  <c r="U39" i="8"/>
  <c r="T39" i="8"/>
  <c r="S39" i="8"/>
  <c r="R39" i="8"/>
  <c r="Q39" i="8"/>
  <c r="P39" i="8"/>
  <c r="E39" i="8"/>
  <c r="S38" i="8"/>
  <c r="R38" i="8"/>
  <c r="Q38" i="8"/>
  <c r="P38" i="8"/>
  <c r="E38" i="8"/>
  <c r="U38" i="8" s="1"/>
  <c r="S37" i="8"/>
  <c r="R37" i="8"/>
  <c r="Q37" i="8"/>
  <c r="P37" i="8"/>
  <c r="E37" i="8"/>
  <c r="S36" i="8"/>
  <c r="R36" i="8"/>
  <c r="Q36" i="8"/>
  <c r="P36" i="8"/>
  <c r="E36" i="8"/>
  <c r="T36" i="8" s="1"/>
  <c r="S35" i="8"/>
  <c r="R35" i="8"/>
  <c r="Q35" i="8"/>
  <c r="P35" i="8"/>
  <c r="E35" i="8"/>
  <c r="U35" i="8" s="1"/>
  <c r="U34" i="8"/>
  <c r="S34" i="8"/>
  <c r="R34" i="8"/>
  <c r="Q34" i="8"/>
  <c r="P34" i="8"/>
  <c r="E34" i="8"/>
  <c r="T34" i="8" s="1"/>
  <c r="U33" i="8"/>
  <c r="S33" i="8"/>
  <c r="R33" i="8"/>
  <c r="Q33" i="8"/>
  <c r="P33" i="8"/>
  <c r="E33" i="8"/>
  <c r="S32" i="8"/>
  <c r="R32" i="8"/>
  <c r="Q32" i="8"/>
  <c r="P32" i="8"/>
  <c r="E32" i="8"/>
  <c r="U32" i="8" s="1"/>
  <c r="U31" i="8"/>
  <c r="S31" i="8"/>
  <c r="R31" i="8"/>
  <c r="Q31" i="8"/>
  <c r="P31" i="8"/>
  <c r="T31" i="8" s="1"/>
  <c r="E31" i="8"/>
  <c r="T30" i="8"/>
  <c r="S30" i="8"/>
  <c r="R30" i="8"/>
  <c r="Q30" i="8"/>
  <c r="P30" i="8"/>
  <c r="E30" i="8"/>
  <c r="U30" i="8" s="1"/>
  <c r="S29" i="8"/>
  <c r="R29" i="8"/>
  <c r="Q29" i="8"/>
  <c r="P29" i="8"/>
  <c r="E29" i="8"/>
  <c r="R28" i="8"/>
  <c r="U27" i="8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S25" i="8"/>
  <c r="R25" i="8"/>
  <c r="Q25" i="8"/>
  <c r="P25" i="8"/>
  <c r="E25" i="8"/>
  <c r="S24" i="8"/>
  <c r="R24" i="8"/>
  <c r="Q24" i="8"/>
  <c r="P24" i="8"/>
  <c r="E24" i="8"/>
  <c r="S23" i="8"/>
  <c r="R23" i="8"/>
  <c r="Q23" i="8"/>
  <c r="P23" i="8"/>
  <c r="E23" i="8"/>
  <c r="S22" i="8"/>
  <c r="R22" i="8"/>
  <c r="Q22" i="8"/>
  <c r="P22" i="8"/>
  <c r="E22" i="8"/>
  <c r="U21" i="8"/>
  <c r="S21" i="8"/>
  <c r="R21" i="8"/>
  <c r="Q21" i="8"/>
  <c r="P21" i="8"/>
  <c r="E21" i="8"/>
  <c r="T21" i="8" s="1"/>
  <c r="U20" i="8"/>
  <c r="S20" i="8"/>
  <c r="R20" i="8"/>
  <c r="Q20" i="8"/>
  <c r="P20" i="8"/>
  <c r="E20" i="8"/>
  <c r="S19" i="8"/>
  <c r="R19" i="8"/>
  <c r="Q19" i="8"/>
  <c r="P19" i="8"/>
  <c r="E19" i="8"/>
  <c r="U19" i="8" s="1"/>
  <c r="U18" i="8"/>
  <c r="T18" i="8"/>
  <c r="S18" i="8"/>
  <c r="R18" i="8"/>
  <c r="Q18" i="8"/>
  <c r="P18" i="8"/>
  <c r="E18" i="8"/>
  <c r="T17" i="8"/>
  <c r="S17" i="8"/>
  <c r="R17" i="8"/>
  <c r="Q17" i="8"/>
  <c r="P17" i="8"/>
  <c r="E17" i="8"/>
  <c r="U17" i="8" s="1"/>
  <c r="S16" i="8"/>
  <c r="R16" i="8"/>
  <c r="Q16" i="8"/>
  <c r="P16" i="8"/>
  <c r="E16" i="8"/>
  <c r="S15" i="8"/>
  <c r="R15" i="8"/>
  <c r="Q15" i="8"/>
  <c r="P15" i="8"/>
  <c r="E15" i="8"/>
  <c r="T15" i="8" s="1"/>
  <c r="S14" i="8"/>
  <c r="R14" i="8"/>
  <c r="Q14" i="8"/>
  <c r="U14" i="8" s="1"/>
  <c r="P14" i="8"/>
  <c r="E14" i="8"/>
  <c r="T14" i="8" s="1"/>
  <c r="S13" i="8"/>
  <c r="R13" i="8"/>
  <c r="Q13" i="8"/>
  <c r="P13" i="8"/>
  <c r="T13" i="8" s="1"/>
  <c r="E13" i="8"/>
  <c r="U13" i="8" s="1"/>
  <c r="S12" i="8"/>
  <c r="R12" i="8"/>
  <c r="Q12" i="8"/>
  <c r="P12" i="8"/>
  <c r="E12" i="8"/>
  <c r="T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S64" i="7"/>
  <c r="R64" i="7"/>
  <c r="Q64" i="7"/>
  <c r="P64" i="7"/>
  <c r="E64" i="7"/>
  <c r="U64" i="7" s="1"/>
  <c r="S63" i="7"/>
  <c r="R63" i="7"/>
  <c r="Q63" i="7"/>
  <c r="P63" i="7"/>
  <c r="E63" i="7"/>
  <c r="E62" i="7" s="1"/>
  <c r="T62" i="7" s="1"/>
  <c r="S62" i="7"/>
  <c r="R62" i="7"/>
  <c r="S60" i="7"/>
  <c r="R60" i="7"/>
  <c r="Q60" i="7"/>
  <c r="P60" i="7"/>
  <c r="E60" i="7"/>
  <c r="U60" i="7" s="1"/>
  <c r="U59" i="7"/>
  <c r="S59" i="7"/>
  <c r="R59" i="7"/>
  <c r="Q59" i="7"/>
  <c r="P59" i="7"/>
  <c r="E59" i="7"/>
  <c r="T59" i="7" s="1"/>
  <c r="S58" i="7"/>
  <c r="R58" i="7"/>
  <c r="Q58" i="7"/>
  <c r="P58" i="7"/>
  <c r="E58" i="7"/>
  <c r="U58" i="7" s="1"/>
  <c r="S57" i="7"/>
  <c r="R57" i="7"/>
  <c r="Q57" i="7"/>
  <c r="P57" i="7"/>
  <c r="E57" i="7"/>
  <c r="S56" i="7"/>
  <c r="S55" i="7"/>
  <c r="R55" i="7"/>
  <c r="Q55" i="7"/>
  <c r="P55" i="7"/>
  <c r="E55" i="7"/>
  <c r="T55" i="7" s="1"/>
  <c r="S54" i="7"/>
  <c r="R54" i="7"/>
  <c r="Q54" i="7"/>
  <c r="P54" i="7"/>
  <c r="E54" i="7"/>
  <c r="U54" i="7" s="1"/>
  <c r="S53" i="7"/>
  <c r="R53" i="7"/>
  <c r="Q53" i="7"/>
  <c r="P53" i="7"/>
  <c r="E53" i="7"/>
  <c r="S52" i="7"/>
  <c r="R52" i="7"/>
  <c r="Q52" i="7"/>
  <c r="P52" i="7"/>
  <c r="E52" i="7"/>
  <c r="T52" i="7" s="1"/>
  <c r="S51" i="7"/>
  <c r="R51" i="7"/>
  <c r="Q51" i="7"/>
  <c r="P51" i="7"/>
  <c r="E51" i="7"/>
  <c r="U51" i="7" s="1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U47" i="7"/>
  <c r="S47" i="7"/>
  <c r="R47" i="7"/>
  <c r="Q47" i="7"/>
  <c r="P47" i="7"/>
  <c r="E47" i="7"/>
  <c r="T47" i="7" s="1"/>
  <c r="S46" i="7"/>
  <c r="R46" i="7"/>
  <c r="Q46" i="7"/>
  <c r="P46" i="7"/>
  <c r="E46" i="7"/>
  <c r="T46" i="7" s="1"/>
  <c r="S45" i="7"/>
  <c r="R45" i="7"/>
  <c r="Q45" i="7"/>
  <c r="P45" i="7"/>
  <c r="E45" i="7"/>
  <c r="S44" i="7"/>
  <c r="R44" i="7"/>
  <c r="U42" i="7"/>
  <c r="S42" i="7"/>
  <c r="R42" i="7"/>
  <c r="Q42" i="7"/>
  <c r="P42" i="7"/>
  <c r="E42" i="7"/>
  <c r="T42" i="7" s="1"/>
  <c r="U41" i="7"/>
  <c r="T41" i="7"/>
  <c r="S41" i="7"/>
  <c r="R41" i="7"/>
  <c r="Q41" i="7"/>
  <c r="P41" i="7"/>
  <c r="E41" i="7"/>
  <c r="S40" i="7"/>
  <c r="R40" i="7"/>
  <c r="Q40" i="7"/>
  <c r="P40" i="7"/>
  <c r="E40" i="7"/>
  <c r="U40" i="7" s="1"/>
  <c r="S39" i="7"/>
  <c r="R39" i="7"/>
  <c r="Q39" i="7"/>
  <c r="P39" i="7"/>
  <c r="E39" i="7"/>
  <c r="U39" i="7" s="1"/>
  <c r="U38" i="7"/>
  <c r="S38" i="7"/>
  <c r="R38" i="7"/>
  <c r="Q38" i="7"/>
  <c r="P38" i="7"/>
  <c r="E38" i="7"/>
  <c r="T38" i="7" s="1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P35" i="7"/>
  <c r="E35" i="7"/>
  <c r="T35" i="7" s="1"/>
  <c r="S34" i="7"/>
  <c r="R34" i="7"/>
  <c r="Q34" i="7"/>
  <c r="P34" i="7"/>
  <c r="E34" i="7"/>
  <c r="U34" i="7" s="1"/>
  <c r="S33" i="7"/>
  <c r="R33" i="7"/>
  <c r="Q33" i="7"/>
  <c r="P33" i="7"/>
  <c r="E33" i="7"/>
  <c r="T33" i="7" s="1"/>
  <c r="S32" i="7"/>
  <c r="R32" i="7"/>
  <c r="Q32" i="7"/>
  <c r="P32" i="7"/>
  <c r="E32" i="7"/>
  <c r="U32" i="7" s="1"/>
  <c r="S31" i="7"/>
  <c r="R31" i="7"/>
  <c r="Q31" i="7"/>
  <c r="U31" i="7" s="1"/>
  <c r="P31" i="7"/>
  <c r="E31" i="7"/>
  <c r="T31" i="7" s="1"/>
  <c r="T30" i="7"/>
  <c r="S30" i="7"/>
  <c r="R30" i="7"/>
  <c r="Q30" i="7"/>
  <c r="P30" i="7"/>
  <c r="E30" i="7"/>
  <c r="U30" i="7" s="1"/>
  <c r="S29" i="7"/>
  <c r="R29" i="7"/>
  <c r="Q29" i="7"/>
  <c r="P29" i="7"/>
  <c r="E29" i="7"/>
  <c r="T29" i="7" s="1"/>
  <c r="S28" i="7"/>
  <c r="R28" i="7"/>
  <c r="T27" i="7"/>
  <c r="S27" i="7"/>
  <c r="R27" i="7"/>
  <c r="Q27" i="7"/>
  <c r="P27" i="7"/>
  <c r="E27" i="7"/>
  <c r="U27" i="7" s="1"/>
  <c r="U26" i="7"/>
  <c r="S26" i="7"/>
  <c r="R26" i="7"/>
  <c r="Q26" i="7"/>
  <c r="P26" i="7"/>
  <c r="E26" i="7"/>
  <c r="T26" i="7" s="1"/>
  <c r="S25" i="7"/>
  <c r="R25" i="7"/>
  <c r="Q25" i="7"/>
  <c r="P25" i="7"/>
  <c r="T25" i="7" s="1"/>
  <c r="E25" i="7"/>
  <c r="S24" i="7"/>
  <c r="R24" i="7"/>
  <c r="Q24" i="7"/>
  <c r="P24" i="7"/>
  <c r="E24" i="7"/>
  <c r="U24" i="7" s="1"/>
  <c r="S23" i="7"/>
  <c r="R23" i="7"/>
  <c r="Q23" i="7"/>
  <c r="P23" i="7"/>
  <c r="E23" i="7"/>
  <c r="U22" i="7"/>
  <c r="S22" i="7"/>
  <c r="R22" i="7"/>
  <c r="Q22" i="7"/>
  <c r="P22" i="7"/>
  <c r="E22" i="7"/>
  <c r="T22" i="7" s="1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T19" i="7" s="1"/>
  <c r="S18" i="7"/>
  <c r="R18" i="7"/>
  <c r="Q18" i="7"/>
  <c r="P18" i="7"/>
  <c r="E18" i="7"/>
  <c r="U18" i="7" s="1"/>
  <c r="U17" i="7"/>
  <c r="S17" i="7"/>
  <c r="R17" i="7"/>
  <c r="Q17" i="7"/>
  <c r="P17" i="7"/>
  <c r="E17" i="7"/>
  <c r="T17" i="7" s="1"/>
  <c r="S16" i="7"/>
  <c r="R16" i="7"/>
  <c r="Q16" i="7"/>
  <c r="P16" i="7"/>
  <c r="E16" i="7"/>
  <c r="U16" i="7" s="1"/>
  <c r="S15" i="7"/>
  <c r="R15" i="7"/>
  <c r="Q15" i="7"/>
  <c r="P15" i="7"/>
  <c r="E15" i="7"/>
  <c r="S14" i="7"/>
  <c r="R14" i="7"/>
  <c r="Q14" i="7"/>
  <c r="P14" i="7"/>
  <c r="E14" i="7"/>
  <c r="T14" i="7" s="1"/>
  <c r="U13" i="7"/>
  <c r="T13" i="7"/>
  <c r="S13" i="7"/>
  <c r="R13" i="7"/>
  <c r="Q13" i="7"/>
  <c r="P13" i="7"/>
  <c r="E13" i="7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T10" i="7" s="1"/>
  <c r="S9" i="7"/>
  <c r="S64" i="6"/>
  <c r="R64" i="6"/>
  <c r="Q64" i="6"/>
  <c r="P64" i="6"/>
  <c r="E64" i="6"/>
  <c r="U64" i="6" s="1"/>
  <c r="U63" i="6"/>
  <c r="T63" i="6"/>
  <c r="S63" i="6"/>
  <c r="R63" i="6"/>
  <c r="Q63" i="6"/>
  <c r="P63" i="6"/>
  <c r="E63" i="6"/>
  <c r="S62" i="6"/>
  <c r="R62" i="6"/>
  <c r="S60" i="6"/>
  <c r="R60" i="6"/>
  <c r="Q60" i="6"/>
  <c r="P60" i="6"/>
  <c r="E60" i="6"/>
  <c r="U60" i="6" s="1"/>
  <c r="T59" i="6"/>
  <c r="S59" i="6"/>
  <c r="R59" i="6"/>
  <c r="Q59" i="6"/>
  <c r="P59" i="6"/>
  <c r="E59" i="6"/>
  <c r="U59" i="6" s="1"/>
  <c r="U58" i="6"/>
  <c r="S58" i="6"/>
  <c r="R58" i="6"/>
  <c r="Q58" i="6"/>
  <c r="P58" i="6"/>
  <c r="E58" i="6"/>
  <c r="T58" i="6" s="1"/>
  <c r="S57" i="6"/>
  <c r="R57" i="6"/>
  <c r="Q57" i="6"/>
  <c r="P57" i="6"/>
  <c r="E57" i="6"/>
  <c r="T57" i="6" s="1"/>
  <c r="S56" i="6"/>
  <c r="S55" i="6"/>
  <c r="R55" i="6"/>
  <c r="Q55" i="6"/>
  <c r="P55" i="6"/>
  <c r="E55" i="6"/>
  <c r="T55" i="6" s="1"/>
  <c r="T54" i="6"/>
  <c r="S54" i="6"/>
  <c r="R54" i="6"/>
  <c r="Q54" i="6"/>
  <c r="P54" i="6"/>
  <c r="E54" i="6"/>
  <c r="U54" i="6" s="1"/>
  <c r="T53" i="6"/>
  <c r="S53" i="6"/>
  <c r="R53" i="6"/>
  <c r="Q53" i="6"/>
  <c r="P53" i="6"/>
  <c r="E53" i="6"/>
  <c r="U53" i="6" s="1"/>
  <c r="S52" i="6"/>
  <c r="R52" i="6"/>
  <c r="Q52" i="6"/>
  <c r="P52" i="6"/>
  <c r="E52" i="6"/>
  <c r="S51" i="6"/>
  <c r="R51" i="6"/>
  <c r="Q51" i="6"/>
  <c r="P51" i="6"/>
  <c r="E51" i="6"/>
  <c r="T51" i="6" s="1"/>
  <c r="U50" i="6"/>
  <c r="S50" i="6"/>
  <c r="R50" i="6"/>
  <c r="Q50" i="6"/>
  <c r="P50" i="6"/>
  <c r="E50" i="6"/>
  <c r="T50" i="6" s="1"/>
  <c r="U49" i="6"/>
  <c r="T49" i="6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U47" i="6" s="1"/>
  <c r="P47" i="6"/>
  <c r="E47" i="6"/>
  <c r="T47" i="6" s="1"/>
  <c r="S46" i="6"/>
  <c r="R46" i="6"/>
  <c r="Q46" i="6"/>
  <c r="P46" i="6"/>
  <c r="T46" i="6" s="1"/>
  <c r="E46" i="6"/>
  <c r="S45" i="6"/>
  <c r="R45" i="6"/>
  <c r="Q45" i="6"/>
  <c r="P45" i="6"/>
  <c r="E45" i="6"/>
  <c r="T45" i="6" s="1"/>
  <c r="S44" i="6"/>
  <c r="R44" i="6"/>
  <c r="S42" i="6"/>
  <c r="R42" i="6"/>
  <c r="Q42" i="6"/>
  <c r="P42" i="6"/>
  <c r="E42" i="6"/>
  <c r="T42" i="6" s="1"/>
  <c r="S41" i="6"/>
  <c r="R41" i="6"/>
  <c r="Q41" i="6"/>
  <c r="P41" i="6"/>
  <c r="E41" i="6"/>
  <c r="U41" i="6" s="1"/>
  <c r="S40" i="6"/>
  <c r="R40" i="6"/>
  <c r="Q40" i="6"/>
  <c r="P40" i="6"/>
  <c r="E40" i="6"/>
  <c r="T40" i="6" s="1"/>
  <c r="S39" i="6"/>
  <c r="R39" i="6"/>
  <c r="Q39" i="6"/>
  <c r="P39" i="6"/>
  <c r="E39" i="6"/>
  <c r="U39" i="6" s="1"/>
  <c r="S38" i="6"/>
  <c r="R38" i="6"/>
  <c r="Q38" i="6"/>
  <c r="P38" i="6"/>
  <c r="E38" i="6"/>
  <c r="U38" i="6" s="1"/>
  <c r="S37" i="6"/>
  <c r="R37" i="6"/>
  <c r="Q37" i="6"/>
  <c r="P37" i="6"/>
  <c r="T37" i="6" s="1"/>
  <c r="E37" i="6"/>
  <c r="U37" i="6" s="1"/>
  <c r="T36" i="6"/>
  <c r="S36" i="6"/>
  <c r="R36" i="6"/>
  <c r="Q36" i="6"/>
  <c r="P36" i="6"/>
  <c r="E36" i="6"/>
  <c r="U36" i="6" s="1"/>
  <c r="S35" i="6"/>
  <c r="R35" i="6"/>
  <c r="Q35" i="6"/>
  <c r="P35" i="6"/>
  <c r="E35" i="6"/>
  <c r="S34" i="6"/>
  <c r="R34" i="6"/>
  <c r="Q34" i="6"/>
  <c r="P34" i="6"/>
  <c r="E34" i="6"/>
  <c r="T34" i="6" s="1"/>
  <c r="S33" i="6"/>
  <c r="R33" i="6"/>
  <c r="Q33" i="6"/>
  <c r="P33" i="6"/>
  <c r="T33" i="6" s="1"/>
  <c r="E33" i="6"/>
  <c r="U33" i="6" s="1"/>
  <c r="U32" i="6"/>
  <c r="S32" i="6"/>
  <c r="R32" i="6"/>
  <c r="Q32" i="6"/>
  <c r="P32" i="6"/>
  <c r="E32" i="6"/>
  <c r="T32" i="6" s="1"/>
  <c r="U31" i="6"/>
  <c r="T31" i="6"/>
  <c r="S31" i="6"/>
  <c r="R31" i="6"/>
  <c r="Q31" i="6"/>
  <c r="P31" i="6"/>
  <c r="E31" i="6"/>
  <c r="S30" i="6"/>
  <c r="R30" i="6"/>
  <c r="Q30" i="6"/>
  <c r="P30" i="6"/>
  <c r="E30" i="6"/>
  <c r="U30" i="6" s="1"/>
  <c r="S29" i="6"/>
  <c r="R29" i="6"/>
  <c r="Q29" i="6"/>
  <c r="P29" i="6"/>
  <c r="E29" i="6"/>
  <c r="U29" i="6" s="1"/>
  <c r="S28" i="6"/>
  <c r="R28" i="6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U25" i="6"/>
  <c r="S25" i="6"/>
  <c r="R25" i="6"/>
  <c r="Q25" i="6"/>
  <c r="P25" i="6"/>
  <c r="E25" i="6"/>
  <c r="T25" i="6" s="1"/>
  <c r="U24" i="6"/>
  <c r="T24" i="6"/>
  <c r="S24" i="6"/>
  <c r="R24" i="6"/>
  <c r="Q24" i="6"/>
  <c r="P24" i="6"/>
  <c r="E24" i="6"/>
  <c r="S23" i="6"/>
  <c r="R23" i="6"/>
  <c r="Q23" i="6"/>
  <c r="P23" i="6"/>
  <c r="T23" i="6" s="1"/>
  <c r="E23" i="6"/>
  <c r="U23" i="6" s="1"/>
  <c r="S22" i="6"/>
  <c r="R22" i="6"/>
  <c r="Q22" i="6"/>
  <c r="P22" i="6"/>
  <c r="E22" i="6"/>
  <c r="S21" i="6"/>
  <c r="R21" i="6"/>
  <c r="Q21" i="6"/>
  <c r="P21" i="6"/>
  <c r="E21" i="6"/>
  <c r="T21" i="6" s="1"/>
  <c r="S20" i="6"/>
  <c r="R20" i="6"/>
  <c r="Q20" i="6"/>
  <c r="P20" i="6"/>
  <c r="E20" i="6"/>
  <c r="T20" i="6" s="1"/>
  <c r="S19" i="6"/>
  <c r="R19" i="6"/>
  <c r="Q19" i="6"/>
  <c r="P19" i="6"/>
  <c r="E19" i="6"/>
  <c r="U19" i="6" s="1"/>
  <c r="U18" i="6"/>
  <c r="S18" i="6"/>
  <c r="R18" i="6"/>
  <c r="Q18" i="6"/>
  <c r="P18" i="6"/>
  <c r="E18" i="6"/>
  <c r="T18" i="6" s="1"/>
  <c r="U17" i="6"/>
  <c r="T17" i="6"/>
  <c r="S17" i="6"/>
  <c r="R17" i="6"/>
  <c r="Q17" i="6"/>
  <c r="P17" i="6"/>
  <c r="E17" i="6"/>
  <c r="S16" i="6"/>
  <c r="R16" i="6"/>
  <c r="Q16" i="6"/>
  <c r="P16" i="6"/>
  <c r="E16" i="6"/>
  <c r="U16" i="6" s="1"/>
  <c r="S15" i="6"/>
  <c r="R15" i="6"/>
  <c r="Q15" i="6"/>
  <c r="P15" i="6"/>
  <c r="E15" i="6"/>
  <c r="U15" i="6" s="1"/>
  <c r="S14" i="6"/>
  <c r="R14" i="6"/>
  <c r="Q14" i="6"/>
  <c r="P14" i="6"/>
  <c r="E14" i="6"/>
  <c r="S13" i="6"/>
  <c r="R13" i="6"/>
  <c r="Q13" i="6"/>
  <c r="P13" i="6"/>
  <c r="E13" i="6"/>
  <c r="U13" i="6" s="1"/>
  <c r="T12" i="6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U64" i="5"/>
  <c r="S64" i="5"/>
  <c r="R64" i="5"/>
  <c r="Q64" i="5"/>
  <c r="P64" i="5"/>
  <c r="E64" i="5"/>
  <c r="T64" i="5" s="1"/>
  <c r="S63" i="5"/>
  <c r="R63" i="5"/>
  <c r="Q63" i="5"/>
  <c r="Q62" i="5" s="1"/>
  <c r="P63" i="5"/>
  <c r="E63" i="5"/>
  <c r="S62" i="5"/>
  <c r="R62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T57" i="5" s="1"/>
  <c r="S56" i="5"/>
  <c r="S55" i="5"/>
  <c r="R55" i="5"/>
  <c r="Q55" i="5"/>
  <c r="P55" i="5"/>
  <c r="E55" i="5"/>
  <c r="T55" i="5" s="1"/>
  <c r="T54" i="5"/>
  <c r="S54" i="5"/>
  <c r="R54" i="5"/>
  <c r="Q54" i="5"/>
  <c r="P54" i="5"/>
  <c r="E54" i="5"/>
  <c r="U54" i="5" s="1"/>
  <c r="U53" i="5"/>
  <c r="S53" i="5"/>
  <c r="R53" i="5"/>
  <c r="Q53" i="5"/>
  <c r="P53" i="5"/>
  <c r="E53" i="5"/>
  <c r="T53" i="5" s="1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T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T46" i="5"/>
  <c r="S46" i="5"/>
  <c r="R46" i="5"/>
  <c r="Q46" i="5"/>
  <c r="P46" i="5"/>
  <c r="E46" i="5"/>
  <c r="S45" i="5"/>
  <c r="R45" i="5"/>
  <c r="Q45" i="5"/>
  <c r="P45" i="5"/>
  <c r="E45" i="5"/>
  <c r="U45" i="5" s="1"/>
  <c r="S44" i="5"/>
  <c r="R44" i="5"/>
  <c r="S42" i="5"/>
  <c r="R42" i="5"/>
  <c r="Q42" i="5"/>
  <c r="P42" i="5"/>
  <c r="E42" i="5"/>
  <c r="S41" i="5"/>
  <c r="R41" i="5"/>
  <c r="Q41" i="5"/>
  <c r="P41" i="5"/>
  <c r="E41" i="5"/>
  <c r="T41" i="5" s="1"/>
  <c r="S40" i="5"/>
  <c r="R40" i="5"/>
  <c r="Q40" i="5"/>
  <c r="P40" i="5"/>
  <c r="E40" i="5"/>
  <c r="T40" i="5" s="1"/>
  <c r="S39" i="5"/>
  <c r="R39" i="5"/>
  <c r="Q39" i="5"/>
  <c r="P39" i="5"/>
  <c r="E39" i="5"/>
  <c r="U39" i="5" s="1"/>
  <c r="T38" i="5"/>
  <c r="S38" i="5"/>
  <c r="R38" i="5"/>
  <c r="Q38" i="5"/>
  <c r="P38" i="5"/>
  <c r="E38" i="5"/>
  <c r="U38" i="5" s="1"/>
  <c r="S37" i="5"/>
  <c r="R37" i="5"/>
  <c r="Q37" i="5"/>
  <c r="P37" i="5"/>
  <c r="E37" i="5"/>
  <c r="T37" i="5" s="1"/>
  <c r="S36" i="5"/>
  <c r="R36" i="5"/>
  <c r="Q36" i="5"/>
  <c r="P36" i="5"/>
  <c r="T36" i="5" s="1"/>
  <c r="E36" i="5"/>
  <c r="U36" i="5" s="1"/>
  <c r="S35" i="5"/>
  <c r="R35" i="5"/>
  <c r="Q35" i="5"/>
  <c r="P35" i="5"/>
  <c r="E35" i="5"/>
  <c r="U35" i="5" s="1"/>
  <c r="S34" i="5"/>
  <c r="R34" i="5"/>
  <c r="Q34" i="5"/>
  <c r="P34" i="5"/>
  <c r="E34" i="5"/>
  <c r="U33" i="5"/>
  <c r="S33" i="5"/>
  <c r="R33" i="5"/>
  <c r="Q33" i="5"/>
  <c r="P33" i="5"/>
  <c r="E33" i="5"/>
  <c r="U32" i="5"/>
  <c r="S32" i="5"/>
  <c r="R32" i="5"/>
  <c r="Q32" i="5"/>
  <c r="P32" i="5"/>
  <c r="E32" i="5"/>
  <c r="T32" i="5" s="1"/>
  <c r="S31" i="5"/>
  <c r="R31" i="5"/>
  <c r="Q31" i="5"/>
  <c r="P31" i="5"/>
  <c r="E31" i="5"/>
  <c r="U31" i="5" s="1"/>
  <c r="S30" i="5"/>
  <c r="R30" i="5"/>
  <c r="Q30" i="5"/>
  <c r="P30" i="5"/>
  <c r="E30" i="5"/>
  <c r="U30" i="5" s="1"/>
  <c r="S29" i="5"/>
  <c r="R29" i="5"/>
  <c r="Q29" i="5"/>
  <c r="P29" i="5"/>
  <c r="E29" i="5"/>
  <c r="T29" i="5" s="1"/>
  <c r="R28" i="5"/>
  <c r="S27" i="5"/>
  <c r="R27" i="5"/>
  <c r="Q27" i="5"/>
  <c r="P27" i="5"/>
  <c r="E27" i="5"/>
  <c r="T27" i="5" s="1"/>
  <c r="S26" i="5"/>
  <c r="R26" i="5"/>
  <c r="Q26" i="5"/>
  <c r="P26" i="5"/>
  <c r="E26" i="5"/>
  <c r="U26" i="5" s="1"/>
  <c r="S25" i="5"/>
  <c r="R25" i="5"/>
  <c r="Q25" i="5"/>
  <c r="P25" i="5"/>
  <c r="E25" i="5"/>
  <c r="U25" i="5" s="1"/>
  <c r="U24" i="5"/>
  <c r="S24" i="5"/>
  <c r="R24" i="5"/>
  <c r="Q24" i="5"/>
  <c r="P24" i="5"/>
  <c r="E24" i="5"/>
  <c r="T24" i="5" s="1"/>
  <c r="S23" i="5"/>
  <c r="R23" i="5"/>
  <c r="Q23" i="5"/>
  <c r="U23" i="5" s="1"/>
  <c r="P23" i="5"/>
  <c r="T23" i="5" s="1"/>
  <c r="E23" i="5"/>
  <c r="T22" i="5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P20" i="5"/>
  <c r="E20" i="5"/>
  <c r="S19" i="5"/>
  <c r="R19" i="5"/>
  <c r="Q19" i="5"/>
  <c r="P19" i="5"/>
  <c r="E19" i="5"/>
  <c r="T19" i="5" s="1"/>
  <c r="S18" i="5"/>
  <c r="R18" i="5"/>
  <c r="Q18" i="5"/>
  <c r="P18" i="5"/>
  <c r="E18" i="5"/>
  <c r="U18" i="5" s="1"/>
  <c r="S17" i="5"/>
  <c r="R17" i="5"/>
  <c r="Q17" i="5"/>
  <c r="P17" i="5"/>
  <c r="E17" i="5"/>
  <c r="T17" i="5" s="1"/>
  <c r="U16" i="5"/>
  <c r="T16" i="5"/>
  <c r="S16" i="5"/>
  <c r="R16" i="5"/>
  <c r="Q16" i="5"/>
  <c r="P16" i="5"/>
  <c r="E16" i="5"/>
  <c r="S15" i="5"/>
  <c r="R15" i="5"/>
  <c r="Q15" i="5"/>
  <c r="P15" i="5"/>
  <c r="E15" i="5"/>
  <c r="U15" i="5" s="1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P10" i="5"/>
  <c r="E10" i="5"/>
  <c r="U10" i="5" s="1"/>
  <c r="R9" i="5"/>
  <c r="S64" i="4"/>
  <c r="R64" i="4"/>
  <c r="Q64" i="4"/>
  <c r="P64" i="4"/>
  <c r="E64" i="4"/>
  <c r="S63" i="4"/>
  <c r="R63" i="4"/>
  <c r="Q63" i="4"/>
  <c r="P63" i="4"/>
  <c r="P62" i="4" s="1"/>
  <c r="E63" i="4"/>
  <c r="S62" i="4"/>
  <c r="S60" i="4"/>
  <c r="R60" i="4"/>
  <c r="Q60" i="4"/>
  <c r="P60" i="4"/>
  <c r="E60" i="4"/>
  <c r="U60" i="4" s="1"/>
  <c r="S59" i="4"/>
  <c r="R59" i="4"/>
  <c r="Q59" i="4"/>
  <c r="P59" i="4"/>
  <c r="E59" i="4"/>
  <c r="T59" i="4" s="1"/>
  <c r="U58" i="4"/>
  <c r="T58" i="4"/>
  <c r="S58" i="4"/>
  <c r="R58" i="4"/>
  <c r="Q58" i="4"/>
  <c r="P58" i="4"/>
  <c r="E58" i="4"/>
  <c r="U57" i="4"/>
  <c r="S57" i="4"/>
  <c r="R57" i="4"/>
  <c r="Q57" i="4"/>
  <c r="P57" i="4"/>
  <c r="E57" i="4"/>
  <c r="T57" i="4" s="1"/>
  <c r="S56" i="4"/>
  <c r="U55" i="4"/>
  <c r="S55" i="4"/>
  <c r="R55" i="4"/>
  <c r="Q55" i="4"/>
  <c r="P55" i="4"/>
  <c r="E55" i="4"/>
  <c r="T55" i="4" s="1"/>
  <c r="T54" i="4"/>
  <c r="S54" i="4"/>
  <c r="R54" i="4"/>
  <c r="Q54" i="4"/>
  <c r="P54" i="4"/>
  <c r="E54" i="4"/>
  <c r="U54" i="4" s="1"/>
  <c r="S53" i="4"/>
  <c r="R53" i="4"/>
  <c r="Q53" i="4"/>
  <c r="P53" i="4"/>
  <c r="E53" i="4"/>
  <c r="U53" i="4" s="1"/>
  <c r="U52" i="4"/>
  <c r="T52" i="4"/>
  <c r="S52" i="4"/>
  <c r="R52" i="4"/>
  <c r="Q52" i="4"/>
  <c r="P52" i="4"/>
  <c r="E52" i="4"/>
  <c r="S51" i="4"/>
  <c r="R51" i="4"/>
  <c r="Q51" i="4"/>
  <c r="P51" i="4"/>
  <c r="E51" i="4"/>
  <c r="U51" i="4" s="1"/>
  <c r="S50" i="4"/>
  <c r="R50" i="4"/>
  <c r="Q50" i="4"/>
  <c r="P50" i="4"/>
  <c r="E50" i="4"/>
  <c r="U49" i="4"/>
  <c r="S49" i="4"/>
  <c r="R49" i="4"/>
  <c r="Q49" i="4"/>
  <c r="P49" i="4"/>
  <c r="E49" i="4"/>
  <c r="T49" i="4" s="1"/>
  <c r="T48" i="4"/>
  <c r="S48" i="4"/>
  <c r="R48" i="4"/>
  <c r="Q48" i="4"/>
  <c r="P48" i="4"/>
  <c r="E48" i="4"/>
  <c r="U48" i="4" s="1"/>
  <c r="S47" i="4"/>
  <c r="R47" i="4"/>
  <c r="Q47" i="4"/>
  <c r="P47" i="4"/>
  <c r="E47" i="4"/>
  <c r="S46" i="4"/>
  <c r="R46" i="4"/>
  <c r="Q46" i="4"/>
  <c r="P46" i="4"/>
  <c r="E46" i="4"/>
  <c r="U45" i="4"/>
  <c r="S45" i="4"/>
  <c r="R45" i="4"/>
  <c r="Q45" i="4"/>
  <c r="P45" i="4"/>
  <c r="E45" i="4"/>
  <c r="T45" i="4" s="1"/>
  <c r="R44" i="4"/>
  <c r="T42" i="4"/>
  <c r="S42" i="4"/>
  <c r="R42" i="4"/>
  <c r="Q42" i="4"/>
  <c r="P42" i="4"/>
  <c r="E42" i="4"/>
  <c r="U42" i="4" s="1"/>
  <c r="S41" i="4"/>
  <c r="R41" i="4"/>
  <c r="Q41" i="4"/>
  <c r="P41" i="4"/>
  <c r="E41" i="4"/>
  <c r="S40" i="4"/>
  <c r="R40" i="4"/>
  <c r="Q40" i="4"/>
  <c r="P40" i="4"/>
  <c r="E40" i="4"/>
  <c r="T40" i="4" s="1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U36" i="4"/>
  <c r="T36" i="4"/>
  <c r="S36" i="4"/>
  <c r="R36" i="4"/>
  <c r="Q36" i="4"/>
  <c r="P36" i="4"/>
  <c r="E36" i="4"/>
  <c r="S35" i="4"/>
  <c r="R35" i="4"/>
  <c r="Q35" i="4"/>
  <c r="P35" i="4"/>
  <c r="E35" i="4"/>
  <c r="U35" i="4" s="1"/>
  <c r="S34" i="4"/>
  <c r="R34" i="4"/>
  <c r="Q34" i="4"/>
  <c r="P34" i="4"/>
  <c r="E34" i="4"/>
  <c r="U34" i="4" s="1"/>
  <c r="S33" i="4"/>
  <c r="R33" i="4"/>
  <c r="Q33" i="4"/>
  <c r="P33" i="4"/>
  <c r="E33" i="4"/>
  <c r="S32" i="4"/>
  <c r="R32" i="4"/>
  <c r="Q32" i="4"/>
  <c r="P32" i="4"/>
  <c r="E32" i="4"/>
  <c r="T32" i="4" s="1"/>
  <c r="S31" i="4"/>
  <c r="R31" i="4"/>
  <c r="Q31" i="4"/>
  <c r="U31" i="4" s="1"/>
  <c r="P31" i="4"/>
  <c r="E31" i="4"/>
  <c r="T31" i="4" s="1"/>
  <c r="S30" i="4"/>
  <c r="R30" i="4"/>
  <c r="Q30" i="4"/>
  <c r="P30" i="4"/>
  <c r="E30" i="4"/>
  <c r="U30" i="4" s="1"/>
  <c r="S29" i="4"/>
  <c r="R29" i="4"/>
  <c r="Q29" i="4"/>
  <c r="P29" i="4"/>
  <c r="E29" i="4"/>
  <c r="S28" i="4"/>
  <c r="R28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S25" i="4"/>
  <c r="R25" i="4"/>
  <c r="Q25" i="4"/>
  <c r="P25" i="4"/>
  <c r="E25" i="4"/>
  <c r="S24" i="4"/>
  <c r="R24" i="4"/>
  <c r="Q24" i="4"/>
  <c r="P24" i="4"/>
  <c r="E24" i="4"/>
  <c r="T24" i="4" s="1"/>
  <c r="U23" i="4"/>
  <c r="S23" i="4"/>
  <c r="R23" i="4"/>
  <c r="Q23" i="4"/>
  <c r="P23" i="4"/>
  <c r="E23" i="4"/>
  <c r="T23" i="4" s="1"/>
  <c r="T22" i="4"/>
  <c r="S22" i="4"/>
  <c r="R22" i="4"/>
  <c r="Q22" i="4"/>
  <c r="P22" i="4"/>
  <c r="E22" i="4"/>
  <c r="U22" i="4" s="1"/>
  <c r="T21" i="4"/>
  <c r="S21" i="4"/>
  <c r="R21" i="4"/>
  <c r="Q21" i="4"/>
  <c r="P21" i="4"/>
  <c r="E21" i="4"/>
  <c r="U21" i="4" s="1"/>
  <c r="S20" i="4"/>
  <c r="R20" i="4"/>
  <c r="Q20" i="4"/>
  <c r="P20" i="4"/>
  <c r="E20" i="4"/>
  <c r="S19" i="4"/>
  <c r="R19" i="4"/>
  <c r="Q19" i="4"/>
  <c r="P19" i="4"/>
  <c r="E19" i="4"/>
  <c r="T19" i="4" s="1"/>
  <c r="U18" i="4"/>
  <c r="S18" i="4"/>
  <c r="R18" i="4"/>
  <c r="Q18" i="4"/>
  <c r="P18" i="4"/>
  <c r="E18" i="4"/>
  <c r="T18" i="4" s="1"/>
  <c r="U17" i="4"/>
  <c r="S17" i="4"/>
  <c r="R17" i="4"/>
  <c r="Q17" i="4"/>
  <c r="P17" i="4"/>
  <c r="E17" i="4"/>
  <c r="T17" i="4" s="1"/>
  <c r="T16" i="4"/>
  <c r="S16" i="4"/>
  <c r="R16" i="4"/>
  <c r="Q16" i="4"/>
  <c r="P16" i="4"/>
  <c r="E16" i="4"/>
  <c r="U16" i="4" s="1"/>
  <c r="S15" i="4"/>
  <c r="R15" i="4"/>
  <c r="Q15" i="4"/>
  <c r="P15" i="4"/>
  <c r="E15" i="4"/>
  <c r="T15" i="4" s="1"/>
  <c r="S14" i="4"/>
  <c r="R14" i="4"/>
  <c r="Q14" i="4"/>
  <c r="P14" i="4"/>
  <c r="T14" i="4" s="1"/>
  <c r="E14" i="4"/>
  <c r="S13" i="4"/>
  <c r="R13" i="4"/>
  <c r="Q13" i="4"/>
  <c r="P13" i="4"/>
  <c r="E13" i="4"/>
  <c r="U13" i="4" s="1"/>
  <c r="S12" i="4"/>
  <c r="R12" i="4"/>
  <c r="Q12" i="4"/>
  <c r="P12" i="4"/>
  <c r="E12" i="4"/>
  <c r="S11" i="4"/>
  <c r="R11" i="4"/>
  <c r="Q11" i="4"/>
  <c r="P11" i="4"/>
  <c r="E11" i="4"/>
  <c r="T11" i="4" s="1"/>
  <c r="S10" i="4"/>
  <c r="R10" i="4"/>
  <c r="Q10" i="4"/>
  <c r="P10" i="4"/>
  <c r="E10" i="4"/>
  <c r="R9" i="4"/>
  <c r="S64" i="3"/>
  <c r="R64" i="3"/>
  <c r="Q64" i="3"/>
  <c r="P64" i="3"/>
  <c r="E64" i="3"/>
  <c r="U64" i="3" s="1"/>
  <c r="S63" i="3"/>
  <c r="R63" i="3"/>
  <c r="Q63" i="3"/>
  <c r="P63" i="3"/>
  <c r="E63" i="3"/>
  <c r="S62" i="3"/>
  <c r="R62" i="3"/>
  <c r="S60" i="3"/>
  <c r="R60" i="3"/>
  <c r="Q60" i="3"/>
  <c r="P60" i="3"/>
  <c r="E60" i="3"/>
  <c r="T60" i="3" s="1"/>
  <c r="U59" i="3"/>
  <c r="S59" i="3"/>
  <c r="R59" i="3"/>
  <c r="Q59" i="3"/>
  <c r="P59" i="3"/>
  <c r="E59" i="3"/>
  <c r="T59" i="3" s="1"/>
  <c r="S58" i="3"/>
  <c r="R58" i="3"/>
  <c r="Q58" i="3"/>
  <c r="P58" i="3"/>
  <c r="E58" i="3"/>
  <c r="U58" i="3" s="1"/>
  <c r="S57" i="3"/>
  <c r="R57" i="3"/>
  <c r="Q57" i="3"/>
  <c r="P57" i="3"/>
  <c r="E57" i="3"/>
  <c r="S56" i="3"/>
  <c r="S55" i="3"/>
  <c r="R55" i="3"/>
  <c r="Q55" i="3"/>
  <c r="P55" i="3"/>
  <c r="E55" i="3"/>
  <c r="U55" i="3" s="1"/>
  <c r="S54" i="3"/>
  <c r="R54" i="3"/>
  <c r="Q54" i="3"/>
  <c r="P54" i="3"/>
  <c r="E54" i="3"/>
  <c r="U54" i="3" s="1"/>
  <c r="S53" i="3"/>
  <c r="R53" i="3"/>
  <c r="Q53" i="3"/>
  <c r="P53" i="3"/>
  <c r="E53" i="3"/>
  <c r="U53" i="3" s="1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T46" i="3" s="1"/>
  <c r="T45" i="3"/>
  <c r="S45" i="3"/>
  <c r="R45" i="3"/>
  <c r="Q45" i="3"/>
  <c r="U45" i="3" s="1"/>
  <c r="P45" i="3"/>
  <c r="E45" i="3"/>
  <c r="S44" i="3"/>
  <c r="R44" i="3"/>
  <c r="S42" i="3"/>
  <c r="R42" i="3"/>
  <c r="Q42" i="3"/>
  <c r="P42" i="3"/>
  <c r="E42" i="3"/>
  <c r="U42" i="3" s="1"/>
  <c r="S41" i="3"/>
  <c r="R41" i="3"/>
  <c r="Q41" i="3"/>
  <c r="P41" i="3"/>
  <c r="E41" i="3"/>
  <c r="U41" i="3" s="1"/>
  <c r="S40" i="3"/>
  <c r="R40" i="3"/>
  <c r="Q40" i="3"/>
  <c r="P40" i="3"/>
  <c r="E40" i="3"/>
  <c r="T40" i="3" s="1"/>
  <c r="S39" i="3"/>
  <c r="R39" i="3"/>
  <c r="Q39" i="3"/>
  <c r="P39" i="3"/>
  <c r="E39" i="3"/>
  <c r="T39" i="3" s="1"/>
  <c r="U38" i="3"/>
  <c r="T38" i="3"/>
  <c r="S38" i="3"/>
  <c r="R38" i="3"/>
  <c r="Q38" i="3"/>
  <c r="P38" i="3"/>
  <c r="E38" i="3"/>
  <c r="U37" i="3"/>
  <c r="S37" i="3"/>
  <c r="R37" i="3"/>
  <c r="Q37" i="3"/>
  <c r="P37" i="3"/>
  <c r="E37" i="3"/>
  <c r="T37" i="3" s="1"/>
  <c r="S36" i="3"/>
  <c r="R36" i="3"/>
  <c r="Q36" i="3"/>
  <c r="P36" i="3"/>
  <c r="T36" i="3" s="1"/>
  <c r="E36" i="3"/>
  <c r="U36" i="3" s="1"/>
  <c r="S35" i="3"/>
  <c r="R35" i="3"/>
  <c r="Q35" i="3"/>
  <c r="P35" i="3"/>
  <c r="E35" i="3"/>
  <c r="U35" i="3" s="1"/>
  <c r="S34" i="3"/>
  <c r="R34" i="3"/>
  <c r="Q34" i="3"/>
  <c r="P34" i="3"/>
  <c r="E34" i="3"/>
  <c r="U34" i="3" s="1"/>
  <c r="S33" i="3"/>
  <c r="R33" i="3"/>
  <c r="Q33" i="3"/>
  <c r="P33" i="3"/>
  <c r="E33" i="3"/>
  <c r="U33" i="3" s="1"/>
  <c r="S32" i="3"/>
  <c r="R32" i="3"/>
  <c r="Q32" i="3"/>
  <c r="P32" i="3"/>
  <c r="E32" i="3"/>
  <c r="T32" i="3" s="1"/>
  <c r="T31" i="3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U29" i="3" s="1"/>
  <c r="R28" i="3"/>
  <c r="U27" i="3"/>
  <c r="S27" i="3"/>
  <c r="R27" i="3"/>
  <c r="Q27" i="3"/>
  <c r="P27" i="3"/>
  <c r="E27" i="3"/>
  <c r="T27" i="3" s="1"/>
  <c r="S26" i="3"/>
  <c r="R26" i="3"/>
  <c r="Q26" i="3"/>
  <c r="P26" i="3"/>
  <c r="E26" i="3"/>
  <c r="T26" i="3" s="1"/>
  <c r="U25" i="3"/>
  <c r="T25" i="3"/>
  <c r="S25" i="3"/>
  <c r="R25" i="3"/>
  <c r="Q25" i="3"/>
  <c r="P25" i="3"/>
  <c r="E25" i="3"/>
  <c r="S24" i="3"/>
  <c r="R24" i="3"/>
  <c r="Q24" i="3"/>
  <c r="P24" i="3"/>
  <c r="E24" i="3"/>
  <c r="U24" i="3" s="1"/>
  <c r="S23" i="3"/>
  <c r="R23" i="3"/>
  <c r="Q23" i="3"/>
  <c r="P23" i="3"/>
  <c r="E23" i="3"/>
  <c r="U23" i="3" s="1"/>
  <c r="S22" i="3"/>
  <c r="R22" i="3"/>
  <c r="Q22" i="3"/>
  <c r="P22" i="3"/>
  <c r="E22" i="3"/>
  <c r="T22" i="3" s="1"/>
  <c r="S21" i="3"/>
  <c r="R21" i="3"/>
  <c r="Q21" i="3"/>
  <c r="P21" i="3"/>
  <c r="E21" i="3"/>
  <c r="U21" i="3" s="1"/>
  <c r="T20" i="3"/>
  <c r="S20" i="3"/>
  <c r="R20" i="3"/>
  <c r="Q20" i="3"/>
  <c r="P20" i="3"/>
  <c r="E20" i="3"/>
  <c r="U20" i="3" s="1"/>
  <c r="U19" i="3"/>
  <c r="S19" i="3"/>
  <c r="R19" i="3"/>
  <c r="Q19" i="3"/>
  <c r="P19" i="3"/>
  <c r="E19" i="3"/>
  <c r="T19" i="3" s="1"/>
  <c r="S18" i="3"/>
  <c r="R18" i="3"/>
  <c r="Q18" i="3"/>
  <c r="P18" i="3"/>
  <c r="E18" i="3"/>
  <c r="U18" i="3" s="1"/>
  <c r="S17" i="3"/>
  <c r="R17" i="3"/>
  <c r="Q17" i="3"/>
  <c r="P17" i="3"/>
  <c r="E17" i="3"/>
  <c r="U17" i="3" s="1"/>
  <c r="S16" i="3"/>
  <c r="R16" i="3"/>
  <c r="Q16" i="3"/>
  <c r="P16" i="3"/>
  <c r="E16" i="3"/>
  <c r="T16" i="3" s="1"/>
  <c r="S15" i="3"/>
  <c r="R15" i="3"/>
  <c r="Q15" i="3"/>
  <c r="P15" i="3"/>
  <c r="E15" i="3"/>
  <c r="T15" i="3" s="1"/>
  <c r="T14" i="3"/>
  <c r="S14" i="3"/>
  <c r="R14" i="3"/>
  <c r="Q14" i="3"/>
  <c r="P14" i="3"/>
  <c r="E14" i="3"/>
  <c r="U14" i="3" s="1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U10" i="3" s="1"/>
  <c r="R9" i="3"/>
  <c r="S64" i="2"/>
  <c r="R64" i="2"/>
  <c r="Q64" i="2"/>
  <c r="P64" i="2"/>
  <c r="E64" i="2"/>
  <c r="U64" i="2" s="1"/>
  <c r="S63" i="2"/>
  <c r="R63" i="2"/>
  <c r="Q63" i="2"/>
  <c r="P63" i="2"/>
  <c r="E63" i="2"/>
  <c r="S62" i="2"/>
  <c r="R62" i="2"/>
  <c r="U60" i="2"/>
  <c r="S60" i="2"/>
  <c r="R60" i="2"/>
  <c r="Q60" i="2"/>
  <c r="P60" i="2"/>
  <c r="E60" i="2"/>
  <c r="T60" i="2" s="1"/>
  <c r="U59" i="2"/>
  <c r="S59" i="2"/>
  <c r="R59" i="2"/>
  <c r="Q59" i="2"/>
  <c r="P59" i="2"/>
  <c r="E59" i="2"/>
  <c r="T59" i="2" s="1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S56" i="2"/>
  <c r="U55" i="2"/>
  <c r="S55" i="2"/>
  <c r="R55" i="2"/>
  <c r="Q55" i="2"/>
  <c r="P55" i="2"/>
  <c r="E55" i="2"/>
  <c r="T55" i="2" s="1"/>
  <c r="T54" i="2"/>
  <c r="S54" i="2"/>
  <c r="R54" i="2"/>
  <c r="Q54" i="2"/>
  <c r="P54" i="2"/>
  <c r="E54" i="2"/>
  <c r="U54" i="2" s="1"/>
  <c r="S53" i="2"/>
  <c r="R53" i="2"/>
  <c r="Q53" i="2"/>
  <c r="P53" i="2"/>
  <c r="E53" i="2"/>
  <c r="T53" i="2" s="1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S48" i="2"/>
  <c r="R48" i="2"/>
  <c r="Q48" i="2"/>
  <c r="P48" i="2"/>
  <c r="E48" i="2"/>
  <c r="T48" i="2" s="1"/>
  <c r="T47" i="2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U45" i="2" s="1"/>
  <c r="P45" i="2"/>
  <c r="T45" i="2" s="1"/>
  <c r="E45" i="2"/>
  <c r="S44" i="2"/>
  <c r="R44" i="2"/>
  <c r="S42" i="2"/>
  <c r="R42" i="2"/>
  <c r="Q42" i="2"/>
  <c r="P42" i="2"/>
  <c r="E42" i="2"/>
  <c r="U42" i="2" s="1"/>
  <c r="S41" i="2"/>
  <c r="R41" i="2"/>
  <c r="Q41" i="2"/>
  <c r="P41" i="2"/>
  <c r="E41" i="2"/>
  <c r="U41" i="2" s="1"/>
  <c r="S40" i="2"/>
  <c r="R40" i="2"/>
  <c r="Q40" i="2"/>
  <c r="P40" i="2"/>
  <c r="E40" i="2"/>
  <c r="T40" i="2" s="1"/>
  <c r="S39" i="2"/>
  <c r="R39" i="2"/>
  <c r="Q39" i="2"/>
  <c r="P39" i="2"/>
  <c r="E39" i="2"/>
  <c r="T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U37" i="2" s="1"/>
  <c r="U36" i="2"/>
  <c r="T36" i="2"/>
  <c r="S36" i="2"/>
  <c r="R36" i="2"/>
  <c r="Q36" i="2"/>
  <c r="P36" i="2"/>
  <c r="E36" i="2"/>
  <c r="U35" i="2"/>
  <c r="S35" i="2"/>
  <c r="R35" i="2"/>
  <c r="Q35" i="2"/>
  <c r="P35" i="2"/>
  <c r="E35" i="2"/>
  <c r="T35" i="2" s="1"/>
  <c r="S34" i="2"/>
  <c r="R34" i="2"/>
  <c r="Q34" i="2"/>
  <c r="P34" i="2"/>
  <c r="E34" i="2"/>
  <c r="U34" i="2" s="1"/>
  <c r="S33" i="2"/>
  <c r="R33" i="2"/>
  <c r="Q33" i="2"/>
  <c r="P33" i="2"/>
  <c r="E33" i="2"/>
  <c r="S32" i="2"/>
  <c r="R32" i="2"/>
  <c r="Q32" i="2"/>
  <c r="P32" i="2"/>
  <c r="E32" i="2"/>
  <c r="T32" i="2" s="1"/>
  <c r="S31" i="2"/>
  <c r="R31" i="2"/>
  <c r="Q31" i="2"/>
  <c r="P31" i="2"/>
  <c r="E31" i="2"/>
  <c r="T31" i="2" s="1"/>
  <c r="T30" i="2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S27" i="2"/>
  <c r="R27" i="2"/>
  <c r="Q27" i="2"/>
  <c r="P27" i="2"/>
  <c r="E27" i="2"/>
  <c r="T27" i="2" s="1"/>
  <c r="U26" i="2"/>
  <c r="S26" i="2"/>
  <c r="R26" i="2"/>
  <c r="Q26" i="2"/>
  <c r="P26" i="2"/>
  <c r="E26" i="2"/>
  <c r="T26" i="2" s="1"/>
  <c r="S25" i="2"/>
  <c r="R25" i="2"/>
  <c r="Q25" i="2"/>
  <c r="P25" i="2"/>
  <c r="E25" i="2"/>
  <c r="T25" i="2" s="1"/>
  <c r="U24" i="2"/>
  <c r="T24" i="2"/>
  <c r="S24" i="2"/>
  <c r="R24" i="2"/>
  <c r="Q24" i="2"/>
  <c r="P24" i="2"/>
  <c r="E24" i="2"/>
  <c r="U23" i="2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T19" i="2" s="1"/>
  <c r="S18" i="2"/>
  <c r="R18" i="2"/>
  <c r="Q18" i="2"/>
  <c r="P18" i="2"/>
  <c r="E18" i="2"/>
  <c r="T18" i="2" s="1"/>
  <c r="S17" i="2"/>
  <c r="R17" i="2"/>
  <c r="Q17" i="2"/>
  <c r="P17" i="2"/>
  <c r="E17" i="2"/>
  <c r="T17" i="2" s="1"/>
  <c r="U16" i="2"/>
  <c r="T16" i="2"/>
  <c r="S16" i="2"/>
  <c r="R16" i="2"/>
  <c r="Q16" i="2"/>
  <c r="P16" i="2"/>
  <c r="E16" i="2"/>
  <c r="S15" i="2"/>
  <c r="R15" i="2"/>
  <c r="Q15" i="2"/>
  <c r="P15" i="2"/>
  <c r="E15" i="2"/>
  <c r="U15" i="2" s="1"/>
  <c r="U14" i="2"/>
  <c r="T14" i="2"/>
  <c r="S14" i="2"/>
  <c r="R14" i="2"/>
  <c r="Q14" i="2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T11" i="2" s="1"/>
  <c r="S10" i="2"/>
  <c r="R10" i="2"/>
  <c r="Q10" i="2"/>
  <c r="P10" i="2"/>
  <c r="E10" i="2"/>
  <c r="T10" i="2" s="1"/>
  <c r="S9" i="2"/>
  <c r="R9" i="2"/>
  <c r="S64" i="1"/>
  <c r="R64" i="1"/>
  <c r="Q64" i="1"/>
  <c r="P64" i="1"/>
  <c r="E64" i="1"/>
  <c r="U64" i="1" s="1"/>
  <c r="S63" i="1"/>
  <c r="R63" i="1"/>
  <c r="Q63" i="1"/>
  <c r="Q62" i="1" s="1"/>
  <c r="P63" i="1"/>
  <c r="E63" i="1"/>
  <c r="E62" i="1" s="1"/>
  <c r="T62" i="1" s="1"/>
  <c r="S62" i="1"/>
  <c r="R62" i="1"/>
  <c r="S60" i="1"/>
  <c r="R60" i="1"/>
  <c r="Q60" i="1"/>
  <c r="P60" i="1"/>
  <c r="E60" i="1"/>
  <c r="T60" i="1" s="1"/>
  <c r="U59" i="1"/>
  <c r="S59" i="1"/>
  <c r="R59" i="1"/>
  <c r="Q59" i="1"/>
  <c r="P59" i="1"/>
  <c r="E59" i="1"/>
  <c r="T59" i="1" s="1"/>
  <c r="S58" i="1"/>
  <c r="R58" i="1"/>
  <c r="Q58" i="1"/>
  <c r="P58" i="1"/>
  <c r="E58" i="1"/>
  <c r="U58" i="1" s="1"/>
  <c r="T57" i="1"/>
  <c r="S57" i="1"/>
  <c r="R57" i="1"/>
  <c r="Q57" i="1"/>
  <c r="P57" i="1"/>
  <c r="E57" i="1"/>
  <c r="U57" i="1" s="1"/>
  <c r="S56" i="1"/>
  <c r="S55" i="1"/>
  <c r="R55" i="1"/>
  <c r="Q55" i="1"/>
  <c r="P55" i="1"/>
  <c r="E55" i="1"/>
  <c r="T55" i="1" s="1"/>
  <c r="T54" i="1"/>
  <c r="S54" i="1"/>
  <c r="R54" i="1"/>
  <c r="Q54" i="1"/>
  <c r="U54" i="1" s="1"/>
  <c r="P54" i="1"/>
  <c r="E54" i="1"/>
  <c r="S53" i="1"/>
  <c r="R53" i="1"/>
  <c r="Q53" i="1"/>
  <c r="U53" i="1" s="1"/>
  <c r="P53" i="1"/>
  <c r="E53" i="1"/>
  <c r="T53" i="1" s="1"/>
  <c r="T52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U47" i="1"/>
  <c r="S47" i="1"/>
  <c r="R47" i="1"/>
  <c r="Q47" i="1"/>
  <c r="P47" i="1"/>
  <c r="E47" i="1"/>
  <c r="S46" i="1"/>
  <c r="R46" i="1"/>
  <c r="Q46" i="1"/>
  <c r="P46" i="1"/>
  <c r="E46" i="1"/>
  <c r="U46" i="1" s="1"/>
  <c r="U45" i="1"/>
  <c r="T45" i="1"/>
  <c r="S45" i="1"/>
  <c r="R45" i="1"/>
  <c r="Q45" i="1"/>
  <c r="P45" i="1"/>
  <c r="E45" i="1"/>
  <c r="S44" i="1"/>
  <c r="R44" i="1"/>
  <c r="U42" i="1"/>
  <c r="S42" i="1"/>
  <c r="R42" i="1"/>
  <c r="Q42" i="1"/>
  <c r="P42" i="1"/>
  <c r="E42" i="1"/>
  <c r="T42" i="1" s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T39" i="1" s="1"/>
  <c r="S38" i="1"/>
  <c r="R38" i="1"/>
  <c r="Q38" i="1"/>
  <c r="P38" i="1"/>
  <c r="E38" i="1"/>
  <c r="T38" i="1" s="1"/>
  <c r="S37" i="1"/>
  <c r="R37" i="1"/>
  <c r="Q37" i="1"/>
  <c r="U37" i="1" s="1"/>
  <c r="P37" i="1"/>
  <c r="T37" i="1" s="1"/>
  <c r="E37" i="1"/>
  <c r="U36" i="1"/>
  <c r="S36" i="1"/>
  <c r="R36" i="1"/>
  <c r="Q36" i="1"/>
  <c r="P36" i="1"/>
  <c r="E36" i="1"/>
  <c r="T36" i="1" s="1"/>
  <c r="T35" i="1"/>
  <c r="S35" i="1"/>
  <c r="R35" i="1"/>
  <c r="Q35" i="1"/>
  <c r="P35" i="1"/>
  <c r="E35" i="1"/>
  <c r="U35" i="1" s="1"/>
  <c r="T34" i="1"/>
  <c r="S34" i="1"/>
  <c r="R34" i="1"/>
  <c r="Q34" i="1"/>
  <c r="U34" i="1" s="1"/>
  <c r="P34" i="1"/>
  <c r="E34" i="1"/>
  <c r="S33" i="1"/>
  <c r="R33" i="1"/>
  <c r="Q33" i="1"/>
  <c r="P33" i="1"/>
  <c r="E33" i="1"/>
  <c r="U33" i="1" s="1"/>
  <c r="S32" i="1"/>
  <c r="R32" i="1"/>
  <c r="Q32" i="1"/>
  <c r="P32" i="1"/>
  <c r="E32" i="1"/>
  <c r="U32" i="1" s="1"/>
  <c r="S31" i="1"/>
  <c r="R31" i="1"/>
  <c r="Q31" i="1"/>
  <c r="P31" i="1"/>
  <c r="E31" i="1"/>
  <c r="T31" i="1" s="1"/>
  <c r="S30" i="1"/>
  <c r="R30" i="1"/>
  <c r="Q30" i="1"/>
  <c r="P30" i="1"/>
  <c r="E30" i="1"/>
  <c r="T30" i="1" s="1"/>
  <c r="S29" i="1"/>
  <c r="R29" i="1"/>
  <c r="Q29" i="1"/>
  <c r="P29" i="1"/>
  <c r="E29" i="1"/>
  <c r="U29" i="1" s="1"/>
  <c r="S28" i="1"/>
  <c r="S27" i="1"/>
  <c r="R27" i="1"/>
  <c r="Q27" i="1"/>
  <c r="P27" i="1"/>
  <c r="E27" i="1"/>
  <c r="U27" i="1" s="1"/>
  <c r="S26" i="1"/>
  <c r="R26" i="1"/>
  <c r="Q26" i="1"/>
  <c r="P26" i="1"/>
  <c r="E26" i="1"/>
  <c r="T26" i="1" s="1"/>
  <c r="S25" i="1"/>
  <c r="R25" i="1"/>
  <c r="Q25" i="1"/>
  <c r="P25" i="1"/>
  <c r="E25" i="1"/>
  <c r="T25" i="1" s="1"/>
  <c r="T24" i="1"/>
  <c r="S24" i="1"/>
  <c r="R24" i="1"/>
  <c r="Q24" i="1"/>
  <c r="P24" i="1"/>
  <c r="E24" i="1"/>
  <c r="U24" i="1" s="1"/>
  <c r="S23" i="1"/>
  <c r="R23" i="1"/>
  <c r="Q23" i="1"/>
  <c r="P23" i="1"/>
  <c r="E23" i="1"/>
  <c r="U23" i="1" s="1"/>
  <c r="U22" i="1"/>
  <c r="T22" i="1"/>
  <c r="S22" i="1"/>
  <c r="R22" i="1"/>
  <c r="Q22" i="1"/>
  <c r="P22" i="1"/>
  <c r="E22" i="1"/>
  <c r="U21" i="1"/>
  <c r="S21" i="1"/>
  <c r="R21" i="1"/>
  <c r="Q21" i="1"/>
  <c r="P21" i="1"/>
  <c r="E21" i="1"/>
  <c r="T21" i="1" s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T18" i="1" s="1"/>
  <c r="U17" i="1"/>
  <c r="S17" i="1"/>
  <c r="R17" i="1"/>
  <c r="Q17" i="1"/>
  <c r="P17" i="1"/>
  <c r="E17" i="1"/>
  <c r="T17" i="1" s="1"/>
  <c r="U16" i="1"/>
  <c r="S16" i="1"/>
  <c r="R16" i="1"/>
  <c r="Q16" i="1"/>
  <c r="P16" i="1"/>
  <c r="E16" i="1"/>
  <c r="T16" i="1" s="1"/>
  <c r="T15" i="1"/>
  <c r="S15" i="1"/>
  <c r="R15" i="1"/>
  <c r="Q15" i="1"/>
  <c r="P15" i="1"/>
  <c r="E15" i="1"/>
  <c r="U15" i="1" s="1"/>
  <c r="S14" i="1"/>
  <c r="R14" i="1"/>
  <c r="Q14" i="1"/>
  <c r="P14" i="1"/>
  <c r="E14" i="1"/>
  <c r="U14" i="1" s="1"/>
  <c r="S13" i="1"/>
  <c r="R13" i="1"/>
  <c r="Q13" i="1"/>
  <c r="U13" i="1" s="1"/>
  <c r="P13" i="1"/>
  <c r="E13" i="1"/>
  <c r="T13" i="1" s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U33" i="20" l="1"/>
  <c r="T33" i="20"/>
  <c r="U51" i="1"/>
  <c r="U17" i="2"/>
  <c r="U25" i="2"/>
  <c r="U46" i="2"/>
  <c r="U53" i="2"/>
  <c r="U22" i="3"/>
  <c r="U26" i="3"/>
  <c r="U15" i="4"/>
  <c r="U25" i="4"/>
  <c r="U59" i="4"/>
  <c r="U17" i="5"/>
  <c r="U27" i="5"/>
  <c r="U29" i="5"/>
  <c r="U37" i="5"/>
  <c r="U55" i="5"/>
  <c r="U57" i="5"/>
  <c r="U55" i="6"/>
  <c r="U10" i="7"/>
  <c r="U55" i="7"/>
  <c r="Q9" i="8"/>
  <c r="U12" i="8"/>
  <c r="U25" i="8"/>
  <c r="U50" i="8"/>
  <c r="T21" i="9"/>
  <c r="T33" i="9"/>
  <c r="U34" i="9"/>
  <c r="T49" i="9"/>
  <c r="U50" i="9"/>
  <c r="U63" i="9"/>
  <c r="P9" i="10"/>
  <c r="U30" i="11"/>
  <c r="T32" i="11"/>
  <c r="U32" i="11"/>
  <c r="U15" i="14"/>
  <c r="T15" i="14"/>
  <c r="T55" i="14"/>
  <c r="U55" i="14"/>
  <c r="U27" i="16"/>
  <c r="T27" i="16"/>
  <c r="T20" i="17"/>
  <c r="U20" i="17"/>
  <c r="U38" i="17"/>
  <c r="T38" i="17"/>
  <c r="U58" i="18"/>
  <c r="T58" i="18"/>
  <c r="U25" i="1"/>
  <c r="U31" i="2"/>
  <c r="U39" i="2"/>
  <c r="U15" i="3"/>
  <c r="U32" i="3"/>
  <c r="T26" i="5"/>
  <c r="U50" i="5"/>
  <c r="U25" i="7"/>
  <c r="U22" i="8"/>
  <c r="U14" i="9"/>
  <c r="U23" i="10"/>
  <c r="U50" i="10"/>
  <c r="Q62" i="11"/>
  <c r="U14" i="12"/>
  <c r="U24" i="13"/>
  <c r="T60" i="13"/>
  <c r="U34" i="14"/>
  <c r="T34" i="14"/>
  <c r="T53" i="15"/>
  <c r="U53" i="15"/>
  <c r="U40" i="16"/>
  <c r="U36" i="19"/>
  <c r="T36" i="19"/>
  <c r="P9" i="20"/>
  <c r="U37" i="18"/>
  <c r="T37" i="18"/>
  <c r="U12" i="1"/>
  <c r="T14" i="1"/>
  <c r="U20" i="1"/>
  <c r="T23" i="1"/>
  <c r="T46" i="1"/>
  <c r="U55" i="1"/>
  <c r="T29" i="2"/>
  <c r="T37" i="2"/>
  <c r="T13" i="3"/>
  <c r="T30" i="3"/>
  <c r="U39" i="3"/>
  <c r="T42" i="3"/>
  <c r="U46" i="3"/>
  <c r="T55" i="3"/>
  <c r="T37" i="4"/>
  <c r="T53" i="4"/>
  <c r="T31" i="5"/>
  <c r="T45" i="5"/>
  <c r="T16" i="6"/>
  <c r="T30" i="6"/>
  <c r="T48" i="6"/>
  <c r="T12" i="7"/>
  <c r="T16" i="7"/>
  <c r="T10" i="8"/>
  <c r="T19" i="8"/>
  <c r="T32" i="8"/>
  <c r="T47" i="8"/>
  <c r="T59" i="8"/>
  <c r="T21" i="10"/>
  <c r="T47" i="10"/>
  <c r="U49" i="10"/>
  <c r="U60" i="10"/>
  <c r="T60" i="10"/>
  <c r="T26" i="11"/>
  <c r="T50" i="11"/>
  <c r="T49" i="12"/>
  <c r="T54" i="13"/>
  <c r="U58" i="14"/>
  <c r="T58" i="14"/>
  <c r="U11" i="15"/>
  <c r="T11" i="15"/>
  <c r="U23" i="16"/>
  <c r="U19" i="20"/>
  <c r="T19" i="20"/>
  <c r="U47" i="4"/>
  <c r="Q62" i="9"/>
  <c r="U47" i="10"/>
  <c r="Q56" i="13"/>
  <c r="U63" i="13"/>
  <c r="T63" i="13"/>
  <c r="U33" i="16"/>
  <c r="T33" i="16"/>
  <c r="U29" i="19"/>
  <c r="T29" i="19"/>
  <c r="U15" i="18"/>
  <c r="T15" i="18"/>
  <c r="T47" i="1"/>
  <c r="U48" i="2"/>
  <c r="T12" i="3"/>
  <c r="T29" i="3"/>
  <c r="U11" i="5"/>
  <c r="U46" i="6"/>
  <c r="T20" i="8"/>
  <c r="T33" i="8"/>
  <c r="U11" i="9"/>
  <c r="T41" i="9"/>
  <c r="T13" i="10"/>
  <c r="T35" i="10"/>
  <c r="T42" i="10"/>
  <c r="U15" i="11"/>
  <c r="U18" i="11"/>
  <c r="U21" i="12"/>
  <c r="T21" i="12"/>
  <c r="U37" i="13"/>
  <c r="U42" i="14"/>
  <c r="T42" i="14"/>
  <c r="U63" i="15"/>
  <c r="U27" i="17"/>
  <c r="U14" i="19"/>
  <c r="T14" i="19"/>
  <c r="P44" i="7"/>
  <c r="U48" i="13"/>
  <c r="T48" i="13"/>
  <c r="U32" i="15"/>
  <c r="T32" i="15"/>
  <c r="U18" i="16"/>
  <c r="T18" i="16"/>
  <c r="T37" i="19"/>
  <c r="U20" i="15"/>
  <c r="T20" i="15"/>
  <c r="U30" i="1"/>
  <c r="U38" i="1"/>
  <c r="U10" i="2"/>
  <c r="U33" i="2"/>
  <c r="U14" i="4"/>
  <c r="U27" i="4"/>
  <c r="U32" i="4"/>
  <c r="U46" i="4"/>
  <c r="T10" i="5"/>
  <c r="U46" i="5"/>
  <c r="U34" i="6"/>
  <c r="T38" i="6"/>
  <c r="U42" i="8"/>
  <c r="U22" i="9"/>
  <c r="U45" i="9"/>
  <c r="T63" i="9"/>
  <c r="T36" i="10"/>
  <c r="U14" i="11"/>
  <c r="T23" i="11"/>
  <c r="U59" i="11"/>
  <c r="T22" i="12"/>
  <c r="T42" i="16"/>
  <c r="U42" i="16"/>
  <c r="U23" i="17"/>
  <c r="U29" i="18"/>
  <c r="T29" i="18"/>
  <c r="U24" i="19"/>
  <c r="T24" i="19"/>
  <c r="U52" i="19"/>
  <c r="T52" i="19"/>
  <c r="T34" i="20"/>
  <c r="U40" i="20"/>
  <c r="T40" i="20"/>
  <c r="R28" i="11"/>
  <c r="K8" i="8"/>
  <c r="K61" i="8" s="1"/>
  <c r="I8" i="6"/>
  <c r="F43" i="20"/>
  <c r="N43" i="20"/>
  <c r="N61" i="20" s="1"/>
  <c r="N65" i="20" s="1"/>
  <c r="G43" i="17"/>
  <c r="O43" i="17"/>
  <c r="D43" i="15"/>
  <c r="B43" i="13"/>
  <c r="B61" i="13" s="1"/>
  <c r="B65" i="13" s="1"/>
  <c r="F43" i="12"/>
  <c r="N43" i="12"/>
  <c r="C43" i="10"/>
  <c r="G43" i="9"/>
  <c r="O43" i="9"/>
  <c r="F43" i="4"/>
  <c r="I43" i="3"/>
  <c r="C43" i="2"/>
  <c r="C61" i="2" s="1"/>
  <c r="C65" i="2" s="1"/>
  <c r="L43" i="2"/>
  <c r="L61" i="2" s="1"/>
  <c r="L65" i="2" s="1"/>
  <c r="V43" i="3"/>
  <c r="T33" i="12"/>
  <c r="T36" i="15"/>
  <c r="H8" i="15"/>
  <c r="C8" i="11"/>
  <c r="L8" i="11"/>
  <c r="R9" i="10"/>
  <c r="I8" i="5"/>
  <c r="I61" i="5" s="1"/>
  <c r="I65" i="5" s="1"/>
  <c r="J8" i="2"/>
  <c r="D8" i="1"/>
  <c r="B8" i="19"/>
  <c r="K8" i="19"/>
  <c r="G8" i="15"/>
  <c r="J8" i="6"/>
  <c r="M8" i="5"/>
  <c r="M61" i="5" s="1"/>
  <c r="M65" i="5" s="1"/>
  <c r="H8" i="4"/>
  <c r="H61" i="4" s="1"/>
  <c r="H65" i="4" s="1"/>
  <c r="S28" i="3"/>
  <c r="H43" i="20"/>
  <c r="J43" i="6"/>
  <c r="R43" i="6" s="1"/>
  <c r="F43" i="2"/>
  <c r="N43" i="2"/>
  <c r="D43" i="18"/>
  <c r="F43" i="15"/>
  <c r="F61" i="15" s="1"/>
  <c r="F65" i="15" s="1"/>
  <c r="D43" i="10"/>
  <c r="G43" i="4"/>
  <c r="D43" i="2"/>
  <c r="M43" i="2"/>
  <c r="W43" i="11"/>
  <c r="O61" i="19"/>
  <c r="H8" i="17"/>
  <c r="I8" i="14"/>
  <c r="I61" i="14" s="1"/>
  <c r="I65" i="14" s="1"/>
  <c r="M61" i="11"/>
  <c r="M65" i="11" s="1"/>
  <c r="G43" i="7"/>
  <c r="U13" i="12"/>
  <c r="U15" i="12"/>
  <c r="U23" i="12"/>
  <c r="U36" i="12"/>
  <c r="T37" i="12"/>
  <c r="U12" i="13"/>
  <c r="T31" i="13"/>
  <c r="U29" i="14"/>
  <c r="U33" i="14"/>
  <c r="U59" i="14"/>
  <c r="U31" i="15"/>
  <c r="T46" i="15"/>
  <c r="T49" i="16"/>
  <c r="U47" i="17"/>
  <c r="T22" i="18"/>
  <c r="C8" i="12"/>
  <c r="L8" i="12"/>
  <c r="G8" i="1"/>
  <c r="K8" i="17"/>
  <c r="S8" i="17" s="1"/>
  <c r="G8" i="13"/>
  <c r="D8" i="11"/>
  <c r="H8" i="10"/>
  <c r="H61" i="10" s="1"/>
  <c r="H65" i="10" s="1"/>
  <c r="G8" i="5"/>
  <c r="G61" i="5" s="1"/>
  <c r="G65" i="5" s="1"/>
  <c r="J8" i="4"/>
  <c r="D8" i="3"/>
  <c r="M8" i="3"/>
  <c r="F43" i="1"/>
  <c r="G43" i="18"/>
  <c r="D43" i="16"/>
  <c r="H43" i="15"/>
  <c r="H61" i="15" s="1"/>
  <c r="H65" i="15" s="1"/>
  <c r="G43" i="10"/>
  <c r="D43" i="8"/>
  <c r="H43" i="7"/>
  <c r="F43" i="5"/>
  <c r="I43" i="4"/>
  <c r="L43" i="3"/>
  <c r="O43" i="2"/>
  <c r="W43" i="10"/>
  <c r="T13" i="16"/>
  <c r="T33" i="17"/>
  <c r="T14" i="18"/>
  <c r="U22" i="18"/>
  <c r="U13" i="19"/>
  <c r="U30" i="19"/>
  <c r="T23" i="20"/>
  <c r="L8" i="1"/>
  <c r="L61" i="1" s="1"/>
  <c r="L65" i="1" s="1"/>
  <c r="J8" i="18"/>
  <c r="R8" i="18" s="1"/>
  <c r="J8" i="17"/>
  <c r="M61" i="12"/>
  <c r="M65" i="12" s="1"/>
  <c r="G8" i="11"/>
  <c r="G61" i="11" s="1"/>
  <c r="G65" i="11" s="1"/>
  <c r="H8" i="1"/>
  <c r="K8" i="20"/>
  <c r="H8" i="13"/>
  <c r="B8" i="4"/>
  <c r="B61" i="4" s="1"/>
  <c r="B65" i="4" s="1"/>
  <c r="K8" i="4"/>
  <c r="K61" i="4" s="1"/>
  <c r="F8" i="3"/>
  <c r="N8" i="3"/>
  <c r="G43" i="1"/>
  <c r="D43" i="19"/>
  <c r="F43" i="16"/>
  <c r="C43" i="14"/>
  <c r="F43" i="8"/>
  <c r="F61" i="8" s="1"/>
  <c r="F65" i="8" s="1"/>
  <c r="I43" i="7"/>
  <c r="M43" i="3"/>
  <c r="V43" i="13"/>
  <c r="V43" i="9"/>
  <c r="E62" i="19"/>
  <c r="T62" i="19" s="1"/>
  <c r="C8" i="13"/>
  <c r="H61" i="9"/>
  <c r="H65" i="9" s="1"/>
  <c r="L8" i="20"/>
  <c r="L61" i="20" s="1"/>
  <c r="D8" i="9"/>
  <c r="D61" i="9" s="1"/>
  <c r="D65" i="9" s="1"/>
  <c r="G8" i="3"/>
  <c r="H43" i="1"/>
  <c r="F43" i="19"/>
  <c r="F61" i="19" s="1"/>
  <c r="F65" i="19" s="1"/>
  <c r="G43" i="16"/>
  <c r="D43" i="14"/>
  <c r="G43" i="8"/>
  <c r="U33" i="12"/>
  <c r="T51" i="12"/>
  <c r="T25" i="13"/>
  <c r="T36" i="13"/>
  <c r="T59" i="13"/>
  <c r="U13" i="14"/>
  <c r="T14" i="14"/>
  <c r="T23" i="14"/>
  <c r="U51" i="14"/>
  <c r="T57" i="14"/>
  <c r="T19" i="15"/>
  <c r="U36" i="15"/>
  <c r="T64" i="15"/>
  <c r="T17" i="16"/>
  <c r="T26" i="16"/>
  <c r="T32" i="16"/>
  <c r="T41" i="16"/>
  <c r="Q62" i="16"/>
  <c r="U11" i="17"/>
  <c r="T19" i="17"/>
  <c r="T37" i="17"/>
  <c r="U46" i="17"/>
  <c r="E56" i="17"/>
  <c r="U56" i="17" s="1"/>
  <c r="T60" i="17"/>
  <c r="U13" i="18"/>
  <c r="T36" i="18"/>
  <c r="U48" i="18"/>
  <c r="T55" i="18"/>
  <c r="T57" i="18"/>
  <c r="T23" i="19"/>
  <c r="T51" i="19"/>
  <c r="U15" i="20"/>
  <c r="T18" i="20"/>
  <c r="T32" i="20"/>
  <c r="T54" i="20"/>
  <c r="R8" i="7"/>
  <c r="S9" i="6"/>
  <c r="W8" i="6"/>
  <c r="W8" i="2"/>
  <c r="R28" i="1"/>
  <c r="D8" i="20"/>
  <c r="M8" i="20"/>
  <c r="S8" i="20" s="1"/>
  <c r="R28" i="15"/>
  <c r="F8" i="9"/>
  <c r="D43" i="17"/>
  <c r="V43" i="20"/>
  <c r="P62" i="10"/>
  <c r="U25" i="11"/>
  <c r="P28" i="12"/>
  <c r="U36" i="13"/>
  <c r="U46" i="13"/>
  <c r="T25" i="19"/>
  <c r="U47" i="19"/>
  <c r="U25" i="20"/>
  <c r="U46" i="20"/>
  <c r="I8" i="20"/>
  <c r="C8" i="19"/>
  <c r="C61" i="19" s="1"/>
  <c r="C65" i="19" s="1"/>
  <c r="R9" i="19"/>
  <c r="B8" i="7"/>
  <c r="K8" i="7"/>
  <c r="F8" i="6"/>
  <c r="F61" i="6" s="1"/>
  <c r="F65" i="6" s="1"/>
  <c r="N8" i="6"/>
  <c r="I8" i="19"/>
  <c r="B8" i="13"/>
  <c r="I8" i="11"/>
  <c r="I61" i="11" s="1"/>
  <c r="I65" i="11" s="1"/>
  <c r="G8" i="9"/>
  <c r="G61" i="9" s="1"/>
  <c r="G65" i="9" s="1"/>
  <c r="H8" i="6"/>
  <c r="I43" i="9"/>
  <c r="U64" i="20"/>
  <c r="E62" i="20"/>
  <c r="P62" i="20"/>
  <c r="Q62" i="20"/>
  <c r="J43" i="20"/>
  <c r="R43" i="20" s="1"/>
  <c r="T60" i="20"/>
  <c r="C43" i="20"/>
  <c r="L43" i="20"/>
  <c r="F61" i="20"/>
  <c r="F65" i="20" s="1"/>
  <c r="K61" i="20"/>
  <c r="K65" i="20" s="1"/>
  <c r="H61" i="20"/>
  <c r="H65" i="20" s="1"/>
  <c r="D61" i="20"/>
  <c r="D65" i="20" s="1"/>
  <c r="M61" i="20"/>
  <c r="M65" i="20" s="1"/>
  <c r="R44" i="20"/>
  <c r="I61" i="20"/>
  <c r="I65" i="20" s="1"/>
  <c r="U39" i="20"/>
  <c r="R28" i="20"/>
  <c r="E28" i="20"/>
  <c r="T35" i="20"/>
  <c r="S28" i="20"/>
  <c r="G8" i="20"/>
  <c r="G61" i="20" s="1"/>
  <c r="G65" i="20" s="1"/>
  <c r="O8" i="20"/>
  <c r="O61" i="20" s="1"/>
  <c r="O65" i="20" s="1"/>
  <c r="B8" i="20"/>
  <c r="B61" i="20" s="1"/>
  <c r="B65" i="20" s="1"/>
  <c r="C8" i="20"/>
  <c r="C61" i="20" s="1"/>
  <c r="C65" i="20" s="1"/>
  <c r="W8" i="20"/>
  <c r="W61" i="20" s="1"/>
  <c r="W65" i="20" s="1"/>
  <c r="Q9" i="20"/>
  <c r="O65" i="19"/>
  <c r="U60" i="19"/>
  <c r="I43" i="19"/>
  <c r="G61" i="19"/>
  <c r="G65" i="19" s="1"/>
  <c r="B43" i="19"/>
  <c r="T58" i="19"/>
  <c r="C43" i="19"/>
  <c r="L43" i="19"/>
  <c r="D61" i="19"/>
  <c r="D65" i="19" s="1"/>
  <c r="N61" i="19"/>
  <c r="N65" i="19" s="1"/>
  <c r="B61" i="19"/>
  <c r="B65" i="19" s="1"/>
  <c r="J43" i="19"/>
  <c r="R43" i="19" s="1"/>
  <c r="K43" i="19"/>
  <c r="S43" i="19" s="1"/>
  <c r="T35" i="19"/>
  <c r="R28" i="19"/>
  <c r="H8" i="19"/>
  <c r="H61" i="19" s="1"/>
  <c r="H65" i="19" s="1"/>
  <c r="V8" i="19"/>
  <c r="V61" i="19" s="1"/>
  <c r="V65" i="19" s="1"/>
  <c r="W8" i="19"/>
  <c r="W61" i="19" s="1"/>
  <c r="W65" i="19" s="1"/>
  <c r="E9" i="19"/>
  <c r="L8" i="19"/>
  <c r="M61" i="19"/>
  <c r="S8" i="19"/>
  <c r="P62" i="18"/>
  <c r="O61" i="18"/>
  <c r="O65" i="18" s="1"/>
  <c r="C43" i="18"/>
  <c r="C61" i="18" s="1"/>
  <c r="C65" i="18" s="1"/>
  <c r="L43" i="18"/>
  <c r="H43" i="18"/>
  <c r="G61" i="18"/>
  <c r="G65" i="18" s="1"/>
  <c r="Q56" i="18"/>
  <c r="I61" i="18"/>
  <c r="I65" i="18" s="1"/>
  <c r="J61" i="18"/>
  <c r="J65" i="18" s="1"/>
  <c r="B61" i="18"/>
  <c r="B65" i="18" s="1"/>
  <c r="K61" i="18"/>
  <c r="K65" i="18" s="1"/>
  <c r="S65" i="18" s="1"/>
  <c r="R44" i="18"/>
  <c r="H61" i="18"/>
  <c r="H65" i="18" s="1"/>
  <c r="T52" i="18"/>
  <c r="F8" i="18"/>
  <c r="F61" i="18" s="1"/>
  <c r="F65" i="18" s="1"/>
  <c r="N8" i="18"/>
  <c r="N61" i="18" s="1"/>
  <c r="N65" i="18" s="1"/>
  <c r="M8" i="18"/>
  <c r="M61" i="18" s="1"/>
  <c r="M65" i="18" s="1"/>
  <c r="D8" i="18"/>
  <c r="D61" i="18" s="1"/>
  <c r="D65" i="18" s="1"/>
  <c r="V8" i="18"/>
  <c r="V61" i="18" s="1"/>
  <c r="V65" i="18" s="1"/>
  <c r="W8" i="18"/>
  <c r="W61" i="18" s="1"/>
  <c r="W65" i="18" s="1"/>
  <c r="R9" i="18"/>
  <c r="U64" i="17"/>
  <c r="D61" i="17"/>
  <c r="D65" i="17" s="1"/>
  <c r="I43" i="17"/>
  <c r="I61" i="17" s="1"/>
  <c r="I65" i="17" s="1"/>
  <c r="P56" i="17"/>
  <c r="G61" i="17"/>
  <c r="G65" i="17" s="1"/>
  <c r="O61" i="17"/>
  <c r="O65" i="17" s="1"/>
  <c r="V43" i="17"/>
  <c r="V61" i="17" s="1"/>
  <c r="V65" i="17" s="1"/>
  <c r="H61" i="17"/>
  <c r="H65" i="17" s="1"/>
  <c r="L61" i="17"/>
  <c r="L65" i="17" s="1"/>
  <c r="M61" i="17"/>
  <c r="M65" i="17" s="1"/>
  <c r="J61" i="17"/>
  <c r="J65" i="17" s="1"/>
  <c r="P44" i="17"/>
  <c r="P43" i="17" s="1"/>
  <c r="Q44" i="17"/>
  <c r="U50" i="17"/>
  <c r="F61" i="17"/>
  <c r="F65" i="17" s="1"/>
  <c r="N61" i="17"/>
  <c r="N65" i="17" s="1"/>
  <c r="R28" i="17"/>
  <c r="T39" i="17"/>
  <c r="Q28" i="17"/>
  <c r="T29" i="17"/>
  <c r="R9" i="17"/>
  <c r="O61" i="16"/>
  <c r="O65" i="16" s="1"/>
  <c r="G61" i="16"/>
  <c r="G65" i="16" s="1"/>
  <c r="J43" i="16"/>
  <c r="R43" i="16" s="1"/>
  <c r="L43" i="16"/>
  <c r="R44" i="16"/>
  <c r="M61" i="16"/>
  <c r="M65" i="16" s="1"/>
  <c r="E44" i="16"/>
  <c r="U52" i="16"/>
  <c r="D61" i="16"/>
  <c r="D65" i="16" s="1"/>
  <c r="T51" i="16"/>
  <c r="C8" i="16"/>
  <c r="C61" i="16" s="1"/>
  <c r="C65" i="16" s="1"/>
  <c r="H8" i="16"/>
  <c r="H61" i="16" s="1"/>
  <c r="H65" i="16" s="1"/>
  <c r="P28" i="16"/>
  <c r="Q28" i="16"/>
  <c r="J8" i="16"/>
  <c r="F8" i="16"/>
  <c r="F61" i="16" s="1"/>
  <c r="F65" i="16" s="1"/>
  <c r="N8" i="16"/>
  <c r="N61" i="16" s="1"/>
  <c r="N65" i="16" s="1"/>
  <c r="K8" i="16"/>
  <c r="K61" i="16" s="1"/>
  <c r="B8" i="16"/>
  <c r="B61" i="16" s="1"/>
  <c r="B65" i="16" s="1"/>
  <c r="W8" i="16"/>
  <c r="W61" i="16" s="1"/>
  <c r="W65" i="16" s="1"/>
  <c r="R9" i="16"/>
  <c r="L8" i="16"/>
  <c r="E62" i="15"/>
  <c r="P62" i="15"/>
  <c r="V43" i="15"/>
  <c r="M43" i="15"/>
  <c r="W43" i="15"/>
  <c r="M61" i="15"/>
  <c r="M65" i="15" s="1"/>
  <c r="N61" i="15"/>
  <c r="N65" i="15" s="1"/>
  <c r="I61" i="15"/>
  <c r="I65" i="15" s="1"/>
  <c r="O61" i="15"/>
  <c r="O65" i="15" s="1"/>
  <c r="J61" i="15"/>
  <c r="J65" i="15" s="1"/>
  <c r="G61" i="15"/>
  <c r="G65" i="15" s="1"/>
  <c r="T50" i="15"/>
  <c r="T49" i="15"/>
  <c r="C8" i="15"/>
  <c r="T35" i="15"/>
  <c r="B8" i="15"/>
  <c r="K8" i="15"/>
  <c r="D8" i="15"/>
  <c r="D61" i="15" s="1"/>
  <c r="D65" i="15" s="1"/>
  <c r="V8" i="15"/>
  <c r="V61" i="15" s="1"/>
  <c r="V65" i="15" s="1"/>
  <c r="W8" i="15"/>
  <c r="W61" i="15" s="1"/>
  <c r="W65" i="15" s="1"/>
  <c r="S8" i="15"/>
  <c r="P9" i="15"/>
  <c r="R9" i="15"/>
  <c r="L8" i="15"/>
  <c r="L61" i="15" s="1"/>
  <c r="F65" i="14"/>
  <c r="H43" i="14"/>
  <c r="G61" i="14"/>
  <c r="G65" i="14" s="1"/>
  <c r="J43" i="14"/>
  <c r="R43" i="14" s="1"/>
  <c r="B43" i="14"/>
  <c r="B61" i="14" s="1"/>
  <c r="B65" i="14" s="1"/>
  <c r="K43" i="14"/>
  <c r="S43" i="14" s="1"/>
  <c r="L43" i="14"/>
  <c r="N61" i="14"/>
  <c r="N65" i="14" s="1"/>
  <c r="V61" i="14"/>
  <c r="V65" i="14" s="1"/>
  <c r="W43" i="14"/>
  <c r="M61" i="14"/>
  <c r="M65" i="14" s="1"/>
  <c r="R44" i="14"/>
  <c r="T52" i="14"/>
  <c r="S44" i="14"/>
  <c r="H8" i="14"/>
  <c r="S28" i="14"/>
  <c r="B8" i="14"/>
  <c r="W8" i="14"/>
  <c r="W61" i="14" s="1"/>
  <c r="W65" i="14" s="1"/>
  <c r="C8" i="14"/>
  <c r="C61" i="14" s="1"/>
  <c r="C65" i="14" s="1"/>
  <c r="D8" i="14"/>
  <c r="D61" i="14" s="1"/>
  <c r="D65" i="14" s="1"/>
  <c r="S8" i="14"/>
  <c r="R9" i="14"/>
  <c r="P9" i="14"/>
  <c r="L8" i="14"/>
  <c r="E62" i="13"/>
  <c r="K43" i="13"/>
  <c r="S43" i="13" s="1"/>
  <c r="C43" i="13"/>
  <c r="N61" i="13"/>
  <c r="N65" i="13" s="1"/>
  <c r="F61" i="13"/>
  <c r="F65" i="13" s="1"/>
  <c r="P56" i="13"/>
  <c r="I61" i="13"/>
  <c r="I65" i="13" s="1"/>
  <c r="O61" i="13"/>
  <c r="O65" i="13" s="1"/>
  <c r="J61" i="13"/>
  <c r="J65" i="13" s="1"/>
  <c r="G61" i="13"/>
  <c r="G65" i="13" s="1"/>
  <c r="H61" i="13"/>
  <c r="H65" i="13" s="1"/>
  <c r="Q44" i="13"/>
  <c r="Q43" i="13" s="1"/>
  <c r="M61" i="13"/>
  <c r="M65" i="13" s="1"/>
  <c r="D61" i="13"/>
  <c r="D65" i="13" s="1"/>
  <c r="T39" i="13"/>
  <c r="T38" i="13"/>
  <c r="V8" i="13"/>
  <c r="V61" i="13" s="1"/>
  <c r="V65" i="13" s="1"/>
  <c r="T29" i="13"/>
  <c r="K61" i="13"/>
  <c r="S8" i="13"/>
  <c r="R9" i="13"/>
  <c r="T15" i="13"/>
  <c r="T11" i="13"/>
  <c r="L8" i="13"/>
  <c r="L61" i="13" s="1"/>
  <c r="D61" i="12"/>
  <c r="D65" i="12" s="1"/>
  <c r="T60" i="12"/>
  <c r="H43" i="12"/>
  <c r="F61" i="12"/>
  <c r="F65" i="12" s="1"/>
  <c r="I61" i="12"/>
  <c r="I65" i="12" s="1"/>
  <c r="L61" i="12"/>
  <c r="L65" i="12" s="1"/>
  <c r="N61" i="12"/>
  <c r="N65" i="12" s="1"/>
  <c r="U52" i="12"/>
  <c r="Q28" i="12"/>
  <c r="G8" i="12"/>
  <c r="G61" i="12" s="1"/>
  <c r="G65" i="12" s="1"/>
  <c r="O8" i="12"/>
  <c r="O61" i="12" s="1"/>
  <c r="O65" i="12" s="1"/>
  <c r="H8" i="12"/>
  <c r="H61" i="12" s="1"/>
  <c r="H65" i="12" s="1"/>
  <c r="R9" i="12"/>
  <c r="J8" i="12"/>
  <c r="R8" i="12" s="1"/>
  <c r="T60" i="11"/>
  <c r="I43" i="11"/>
  <c r="V43" i="11"/>
  <c r="J43" i="11"/>
  <c r="R43" i="11" s="1"/>
  <c r="B43" i="11"/>
  <c r="B61" i="11" s="1"/>
  <c r="B65" i="11" s="1"/>
  <c r="K43" i="11"/>
  <c r="S43" i="11" s="1"/>
  <c r="C43" i="11"/>
  <c r="C61" i="11" s="1"/>
  <c r="C65" i="11" s="1"/>
  <c r="T58" i="11"/>
  <c r="L61" i="11"/>
  <c r="L65" i="11" s="1"/>
  <c r="O61" i="11"/>
  <c r="O65" i="11" s="1"/>
  <c r="N61" i="11"/>
  <c r="N65" i="11" s="1"/>
  <c r="T48" i="11"/>
  <c r="D61" i="11"/>
  <c r="D65" i="11" s="1"/>
  <c r="T52" i="11"/>
  <c r="U38" i="11"/>
  <c r="J8" i="11"/>
  <c r="R8" i="11" s="1"/>
  <c r="Q28" i="11"/>
  <c r="V8" i="11"/>
  <c r="V61" i="11" s="1"/>
  <c r="V65" i="11" s="1"/>
  <c r="H8" i="11"/>
  <c r="H61" i="11" s="1"/>
  <c r="H65" i="11" s="1"/>
  <c r="W8" i="11"/>
  <c r="W61" i="11" s="1"/>
  <c r="W65" i="11" s="1"/>
  <c r="K8" i="11"/>
  <c r="S8" i="11" s="1"/>
  <c r="R9" i="11"/>
  <c r="Q56" i="10"/>
  <c r="L43" i="10"/>
  <c r="C61" i="10"/>
  <c r="C65" i="10" s="1"/>
  <c r="V43" i="10"/>
  <c r="P56" i="10"/>
  <c r="F61" i="10"/>
  <c r="F65" i="10" s="1"/>
  <c r="N61" i="10"/>
  <c r="N65" i="10" s="1"/>
  <c r="B61" i="10"/>
  <c r="B65" i="10" s="1"/>
  <c r="U51" i="10"/>
  <c r="K61" i="10"/>
  <c r="K65" i="10" s="1"/>
  <c r="G8" i="10"/>
  <c r="G61" i="10" s="1"/>
  <c r="G65" i="10" s="1"/>
  <c r="O8" i="10"/>
  <c r="O61" i="10" s="1"/>
  <c r="O65" i="10" s="1"/>
  <c r="D8" i="10"/>
  <c r="M8" i="10"/>
  <c r="S8" i="10" s="1"/>
  <c r="I8" i="10"/>
  <c r="I61" i="10" s="1"/>
  <c r="I65" i="10" s="1"/>
  <c r="V8" i="10"/>
  <c r="W8" i="10"/>
  <c r="M61" i="10"/>
  <c r="L8" i="10"/>
  <c r="T62" i="9"/>
  <c r="P62" i="9"/>
  <c r="T64" i="9"/>
  <c r="O61" i="9"/>
  <c r="O65" i="9" s="1"/>
  <c r="C43" i="9"/>
  <c r="L43" i="9"/>
  <c r="M61" i="9"/>
  <c r="M65" i="9" s="1"/>
  <c r="N61" i="9"/>
  <c r="N65" i="9" s="1"/>
  <c r="I61" i="9"/>
  <c r="I65" i="9" s="1"/>
  <c r="B61" i="9"/>
  <c r="B65" i="9" s="1"/>
  <c r="F61" i="9"/>
  <c r="F65" i="9" s="1"/>
  <c r="U52" i="9"/>
  <c r="P28" i="9"/>
  <c r="T40" i="9"/>
  <c r="Q28" i="9"/>
  <c r="J8" i="9"/>
  <c r="J61" i="9" s="1"/>
  <c r="J65" i="9" s="1"/>
  <c r="K8" i="9"/>
  <c r="S8" i="9" s="1"/>
  <c r="C8" i="9"/>
  <c r="L8" i="9"/>
  <c r="V8" i="9"/>
  <c r="V61" i="9" s="1"/>
  <c r="V65" i="9" s="1"/>
  <c r="T18" i="9"/>
  <c r="T64" i="8"/>
  <c r="Q62" i="8"/>
  <c r="N61" i="8"/>
  <c r="N65" i="8" s="1"/>
  <c r="J43" i="8"/>
  <c r="R43" i="8" s="1"/>
  <c r="D61" i="8"/>
  <c r="D65" i="8" s="1"/>
  <c r="G61" i="8"/>
  <c r="G65" i="8" s="1"/>
  <c r="O61" i="8"/>
  <c r="O65" i="8" s="1"/>
  <c r="M43" i="8"/>
  <c r="I61" i="8"/>
  <c r="I65" i="8" s="1"/>
  <c r="U51" i="8"/>
  <c r="P28" i="8"/>
  <c r="S28" i="8"/>
  <c r="B8" i="8"/>
  <c r="C8" i="8"/>
  <c r="L8" i="8"/>
  <c r="R8" i="8" s="1"/>
  <c r="M8" i="8"/>
  <c r="M61" i="8" s="1"/>
  <c r="M65" i="8" s="1"/>
  <c r="U15" i="8"/>
  <c r="T11" i="8"/>
  <c r="Q62" i="7"/>
  <c r="T60" i="7"/>
  <c r="J43" i="7"/>
  <c r="R43" i="7" s="1"/>
  <c r="D43" i="7"/>
  <c r="M43" i="7"/>
  <c r="M61" i="7" s="1"/>
  <c r="M65" i="7" s="1"/>
  <c r="O43" i="7"/>
  <c r="O61" i="7" s="1"/>
  <c r="O65" i="7" s="1"/>
  <c r="V43" i="7"/>
  <c r="V61" i="7" s="1"/>
  <c r="V65" i="7" s="1"/>
  <c r="P56" i="7"/>
  <c r="P43" i="7" s="1"/>
  <c r="T58" i="7"/>
  <c r="B43" i="7"/>
  <c r="K43" i="7"/>
  <c r="S43" i="7" s="1"/>
  <c r="L61" i="7"/>
  <c r="L65" i="7" s="1"/>
  <c r="D61" i="7"/>
  <c r="D65" i="7" s="1"/>
  <c r="F61" i="7"/>
  <c r="F65" i="7" s="1"/>
  <c r="N61" i="7"/>
  <c r="N65" i="7" s="1"/>
  <c r="T48" i="7"/>
  <c r="T40" i="7"/>
  <c r="Q28" i="7"/>
  <c r="T39" i="7"/>
  <c r="G8" i="7"/>
  <c r="G61" i="7" s="1"/>
  <c r="G65" i="7" s="1"/>
  <c r="H8" i="7"/>
  <c r="H61" i="7" s="1"/>
  <c r="H65" i="7" s="1"/>
  <c r="I8" i="7"/>
  <c r="Q9" i="7"/>
  <c r="R9" i="7"/>
  <c r="T18" i="7"/>
  <c r="S8" i="7"/>
  <c r="T11" i="7"/>
  <c r="P62" i="6"/>
  <c r="C65" i="6"/>
  <c r="T64" i="6"/>
  <c r="D61" i="6"/>
  <c r="D65" i="6" s="1"/>
  <c r="V43" i="6"/>
  <c r="N61" i="6"/>
  <c r="N65" i="6" s="1"/>
  <c r="W43" i="6"/>
  <c r="W61" i="6" s="1"/>
  <c r="W65" i="6" s="1"/>
  <c r="H61" i="6"/>
  <c r="H65" i="6" s="1"/>
  <c r="I61" i="6"/>
  <c r="I65" i="6" s="1"/>
  <c r="U51" i="6"/>
  <c r="Q28" i="6"/>
  <c r="P28" i="6"/>
  <c r="G8" i="6"/>
  <c r="G61" i="6" s="1"/>
  <c r="G65" i="6" s="1"/>
  <c r="O8" i="6"/>
  <c r="O61" i="6" s="1"/>
  <c r="O65" i="6" s="1"/>
  <c r="T29" i="6"/>
  <c r="B8" i="6"/>
  <c r="B61" i="6" s="1"/>
  <c r="B65" i="6" s="1"/>
  <c r="K8" i="6"/>
  <c r="K61" i="6" s="1"/>
  <c r="V8" i="6"/>
  <c r="R9" i="6"/>
  <c r="M8" i="6"/>
  <c r="M61" i="6" s="1"/>
  <c r="M65" i="6" s="1"/>
  <c r="L61" i="6"/>
  <c r="L65" i="6" s="1"/>
  <c r="R8" i="6"/>
  <c r="U11" i="6"/>
  <c r="O65" i="5"/>
  <c r="E62" i="5"/>
  <c r="U62" i="5" s="1"/>
  <c r="P62" i="5"/>
  <c r="B43" i="5"/>
  <c r="K43" i="5"/>
  <c r="S43" i="5" s="1"/>
  <c r="C43" i="5"/>
  <c r="L43" i="5"/>
  <c r="T58" i="5"/>
  <c r="V61" i="5"/>
  <c r="V65" i="5" s="1"/>
  <c r="H61" i="5"/>
  <c r="H65" i="5" s="1"/>
  <c r="T48" i="5"/>
  <c r="P44" i="5"/>
  <c r="Q28" i="5"/>
  <c r="S28" i="5"/>
  <c r="B8" i="5"/>
  <c r="B61" i="5" s="1"/>
  <c r="B65" i="5" s="1"/>
  <c r="K8" i="5"/>
  <c r="C8" i="5"/>
  <c r="L8" i="5"/>
  <c r="D8" i="5"/>
  <c r="D61" i="5" s="1"/>
  <c r="D65" i="5" s="1"/>
  <c r="F8" i="5"/>
  <c r="F61" i="5" s="1"/>
  <c r="F65" i="5" s="1"/>
  <c r="N8" i="5"/>
  <c r="N61" i="5" s="1"/>
  <c r="N65" i="5" s="1"/>
  <c r="S9" i="5"/>
  <c r="J61" i="5"/>
  <c r="T15" i="5"/>
  <c r="Q56" i="4"/>
  <c r="N43" i="4"/>
  <c r="N61" i="4" s="1"/>
  <c r="N65" i="4" s="1"/>
  <c r="O43" i="4"/>
  <c r="I61" i="4"/>
  <c r="I65" i="4" s="1"/>
  <c r="J43" i="4"/>
  <c r="R43" i="4" s="1"/>
  <c r="D61" i="4"/>
  <c r="D65" i="4" s="1"/>
  <c r="F61" i="4"/>
  <c r="F65" i="4" s="1"/>
  <c r="S44" i="4"/>
  <c r="E28" i="4"/>
  <c r="T38" i="4"/>
  <c r="T35" i="4"/>
  <c r="G8" i="4"/>
  <c r="G61" i="4" s="1"/>
  <c r="G65" i="4" s="1"/>
  <c r="O8" i="4"/>
  <c r="C8" i="4"/>
  <c r="C61" i="4" s="1"/>
  <c r="C65" i="4" s="1"/>
  <c r="L8" i="4"/>
  <c r="L61" i="4" s="1"/>
  <c r="L65" i="4" s="1"/>
  <c r="M61" i="4"/>
  <c r="M65" i="4" s="1"/>
  <c r="S9" i="4"/>
  <c r="P9" i="4"/>
  <c r="U11" i="4"/>
  <c r="U60" i="3"/>
  <c r="J43" i="3"/>
  <c r="R43" i="3" s="1"/>
  <c r="B43" i="3"/>
  <c r="K43" i="3"/>
  <c r="S43" i="3" s="1"/>
  <c r="W43" i="3"/>
  <c r="W61" i="3" s="1"/>
  <c r="W65" i="3" s="1"/>
  <c r="C43" i="3"/>
  <c r="C61" i="3" s="1"/>
  <c r="C65" i="3" s="1"/>
  <c r="E56" i="3"/>
  <c r="T56" i="3" s="1"/>
  <c r="V61" i="3"/>
  <c r="V65" i="3" s="1"/>
  <c r="D61" i="3"/>
  <c r="D65" i="3" s="1"/>
  <c r="M61" i="3"/>
  <c r="M65" i="3" s="1"/>
  <c r="H61" i="3"/>
  <c r="H65" i="3" s="1"/>
  <c r="I61" i="3"/>
  <c r="I65" i="3" s="1"/>
  <c r="O61" i="3"/>
  <c r="O65" i="3" s="1"/>
  <c r="F61" i="3"/>
  <c r="F65" i="3" s="1"/>
  <c r="N61" i="3"/>
  <c r="N65" i="3" s="1"/>
  <c r="G61" i="3"/>
  <c r="G65" i="3" s="1"/>
  <c r="T52" i="3"/>
  <c r="T35" i="3"/>
  <c r="B8" i="3"/>
  <c r="K8" i="3"/>
  <c r="L8" i="3"/>
  <c r="L61" i="3" s="1"/>
  <c r="L65" i="3" s="1"/>
  <c r="S8" i="3"/>
  <c r="S9" i="3"/>
  <c r="P62" i="2"/>
  <c r="T64" i="2"/>
  <c r="T58" i="2"/>
  <c r="V43" i="2"/>
  <c r="Q56" i="2"/>
  <c r="O61" i="2"/>
  <c r="O65" i="2" s="1"/>
  <c r="V61" i="2"/>
  <c r="V65" i="2" s="1"/>
  <c r="W43" i="2"/>
  <c r="W61" i="2" s="1"/>
  <c r="W65" i="2" s="1"/>
  <c r="M61" i="2"/>
  <c r="M65" i="2" s="1"/>
  <c r="H61" i="2"/>
  <c r="H65" i="2" s="1"/>
  <c r="N61" i="2"/>
  <c r="N65" i="2" s="1"/>
  <c r="I61" i="2"/>
  <c r="I65" i="2" s="1"/>
  <c r="B61" i="2"/>
  <c r="B65" i="2" s="1"/>
  <c r="T52" i="2"/>
  <c r="D61" i="2"/>
  <c r="D65" i="2" s="1"/>
  <c r="F61" i="2"/>
  <c r="F65" i="2" s="1"/>
  <c r="G61" i="2"/>
  <c r="G65" i="2" s="1"/>
  <c r="U18" i="2"/>
  <c r="T15" i="2"/>
  <c r="J61" i="2"/>
  <c r="R8" i="2"/>
  <c r="K61" i="2"/>
  <c r="S8" i="2"/>
  <c r="N61" i="1"/>
  <c r="N65" i="1" s="1"/>
  <c r="O61" i="1"/>
  <c r="O65" i="1" s="1"/>
  <c r="B43" i="1"/>
  <c r="B61" i="1" s="1"/>
  <c r="B65" i="1" s="1"/>
  <c r="K43" i="1"/>
  <c r="S43" i="1" s="1"/>
  <c r="C43" i="1"/>
  <c r="C61" i="1" s="1"/>
  <c r="C65" i="1" s="1"/>
  <c r="D43" i="1"/>
  <c r="D61" i="1" s="1"/>
  <c r="D65" i="1" s="1"/>
  <c r="M43" i="1"/>
  <c r="T58" i="1"/>
  <c r="I61" i="1"/>
  <c r="I65" i="1" s="1"/>
  <c r="F61" i="1"/>
  <c r="F65" i="1" s="1"/>
  <c r="G61" i="1"/>
  <c r="G65" i="1" s="1"/>
  <c r="H61" i="1"/>
  <c r="H65" i="1" s="1"/>
  <c r="J8" i="1"/>
  <c r="J61" i="1" s="1"/>
  <c r="M8" i="1"/>
  <c r="S8" i="1" s="1"/>
  <c r="T29" i="1"/>
  <c r="K61" i="1"/>
  <c r="U18" i="1"/>
  <c r="U26" i="1"/>
  <c r="U31" i="1"/>
  <c r="U39" i="1"/>
  <c r="U48" i="1"/>
  <c r="U60" i="1"/>
  <c r="U62" i="1"/>
  <c r="U11" i="2"/>
  <c r="U19" i="2"/>
  <c r="U27" i="2"/>
  <c r="U32" i="2"/>
  <c r="U40" i="2"/>
  <c r="Q44" i="2"/>
  <c r="U49" i="2"/>
  <c r="U16" i="3"/>
  <c r="T21" i="3"/>
  <c r="P28" i="3"/>
  <c r="U47" i="3"/>
  <c r="U49" i="3"/>
  <c r="T49" i="3"/>
  <c r="E9" i="4"/>
  <c r="U19" i="4"/>
  <c r="U24" i="4"/>
  <c r="T39" i="4"/>
  <c r="U41" i="4"/>
  <c r="T41" i="4"/>
  <c r="T60" i="4"/>
  <c r="U64" i="4"/>
  <c r="T64" i="4"/>
  <c r="P9" i="5"/>
  <c r="U14" i="5"/>
  <c r="T18" i="5"/>
  <c r="U19" i="5"/>
  <c r="T39" i="5"/>
  <c r="U40" i="5"/>
  <c r="T59" i="5"/>
  <c r="U60" i="5"/>
  <c r="E9" i="6"/>
  <c r="T19" i="6"/>
  <c r="U20" i="6"/>
  <c r="T39" i="6"/>
  <c r="U40" i="6"/>
  <c r="U14" i="7"/>
  <c r="U19" i="7"/>
  <c r="P28" i="7"/>
  <c r="T32" i="7"/>
  <c r="U33" i="7"/>
  <c r="T37" i="7"/>
  <c r="T49" i="7"/>
  <c r="U50" i="7"/>
  <c r="T54" i="7"/>
  <c r="U62" i="7"/>
  <c r="T23" i="8"/>
  <c r="T25" i="8"/>
  <c r="T38" i="8"/>
  <c r="E28" i="9"/>
  <c r="U29" i="9"/>
  <c r="T29" i="9"/>
  <c r="E62" i="2"/>
  <c r="U63" i="2"/>
  <c r="U20" i="4"/>
  <c r="T20" i="4"/>
  <c r="T20" i="5"/>
  <c r="U15" i="7"/>
  <c r="T15" i="7"/>
  <c r="E56" i="8"/>
  <c r="U57" i="8"/>
  <c r="T57" i="8"/>
  <c r="E9" i="1"/>
  <c r="P62" i="1"/>
  <c r="E9" i="3"/>
  <c r="Q9" i="4"/>
  <c r="E62" i="4"/>
  <c r="T63" i="4"/>
  <c r="U35" i="6"/>
  <c r="T35" i="6"/>
  <c r="U52" i="6"/>
  <c r="T52" i="6"/>
  <c r="E44" i="7"/>
  <c r="U45" i="7"/>
  <c r="T45" i="7"/>
  <c r="E56" i="7"/>
  <c r="U57" i="7"/>
  <c r="T57" i="7"/>
  <c r="P9" i="8"/>
  <c r="P8" i="8" s="1"/>
  <c r="U16" i="8"/>
  <c r="T16" i="8"/>
  <c r="E28" i="8"/>
  <c r="U29" i="8"/>
  <c r="T29" i="8"/>
  <c r="U46" i="8"/>
  <c r="T46" i="8"/>
  <c r="P56" i="8"/>
  <c r="U10" i="9"/>
  <c r="T15" i="9"/>
  <c r="U15" i="9"/>
  <c r="T23" i="9"/>
  <c r="U23" i="9"/>
  <c r="T36" i="9"/>
  <c r="U36" i="9"/>
  <c r="Q62" i="2"/>
  <c r="P9" i="3"/>
  <c r="E62" i="3"/>
  <c r="U63" i="3"/>
  <c r="T63" i="3"/>
  <c r="U13" i="5"/>
  <c r="T13" i="5"/>
  <c r="U34" i="5"/>
  <c r="T34" i="5"/>
  <c r="U51" i="5"/>
  <c r="T51" i="5"/>
  <c r="U14" i="6"/>
  <c r="T14" i="6"/>
  <c r="E44" i="6"/>
  <c r="U45" i="6"/>
  <c r="Q56" i="8"/>
  <c r="P9" i="9"/>
  <c r="T10" i="9"/>
  <c r="E9" i="2"/>
  <c r="E44" i="3"/>
  <c r="P62" i="3"/>
  <c r="U33" i="4"/>
  <c r="T33" i="4"/>
  <c r="Q44" i="4"/>
  <c r="Q43" i="4" s="1"/>
  <c r="U50" i="4"/>
  <c r="T50" i="4"/>
  <c r="Q62" i="4"/>
  <c r="Q44" i="5"/>
  <c r="P44" i="6"/>
  <c r="E56" i="6"/>
  <c r="U57" i="6"/>
  <c r="Q44" i="7"/>
  <c r="Q56" i="7"/>
  <c r="Q28" i="8"/>
  <c r="E44" i="8"/>
  <c r="T45" i="8"/>
  <c r="U54" i="8"/>
  <c r="T54" i="8"/>
  <c r="Q9" i="9"/>
  <c r="U46" i="9"/>
  <c r="T46" i="9"/>
  <c r="T12" i="1"/>
  <c r="T20" i="1"/>
  <c r="P28" i="1"/>
  <c r="T33" i="1"/>
  <c r="T41" i="1"/>
  <c r="E44" i="1"/>
  <c r="T50" i="1"/>
  <c r="E56" i="1"/>
  <c r="T64" i="1"/>
  <c r="Q9" i="2"/>
  <c r="T13" i="2"/>
  <c r="T21" i="2"/>
  <c r="E28" i="2"/>
  <c r="T34" i="2"/>
  <c r="T42" i="2"/>
  <c r="T51" i="2"/>
  <c r="T18" i="3"/>
  <c r="T24" i="3"/>
  <c r="T34" i="3"/>
  <c r="T41" i="3"/>
  <c r="T54" i="3"/>
  <c r="T58" i="3"/>
  <c r="Q62" i="3"/>
  <c r="T64" i="3"/>
  <c r="T10" i="4"/>
  <c r="U12" i="4"/>
  <c r="T12" i="4"/>
  <c r="T26" i="4"/>
  <c r="T30" i="4"/>
  <c r="T47" i="4"/>
  <c r="T12" i="5"/>
  <c r="T14" i="5"/>
  <c r="T25" i="5"/>
  <c r="T30" i="5"/>
  <c r="T33" i="5"/>
  <c r="T35" i="5"/>
  <c r="T47" i="5"/>
  <c r="T52" i="5"/>
  <c r="T63" i="5"/>
  <c r="T10" i="6"/>
  <c r="T13" i="6"/>
  <c r="T15" i="6"/>
  <c r="T26" i="6"/>
  <c r="U42" i="6"/>
  <c r="Q44" i="6"/>
  <c r="P56" i="6"/>
  <c r="T60" i="6"/>
  <c r="E62" i="6"/>
  <c r="T21" i="7"/>
  <c r="U23" i="7"/>
  <c r="T23" i="7"/>
  <c r="U35" i="7"/>
  <c r="U52" i="7"/>
  <c r="T64" i="7"/>
  <c r="U23" i="8"/>
  <c r="U36" i="8"/>
  <c r="P44" i="8"/>
  <c r="P9" i="1"/>
  <c r="P8" i="1" s="1"/>
  <c r="Q9" i="1"/>
  <c r="E28" i="1"/>
  <c r="T11" i="1"/>
  <c r="Q28" i="1"/>
  <c r="T40" i="1"/>
  <c r="P44" i="1"/>
  <c r="T49" i="1"/>
  <c r="P56" i="1"/>
  <c r="T63" i="1"/>
  <c r="T12" i="2"/>
  <c r="T20" i="2"/>
  <c r="P28" i="2"/>
  <c r="T33" i="2"/>
  <c r="T41" i="2"/>
  <c r="E44" i="2"/>
  <c r="T50" i="2"/>
  <c r="E56" i="2"/>
  <c r="T63" i="2"/>
  <c r="U11" i="3"/>
  <c r="T17" i="3"/>
  <c r="T23" i="3"/>
  <c r="Q44" i="3"/>
  <c r="T48" i="3"/>
  <c r="T53" i="3"/>
  <c r="T57" i="3"/>
  <c r="U10" i="4"/>
  <c r="T25" i="4"/>
  <c r="T29" i="4"/>
  <c r="T34" i="4"/>
  <c r="T46" i="4"/>
  <c r="T51" i="4"/>
  <c r="U20" i="5"/>
  <c r="U41" i="5"/>
  <c r="P56" i="5"/>
  <c r="P43" i="5" s="1"/>
  <c r="U63" i="5"/>
  <c r="U10" i="6"/>
  <c r="U21" i="6"/>
  <c r="T41" i="6"/>
  <c r="Q56" i="6"/>
  <c r="T20" i="7"/>
  <c r="T34" i="7"/>
  <c r="U36" i="7"/>
  <c r="T36" i="7"/>
  <c r="T51" i="7"/>
  <c r="U53" i="7"/>
  <c r="T53" i="7"/>
  <c r="T63" i="7"/>
  <c r="T22" i="8"/>
  <c r="U24" i="8"/>
  <c r="T24" i="8"/>
  <c r="T35" i="8"/>
  <c r="U37" i="8"/>
  <c r="T37" i="8"/>
  <c r="Q44" i="8"/>
  <c r="U52" i="8"/>
  <c r="U58" i="8"/>
  <c r="T58" i="8"/>
  <c r="P9" i="2"/>
  <c r="Q9" i="3"/>
  <c r="T19" i="1"/>
  <c r="T27" i="1"/>
  <c r="T32" i="1"/>
  <c r="T10" i="1"/>
  <c r="Q44" i="1"/>
  <c r="Q56" i="1"/>
  <c r="U63" i="1"/>
  <c r="Q28" i="2"/>
  <c r="P44" i="2"/>
  <c r="P56" i="2"/>
  <c r="T10" i="3"/>
  <c r="E28" i="3"/>
  <c r="T33" i="3"/>
  <c r="U40" i="3"/>
  <c r="U57" i="3"/>
  <c r="T13" i="4"/>
  <c r="U29" i="4"/>
  <c r="U40" i="4"/>
  <c r="U63" i="4"/>
  <c r="E9" i="5"/>
  <c r="U21" i="5"/>
  <c r="T21" i="5"/>
  <c r="U42" i="5"/>
  <c r="T42" i="5"/>
  <c r="Q56" i="5"/>
  <c r="U22" i="6"/>
  <c r="T22" i="6"/>
  <c r="T24" i="7"/>
  <c r="E28" i="7"/>
  <c r="U29" i="7"/>
  <c r="U46" i="7"/>
  <c r="U63" i="7"/>
  <c r="U53" i="8"/>
  <c r="T53" i="8"/>
  <c r="U16" i="9"/>
  <c r="T16" i="9"/>
  <c r="U24" i="9"/>
  <c r="T24" i="9"/>
  <c r="U37" i="9"/>
  <c r="T37" i="9"/>
  <c r="U53" i="9"/>
  <c r="E9" i="10"/>
  <c r="U16" i="10"/>
  <c r="U24" i="10"/>
  <c r="U37" i="10"/>
  <c r="E62" i="10"/>
  <c r="T16" i="11"/>
  <c r="U23" i="11"/>
  <c r="P28" i="11"/>
  <c r="T46" i="11"/>
  <c r="U53" i="11"/>
  <c r="T16" i="12"/>
  <c r="U53" i="12"/>
  <c r="T53" i="12"/>
  <c r="U58" i="12"/>
  <c r="T58" i="12"/>
  <c r="T33" i="13"/>
  <c r="U42" i="13"/>
  <c r="T42" i="13"/>
  <c r="U52" i="13"/>
  <c r="T52" i="13"/>
  <c r="E9" i="14"/>
  <c r="T10" i="14"/>
  <c r="U19" i="14"/>
  <c r="T19" i="14"/>
  <c r="T39" i="14"/>
  <c r="U39" i="14"/>
  <c r="E56" i="11"/>
  <c r="T57" i="11"/>
  <c r="U13" i="13"/>
  <c r="T13" i="13"/>
  <c r="U22" i="13"/>
  <c r="T22" i="13"/>
  <c r="U27" i="14"/>
  <c r="T27" i="14"/>
  <c r="E44" i="9"/>
  <c r="E56" i="9"/>
  <c r="Q9" i="10"/>
  <c r="E28" i="10"/>
  <c r="E44" i="10"/>
  <c r="U45" i="10"/>
  <c r="P56" i="11"/>
  <c r="E62" i="11"/>
  <c r="Q9" i="14"/>
  <c r="P44" i="9"/>
  <c r="P56" i="9"/>
  <c r="P28" i="10"/>
  <c r="P8" i="10" s="1"/>
  <c r="P44" i="10"/>
  <c r="P9" i="11"/>
  <c r="P8" i="11" s="1"/>
  <c r="Q56" i="11"/>
  <c r="P9" i="12"/>
  <c r="E56" i="12"/>
  <c r="U57" i="12"/>
  <c r="T57" i="12"/>
  <c r="U35" i="13"/>
  <c r="T35" i="13"/>
  <c r="P44" i="13"/>
  <c r="P43" i="13" s="1"/>
  <c r="U51" i="13"/>
  <c r="T51" i="13"/>
  <c r="U12" i="14"/>
  <c r="T12" i="14"/>
  <c r="U49" i="14"/>
  <c r="T49" i="14"/>
  <c r="T39" i="9"/>
  <c r="Q44" i="9"/>
  <c r="T48" i="9"/>
  <c r="Q56" i="9"/>
  <c r="T60" i="9"/>
  <c r="T11" i="10"/>
  <c r="T19" i="10"/>
  <c r="T27" i="10"/>
  <c r="Q28" i="10"/>
  <c r="T32" i="10"/>
  <c r="T40" i="10"/>
  <c r="Q44" i="10"/>
  <c r="Q43" i="10" s="1"/>
  <c r="T64" i="10"/>
  <c r="Q9" i="11"/>
  <c r="Q8" i="11" s="1"/>
  <c r="T13" i="11"/>
  <c r="T19" i="11"/>
  <c r="T25" i="11"/>
  <c r="U36" i="11"/>
  <c r="T42" i="11"/>
  <c r="T49" i="11"/>
  <c r="T55" i="11"/>
  <c r="Q9" i="12"/>
  <c r="Q8" i="12" s="1"/>
  <c r="T13" i="12"/>
  <c r="T19" i="12"/>
  <c r="T25" i="12"/>
  <c r="E44" i="12"/>
  <c r="U45" i="12"/>
  <c r="T45" i="12"/>
  <c r="P56" i="12"/>
  <c r="T64" i="12"/>
  <c r="T19" i="13"/>
  <c r="U21" i="13"/>
  <c r="T21" i="13"/>
  <c r="T24" i="14"/>
  <c r="T26" i="14"/>
  <c r="U26" i="14"/>
  <c r="U32" i="14"/>
  <c r="T32" i="14"/>
  <c r="T60" i="14"/>
  <c r="U60" i="14"/>
  <c r="Q9" i="15"/>
  <c r="Q28" i="3"/>
  <c r="P44" i="3"/>
  <c r="P56" i="3"/>
  <c r="P28" i="4"/>
  <c r="T28" i="4" s="1"/>
  <c r="E44" i="4"/>
  <c r="E56" i="4"/>
  <c r="Q9" i="5"/>
  <c r="Q8" i="5" s="1"/>
  <c r="E28" i="5"/>
  <c r="P9" i="6"/>
  <c r="P8" i="6" s="1"/>
  <c r="Q62" i="6"/>
  <c r="E9" i="7"/>
  <c r="P62" i="7"/>
  <c r="E62" i="8"/>
  <c r="T17" i="9"/>
  <c r="T25" i="9"/>
  <c r="T30" i="9"/>
  <c r="T38" i="9"/>
  <c r="T47" i="9"/>
  <c r="T55" i="9"/>
  <c r="T59" i="9"/>
  <c r="T10" i="10"/>
  <c r="T18" i="10"/>
  <c r="T26" i="10"/>
  <c r="T31" i="10"/>
  <c r="T39" i="10"/>
  <c r="T46" i="10"/>
  <c r="T53" i="10"/>
  <c r="T63" i="10"/>
  <c r="T12" i="11"/>
  <c r="T35" i="11"/>
  <c r="T41" i="11"/>
  <c r="E44" i="11"/>
  <c r="T45" i="11"/>
  <c r="T12" i="12"/>
  <c r="T35" i="12"/>
  <c r="T41" i="12"/>
  <c r="P44" i="12"/>
  <c r="U54" i="12"/>
  <c r="T54" i="12"/>
  <c r="Q56" i="12"/>
  <c r="E9" i="13"/>
  <c r="T18" i="13"/>
  <c r="U33" i="13"/>
  <c r="P62" i="13"/>
  <c r="U10" i="14"/>
  <c r="U20" i="14"/>
  <c r="T20" i="14"/>
  <c r="U40" i="14"/>
  <c r="T40" i="14"/>
  <c r="U47" i="14"/>
  <c r="E62" i="14"/>
  <c r="U63" i="14"/>
  <c r="T63" i="14"/>
  <c r="Q56" i="3"/>
  <c r="Q28" i="4"/>
  <c r="U28" i="4" s="1"/>
  <c r="P44" i="4"/>
  <c r="P56" i="4"/>
  <c r="P28" i="5"/>
  <c r="E44" i="5"/>
  <c r="E56" i="5"/>
  <c r="Q9" i="6"/>
  <c r="Q8" i="6" s="1"/>
  <c r="E28" i="6"/>
  <c r="P9" i="7"/>
  <c r="E9" i="8"/>
  <c r="T54" i="9"/>
  <c r="T58" i="9"/>
  <c r="U10" i="10"/>
  <c r="T17" i="10"/>
  <c r="T25" i="10"/>
  <c r="T30" i="10"/>
  <c r="T38" i="10"/>
  <c r="E56" i="10"/>
  <c r="U57" i="10"/>
  <c r="U63" i="10"/>
  <c r="T11" i="11"/>
  <c r="T17" i="11"/>
  <c r="T24" i="11"/>
  <c r="T34" i="11"/>
  <c r="T40" i="11"/>
  <c r="P44" i="11"/>
  <c r="T47" i="11"/>
  <c r="T54" i="11"/>
  <c r="U57" i="11"/>
  <c r="T64" i="11"/>
  <c r="T11" i="12"/>
  <c r="T17" i="12"/>
  <c r="T24" i="12"/>
  <c r="T34" i="12"/>
  <c r="T40" i="12"/>
  <c r="Q44" i="12"/>
  <c r="T46" i="12"/>
  <c r="U14" i="13"/>
  <c r="T14" i="13"/>
  <c r="Q28" i="13"/>
  <c r="T32" i="13"/>
  <c r="U34" i="13"/>
  <c r="T34" i="13"/>
  <c r="U11" i="14"/>
  <c r="T11" i="14"/>
  <c r="U30" i="14"/>
  <c r="T48" i="14"/>
  <c r="U48" i="14"/>
  <c r="P62" i="14"/>
  <c r="E9" i="9"/>
  <c r="T45" i="9"/>
  <c r="T57" i="9"/>
  <c r="T29" i="10"/>
  <c r="T45" i="10"/>
  <c r="E28" i="11"/>
  <c r="U29" i="11"/>
  <c r="Q44" i="11"/>
  <c r="T63" i="11"/>
  <c r="T10" i="12"/>
  <c r="E28" i="12"/>
  <c r="U29" i="12"/>
  <c r="T36" i="12"/>
  <c r="U41" i="13"/>
  <c r="U18" i="14"/>
  <c r="T31" i="14"/>
  <c r="U31" i="14"/>
  <c r="U38" i="14"/>
  <c r="E9" i="15"/>
  <c r="U16" i="15"/>
  <c r="U24" i="15"/>
  <c r="U37" i="15"/>
  <c r="U46" i="15"/>
  <c r="U54" i="15"/>
  <c r="U58" i="15"/>
  <c r="Q9" i="16"/>
  <c r="Q8" i="16" s="1"/>
  <c r="U14" i="16"/>
  <c r="U22" i="16"/>
  <c r="E28" i="16"/>
  <c r="U35" i="16"/>
  <c r="U45" i="16"/>
  <c r="U53" i="16"/>
  <c r="U13" i="17"/>
  <c r="U21" i="17"/>
  <c r="P28" i="17"/>
  <c r="U34" i="17"/>
  <c r="T41" i="17"/>
  <c r="U42" i="17"/>
  <c r="E44" i="17"/>
  <c r="U51" i="17"/>
  <c r="U11" i="18"/>
  <c r="U19" i="18"/>
  <c r="U27" i="18"/>
  <c r="U32" i="18"/>
  <c r="U40" i="18"/>
  <c r="Q44" i="18"/>
  <c r="Q43" i="18" s="1"/>
  <c r="U49" i="18"/>
  <c r="U62" i="19"/>
  <c r="E28" i="15"/>
  <c r="E56" i="16"/>
  <c r="Q56" i="17"/>
  <c r="E62" i="18"/>
  <c r="P9" i="19"/>
  <c r="P62" i="19"/>
  <c r="P28" i="20"/>
  <c r="P8" i="20" s="1"/>
  <c r="Q62" i="14"/>
  <c r="P28" i="15"/>
  <c r="P8" i="15" s="1"/>
  <c r="E44" i="15"/>
  <c r="E56" i="15"/>
  <c r="P44" i="16"/>
  <c r="P56" i="16"/>
  <c r="E9" i="18"/>
  <c r="Q9" i="19"/>
  <c r="E28" i="19"/>
  <c r="Q62" i="19"/>
  <c r="Q28" i="20"/>
  <c r="U28" i="20" s="1"/>
  <c r="E28" i="14"/>
  <c r="Q28" i="15"/>
  <c r="P44" i="15"/>
  <c r="P56" i="15"/>
  <c r="U10" i="16"/>
  <c r="Q44" i="16"/>
  <c r="Q56" i="16"/>
  <c r="E62" i="17"/>
  <c r="P9" i="18"/>
  <c r="Q62" i="18"/>
  <c r="P28" i="19"/>
  <c r="E44" i="19"/>
  <c r="U45" i="20"/>
  <c r="E44" i="20"/>
  <c r="T45" i="20"/>
  <c r="U53" i="20"/>
  <c r="T53" i="20"/>
  <c r="E62" i="12"/>
  <c r="P9" i="13"/>
  <c r="Q62" i="13"/>
  <c r="P28" i="14"/>
  <c r="P8" i="14" s="1"/>
  <c r="T33" i="14"/>
  <c r="T41" i="14"/>
  <c r="E44" i="14"/>
  <c r="T50" i="14"/>
  <c r="E56" i="14"/>
  <c r="T64" i="14"/>
  <c r="T10" i="15"/>
  <c r="T18" i="15"/>
  <c r="T26" i="15"/>
  <c r="T31" i="15"/>
  <c r="T39" i="15"/>
  <c r="Q44" i="15"/>
  <c r="T48" i="15"/>
  <c r="Q56" i="15"/>
  <c r="T60" i="15"/>
  <c r="T16" i="16"/>
  <c r="T24" i="16"/>
  <c r="T29" i="16"/>
  <c r="T37" i="16"/>
  <c r="T47" i="16"/>
  <c r="T55" i="16"/>
  <c r="T59" i="16"/>
  <c r="E9" i="17"/>
  <c r="T15" i="17"/>
  <c r="T23" i="17"/>
  <c r="T36" i="17"/>
  <c r="T45" i="17"/>
  <c r="T53" i="17"/>
  <c r="T57" i="17"/>
  <c r="P62" i="17"/>
  <c r="Q9" i="18"/>
  <c r="T13" i="18"/>
  <c r="T21" i="18"/>
  <c r="E28" i="18"/>
  <c r="T34" i="18"/>
  <c r="T42" i="18"/>
  <c r="T51" i="18"/>
  <c r="T11" i="19"/>
  <c r="T19" i="19"/>
  <c r="T27" i="19"/>
  <c r="Q28" i="19"/>
  <c r="T32" i="19"/>
  <c r="T40" i="19"/>
  <c r="P44" i="19"/>
  <c r="T49" i="19"/>
  <c r="E56" i="19"/>
  <c r="T64" i="19"/>
  <c r="T17" i="20"/>
  <c r="T25" i="20"/>
  <c r="T30" i="20"/>
  <c r="T38" i="20"/>
  <c r="P44" i="20"/>
  <c r="Q62" i="10"/>
  <c r="E9" i="11"/>
  <c r="P62" i="11"/>
  <c r="E9" i="12"/>
  <c r="P62" i="12"/>
  <c r="Q9" i="13"/>
  <c r="E28" i="13"/>
  <c r="Q28" i="14"/>
  <c r="P44" i="14"/>
  <c r="P56" i="14"/>
  <c r="U10" i="15"/>
  <c r="T17" i="15"/>
  <c r="T25" i="15"/>
  <c r="T30" i="15"/>
  <c r="T38" i="15"/>
  <c r="T47" i="15"/>
  <c r="T55" i="15"/>
  <c r="T59" i="15"/>
  <c r="E9" i="16"/>
  <c r="T15" i="16"/>
  <c r="T23" i="16"/>
  <c r="U29" i="16"/>
  <c r="T36" i="16"/>
  <c r="T46" i="16"/>
  <c r="T54" i="16"/>
  <c r="T58" i="16"/>
  <c r="E62" i="16"/>
  <c r="P9" i="17"/>
  <c r="T14" i="17"/>
  <c r="T22" i="17"/>
  <c r="T35" i="17"/>
  <c r="U45" i="17"/>
  <c r="T52" i="17"/>
  <c r="T56" i="17"/>
  <c r="U57" i="17"/>
  <c r="Q62" i="17"/>
  <c r="T12" i="18"/>
  <c r="T20" i="18"/>
  <c r="P28" i="18"/>
  <c r="T33" i="18"/>
  <c r="T41" i="18"/>
  <c r="E44" i="18"/>
  <c r="T50" i="18"/>
  <c r="E56" i="18"/>
  <c r="T64" i="18"/>
  <c r="T10" i="19"/>
  <c r="T18" i="19"/>
  <c r="T26" i="19"/>
  <c r="T31" i="19"/>
  <c r="T39" i="19"/>
  <c r="Q44" i="19"/>
  <c r="Q43" i="19" s="1"/>
  <c r="T48" i="19"/>
  <c r="P56" i="19"/>
  <c r="T63" i="19"/>
  <c r="T16" i="20"/>
  <c r="T24" i="20"/>
  <c r="T29" i="20"/>
  <c r="T37" i="20"/>
  <c r="Q44" i="20"/>
  <c r="Q43" i="20" s="1"/>
  <c r="U51" i="20"/>
  <c r="E56" i="20"/>
  <c r="U57" i="20"/>
  <c r="T57" i="20"/>
  <c r="P28" i="13"/>
  <c r="E44" i="13"/>
  <c r="E56" i="13"/>
  <c r="Q44" i="14"/>
  <c r="Q56" i="14"/>
  <c r="T29" i="15"/>
  <c r="P9" i="16"/>
  <c r="T45" i="16"/>
  <c r="T57" i="16"/>
  <c r="P62" i="16"/>
  <c r="Q9" i="17"/>
  <c r="E28" i="17"/>
  <c r="Q28" i="18"/>
  <c r="P44" i="18"/>
  <c r="P56" i="18"/>
  <c r="T63" i="18"/>
  <c r="U10" i="19"/>
  <c r="Q56" i="19"/>
  <c r="U63" i="19"/>
  <c r="E9" i="20"/>
  <c r="U29" i="20"/>
  <c r="U47" i="20"/>
  <c r="U52" i="20"/>
  <c r="T52" i="20"/>
  <c r="P56" i="20"/>
  <c r="L61" i="18"/>
  <c r="T55" i="20"/>
  <c r="T59" i="20"/>
  <c r="W8" i="1"/>
  <c r="W8" i="17"/>
  <c r="W8" i="13"/>
  <c r="W8" i="9"/>
  <c r="W61" i="9" s="1"/>
  <c r="W65" i="9" s="1"/>
  <c r="W8" i="5"/>
  <c r="W61" i="5" s="1"/>
  <c r="W65" i="5" s="1"/>
  <c r="V8" i="20"/>
  <c r="V61" i="20" s="1"/>
  <c r="V65" i="20" s="1"/>
  <c r="V8" i="16"/>
  <c r="V61" i="16" s="1"/>
  <c r="V65" i="16" s="1"/>
  <c r="V8" i="12"/>
  <c r="V61" i="12" s="1"/>
  <c r="V65" i="12" s="1"/>
  <c r="V8" i="8"/>
  <c r="V61" i="8" s="1"/>
  <c r="V65" i="8" s="1"/>
  <c r="V8" i="4"/>
  <c r="V61" i="4" s="1"/>
  <c r="V65" i="4" s="1"/>
  <c r="I61" i="16"/>
  <c r="I65" i="16" s="1"/>
  <c r="R9" i="20"/>
  <c r="B61" i="17"/>
  <c r="B65" i="17" s="1"/>
  <c r="J61" i="16"/>
  <c r="B61" i="15"/>
  <c r="B65" i="15" s="1"/>
  <c r="B61" i="12"/>
  <c r="B65" i="12" s="1"/>
  <c r="J61" i="10"/>
  <c r="B61" i="8"/>
  <c r="B65" i="8" s="1"/>
  <c r="J61" i="8"/>
  <c r="B61" i="7"/>
  <c r="B65" i="7" s="1"/>
  <c r="J61" i="7"/>
  <c r="J61" i="6"/>
  <c r="J61" i="4"/>
  <c r="B61" i="3"/>
  <c r="B65" i="3" s="1"/>
  <c r="J61" i="3"/>
  <c r="S9" i="20"/>
  <c r="S9" i="19"/>
  <c r="S9" i="18"/>
  <c r="C61" i="17"/>
  <c r="C65" i="17" s="1"/>
  <c r="K61" i="17"/>
  <c r="S9" i="16"/>
  <c r="C61" i="15"/>
  <c r="C65" i="15" s="1"/>
  <c r="K61" i="15"/>
  <c r="S9" i="15"/>
  <c r="K61" i="14"/>
  <c r="S9" i="14"/>
  <c r="C61" i="13"/>
  <c r="C65" i="13" s="1"/>
  <c r="S9" i="13"/>
  <c r="C61" i="12"/>
  <c r="C65" i="12" s="1"/>
  <c r="K61" i="12"/>
  <c r="S9" i="12"/>
  <c r="C61" i="8"/>
  <c r="C65" i="8" s="1"/>
  <c r="C61" i="7"/>
  <c r="C65" i="7" s="1"/>
  <c r="K61" i="7"/>
  <c r="C61" i="5"/>
  <c r="C65" i="5" s="1"/>
  <c r="W43" i="1"/>
  <c r="W43" i="17"/>
  <c r="W43" i="13"/>
  <c r="W43" i="16"/>
  <c r="W43" i="12"/>
  <c r="W61" i="12" s="1"/>
  <c r="W65" i="12" s="1"/>
  <c r="W43" i="8"/>
  <c r="W61" i="8" s="1"/>
  <c r="W65" i="8" s="1"/>
  <c r="W43" i="4"/>
  <c r="W61" i="4" s="1"/>
  <c r="W65" i="4" s="1"/>
  <c r="V8" i="1"/>
  <c r="V61" i="1" s="1"/>
  <c r="V65" i="1" s="1"/>
  <c r="R8" i="17"/>
  <c r="R8" i="16"/>
  <c r="R8" i="15"/>
  <c r="R8" i="14"/>
  <c r="J61" i="14" l="1"/>
  <c r="R8" i="20"/>
  <c r="P8" i="12"/>
  <c r="Q8" i="8"/>
  <c r="R8" i="1"/>
  <c r="S8" i="5"/>
  <c r="Q8" i="7"/>
  <c r="L61" i="8"/>
  <c r="L65" i="8" s="1"/>
  <c r="D61" i="10"/>
  <c r="D65" i="10" s="1"/>
  <c r="H61" i="14"/>
  <c r="H65" i="14" s="1"/>
  <c r="I61" i="19"/>
  <c r="I65" i="19" s="1"/>
  <c r="Q43" i="12"/>
  <c r="P8" i="9"/>
  <c r="O61" i="4"/>
  <c r="O65" i="4" s="1"/>
  <c r="K61" i="5"/>
  <c r="V61" i="6"/>
  <c r="V65" i="6" s="1"/>
  <c r="I61" i="7"/>
  <c r="I65" i="7" s="1"/>
  <c r="L61" i="16"/>
  <c r="L65" i="16" s="1"/>
  <c r="T62" i="5"/>
  <c r="W61" i="10"/>
  <c r="W65" i="10" s="1"/>
  <c r="J61" i="11"/>
  <c r="R61" i="11" s="1"/>
  <c r="S8" i="4"/>
  <c r="P43" i="12"/>
  <c r="P8" i="16"/>
  <c r="Q8" i="17"/>
  <c r="P8" i="13"/>
  <c r="P61" i="13" s="1"/>
  <c r="J61" i="20"/>
  <c r="J65" i="20" s="1"/>
  <c r="U62" i="20"/>
  <c r="T62" i="20"/>
  <c r="S65" i="20"/>
  <c r="S61" i="20"/>
  <c r="Q8" i="20"/>
  <c r="T28" i="20"/>
  <c r="L61" i="19"/>
  <c r="K61" i="19"/>
  <c r="K65" i="19" s="1"/>
  <c r="J61" i="19"/>
  <c r="J65" i="19" s="1"/>
  <c r="R8" i="19"/>
  <c r="P8" i="19"/>
  <c r="M65" i="19"/>
  <c r="S65" i="19" s="1"/>
  <c r="S61" i="19"/>
  <c r="S8" i="18"/>
  <c r="S61" i="18"/>
  <c r="P8" i="18"/>
  <c r="R61" i="17"/>
  <c r="R65" i="17"/>
  <c r="Q43" i="17"/>
  <c r="Q61" i="17" s="1"/>
  <c r="Q65" i="17" s="1"/>
  <c r="P8" i="17"/>
  <c r="P61" i="17" s="1"/>
  <c r="P65" i="17" s="1"/>
  <c r="P43" i="16"/>
  <c r="T44" i="16"/>
  <c r="P61" i="16"/>
  <c r="P65" i="16" s="1"/>
  <c r="S8" i="16"/>
  <c r="U62" i="15"/>
  <c r="T62" i="15"/>
  <c r="L65" i="15"/>
  <c r="R65" i="15" s="1"/>
  <c r="R61" i="15"/>
  <c r="L61" i="14"/>
  <c r="L65" i="14" s="1"/>
  <c r="P43" i="14"/>
  <c r="P61" i="14" s="1"/>
  <c r="P65" i="14" s="1"/>
  <c r="Q8" i="14"/>
  <c r="P65" i="13"/>
  <c r="U62" i="13"/>
  <c r="T62" i="13"/>
  <c r="W61" i="13"/>
  <c r="W65" i="13" s="1"/>
  <c r="Q8" i="13"/>
  <c r="Q61" i="13" s="1"/>
  <c r="Q65" i="13" s="1"/>
  <c r="R8" i="13"/>
  <c r="K65" i="13"/>
  <c r="S65" i="13" s="1"/>
  <c r="S61" i="13"/>
  <c r="L65" i="13"/>
  <c r="R65" i="13" s="1"/>
  <c r="R61" i="13"/>
  <c r="P61" i="12"/>
  <c r="P65" i="12" s="1"/>
  <c r="J61" i="12"/>
  <c r="J65" i="12" s="1"/>
  <c r="R65" i="12" s="1"/>
  <c r="Q43" i="11"/>
  <c r="P43" i="11"/>
  <c r="K61" i="11"/>
  <c r="V61" i="10"/>
  <c r="V65" i="10" s="1"/>
  <c r="P43" i="10"/>
  <c r="P61" i="10" s="1"/>
  <c r="P65" i="10" s="1"/>
  <c r="L61" i="10"/>
  <c r="L65" i="10" s="1"/>
  <c r="R8" i="10"/>
  <c r="M65" i="10"/>
  <c r="S65" i="10" s="1"/>
  <c r="S61" i="10"/>
  <c r="L61" i="9"/>
  <c r="L65" i="9" s="1"/>
  <c r="R65" i="9" s="1"/>
  <c r="C61" i="9"/>
  <c r="C65" i="9" s="1"/>
  <c r="Q8" i="9"/>
  <c r="K61" i="9"/>
  <c r="R8" i="9"/>
  <c r="K65" i="9"/>
  <c r="S65" i="9" s="1"/>
  <c r="S61" i="9"/>
  <c r="R61" i="9"/>
  <c r="Q43" i="8"/>
  <c r="Q61" i="8" s="1"/>
  <c r="Q65" i="8" s="1"/>
  <c r="P43" i="8"/>
  <c r="S8" i="8"/>
  <c r="Q43" i="7"/>
  <c r="Q61" i="7" s="1"/>
  <c r="Q65" i="7" s="1"/>
  <c r="P8" i="7"/>
  <c r="P61" i="7" s="1"/>
  <c r="P65" i="7" s="1"/>
  <c r="P43" i="6"/>
  <c r="P61" i="6"/>
  <c r="P65" i="6" s="1"/>
  <c r="S8" i="6"/>
  <c r="K65" i="6"/>
  <c r="S65" i="6" s="1"/>
  <c r="S61" i="6"/>
  <c r="Q43" i="5"/>
  <c r="Q61" i="5" s="1"/>
  <c r="Q65" i="5" s="1"/>
  <c r="L61" i="5"/>
  <c r="L65" i="5" s="1"/>
  <c r="R8" i="5"/>
  <c r="K65" i="5"/>
  <c r="S65" i="5" s="1"/>
  <c r="S61" i="5"/>
  <c r="J65" i="5"/>
  <c r="R8" i="4"/>
  <c r="P8" i="4"/>
  <c r="K61" i="3"/>
  <c r="U56" i="3"/>
  <c r="P8" i="3"/>
  <c r="R8" i="3"/>
  <c r="P43" i="2"/>
  <c r="Q43" i="2"/>
  <c r="Q8" i="2"/>
  <c r="Q61" i="2" s="1"/>
  <c r="Q65" i="2" s="1"/>
  <c r="K65" i="2"/>
  <c r="S65" i="2" s="1"/>
  <c r="S61" i="2"/>
  <c r="J65" i="2"/>
  <c r="R65" i="2" s="1"/>
  <c r="R61" i="2"/>
  <c r="M61" i="1"/>
  <c r="M65" i="1" s="1"/>
  <c r="Q8" i="1"/>
  <c r="K65" i="1"/>
  <c r="S61" i="1"/>
  <c r="J65" i="1"/>
  <c r="R65" i="1" s="1"/>
  <c r="R61" i="1"/>
  <c r="T62" i="14"/>
  <c r="U62" i="14"/>
  <c r="E8" i="7"/>
  <c r="U9" i="7"/>
  <c r="T9" i="7"/>
  <c r="T56" i="12"/>
  <c r="U56" i="12"/>
  <c r="E43" i="9"/>
  <c r="T44" i="9"/>
  <c r="U44" i="9"/>
  <c r="E8" i="14"/>
  <c r="U9" i="14"/>
  <c r="T9" i="14"/>
  <c r="U62" i="10"/>
  <c r="T62" i="10"/>
  <c r="U28" i="1"/>
  <c r="T28" i="1"/>
  <c r="E43" i="6"/>
  <c r="U44" i="6"/>
  <c r="T44" i="6"/>
  <c r="J65" i="3"/>
  <c r="R65" i="3" s="1"/>
  <c r="R61" i="3"/>
  <c r="J65" i="10"/>
  <c r="R65" i="10" s="1"/>
  <c r="P43" i="18"/>
  <c r="P61" i="18" s="1"/>
  <c r="P65" i="18" s="1"/>
  <c r="U56" i="20"/>
  <c r="T56" i="20"/>
  <c r="U44" i="20"/>
  <c r="T44" i="20"/>
  <c r="E43" i="20"/>
  <c r="Q43" i="16"/>
  <c r="Q61" i="16" s="1"/>
  <c r="Q65" i="16" s="1"/>
  <c r="U28" i="19"/>
  <c r="T28" i="19"/>
  <c r="U56" i="16"/>
  <c r="T56" i="16"/>
  <c r="E43" i="17"/>
  <c r="U44" i="17"/>
  <c r="T44" i="17"/>
  <c r="E8" i="9"/>
  <c r="U9" i="9"/>
  <c r="T9" i="9"/>
  <c r="P43" i="3"/>
  <c r="U62" i="11"/>
  <c r="T62" i="11"/>
  <c r="T56" i="11"/>
  <c r="U56" i="11"/>
  <c r="U28" i="7"/>
  <c r="T28" i="7"/>
  <c r="Q43" i="1"/>
  <c r="Q61" i="1" s="1"/>
  <c r="Q65" i="1" s="1"/>
  <c r="U56" i="2"/>
  <c r="T56" i="2"/>
  <c r="E43" i="3"/>
  <c r="U44" i="3"/>
  <c r="T44" i="3"/>
  <c r="T56" i="7"/>
  <c r="U56" i="7"/>
  <c r="T56" i="8"/>
  <c r="U56" i="8"/>
  <c r="E8" i="4"/>
  <c r="U9" i="4"/>
  <c r="T9" i="4"/>
  <c r="J65" i="11"/>
  <c r="R65" i="11" s="1"/>
  <c r="Q8" i="19"/>
  <c r="Q61" i="19" s="1"/>
  <c r="Q65" i="19" s="1"/>
  <c r="E43" i="16"/>
  <c r="T56" i="10"/>
  <c r="U56" i="10"/>
  <c r="E8" i="8"/>
  <c r="U9" i="8"/>
  <c r="T9" i="8"/>
  <c r="P43" i="4"/>
  <c r="E8" i="13"/>
  <c r="U9" i="13"/>
  <c r="T9" i="13"/>
  <c r="E43" i="12"/>
  <c r="T44" i="12"/>
  <c r="U44" i="12"/>
  <c r="Q43" i="9"/>
  <c r="Q61" i="9" s="1"/>
  <c r="Q65" i="9" s="1"/>
  <c r="E8" i="5"/>
  <c r="U9" i="5"/>
  <c r="T9" i="5"/>
  <c r="U28" i="3"/>
  <c r="T28" i="3"/>
  <c r="E43" i="8"/>
  <c r="U44" i="8"/>
  <c r="T44" i="8"/>
  <c r="E8" i="2"/>
  <c r="U9" i="2"/>
  <c r="T9" i="2"/>
  <c r="U62" i="4"/>
  <c r="T62" i="4"/>
  <c r="T62" i="2"/>
  <c r="U62" i="2"/>
  <c r="K65" i="17"/>
  <c r="S65" i="17" s="1"/>
  <c r="S61" i="17"/>
  <c r="U28" i="17"/>
  <c r="T28" i="17"/>
  <c r="U62" i="16"/>
  <c r="T62" i="16"/>
  <c r="E8" i="16"/>
  <c r="U9" i="16"/>
  <c r="T9" i="16"/>
  <c r="Q8" i="18"/>
  <c r="Q61" i="18" s="1"/>
  <c r="Q65" i="18" s="1"/>
  <c r="E8" i="17"/>
  <c r="U9" i="17"/>
  <c r="T9" i="17"/>
  <c r="E43" i="19"/>
  <c r="U44" i="19"/>
  <c r="T44" i="19"/>
  <c r="E8" i="18"/>
  <c r="U9" i="18"/>
  <c r="T9" i="18"/>
  <c r="U28" i="15"/>
  <c r="T28" i="15"/>
  <c r="E43" i="11"/>
  <c r="U44" i="11"/>
  <c r="T44" i="11"/>
  <c r="T28" i="5"/>
  <c r="U28" i="5"/>
  <c r="Q8" i="15"/>
  <c r="P61" i="11"/>
  <c r="P65" i="11" s="1"/>
  <c r="E43" i="2"/>
  <c r="U44" i="2"/>
  <c r="T44" i="2"/>
  <c r="T28" i="8"/>
  <c r="U28" i="8"/>
  <c r="Q8" i="4"/>
  <c r="Q61" i="4" s="1"/>
  <c r="Q65" i="4" s="1"/>
  <c r="U56" i="18"/>
  <c r="T56" i="18"/>
  <c r="K65" i="11"/>
  <c r="S65" i="11" s="1"/>
  <c r="S61" i="11"/>
  <c r="U56" i="13"/>
  <c r="T56" i="13"/>
  <c r="E43" i="18"/>
  <c r="U44" i="18"/>
  <c r="T44" i="18"/>
  <c r="E8" i="11"/>
  <c r="U9" i="11"/>
  <c r="T9" i="11"/>
  <c r="U56" i="19"/>
  <c r="T56" i="19"/>
  <c r="P43" i="15"/>
  <c r="P61" i="15" s="1"/>
  <c r="P65" i="15" s="1"/>
  <c r="Q61" i="20"/>
  <c r="Q65" i="20" s="1"/>
  <c r="U28" i="16"/>
  <c r="T28" i="16"/>
  <c r="T28" i="11"/>
  <c r="U28" i="11"/>
  <c r="U28" i="6"/>
  <c r="T28" i="6"/>
  <c r="E43" i="10"/>
  <c r="T44" i="10"/>
  <c r="U44" i="10"/>
  <c r="E8" i="10"/>
  <c r="U9" i="10"/>
  <c r="T9" i="10"/>
  <c r="Q43" i="3"/>
  <c r="P43" i="1"/>
  <c r="P61" i="1" s="1"/>
  <c r="P65" i="1" s="1"/>
  <c r="U62" i="6"/>
  <c r="T62" i="6"/>
  <c r="U56" i="1"/>
  <c r="T56" i="1"/>
  <c r="T62" i="3"/>
  <c r="U62" i="3"/>
  <c r="E43" i="7"/>
  <c r="T44" i="7"/>
  <c r="U44" i="7"/>
  <c r="E8" i="3"/>
  <c r="U9" i="3"/>
  <c r="T9" i="3"/>
  <c r="W61" i="17"/>
  <c r="W65" i="17" s="1"/>
  <c r="E8" i="12"/>
  <c r="U9" i="12"/>
  <c r="T9" i="12"/>
  <c r="L65" i="20"/>
  <c r="R65" i="20" s="1"/>
  <c r="R61" i="20"/>
  <c r="U56" i="14"/>
  <c r="T56" i="14"/>
  <c r="U62" i="12"/>
  <c r="T62" i="12"/>
  <c r="E8" i="19"/>
  <c r="U9" i="19"/>
  <c r="U56" i="4"/>
  <c r="T56" i="4"/>
  <c r="U28" i="10"/>
  <c r="T28" i="10"/>
  <c r="P61" i="3"/>
  <c r="P65" i="3" s="1"/>
  <c r="T28" i="9"/>
  <c r="U28" i="9"/>
  <c r="K65" i="8"/>
  <c r="S65" i="8" s="1"/>
  <c r="S61" i="8"/>
  <c r="L65" i="19"/>
  <c r="R65" i="19" s="1"/>
  <c r="R61" i="19"/>
  <c r="K65" i="3"/>
  <c r="S65" i="3" s="1"/>
  <c r="S61" i="3"/>
  <c r="J65" i="4"/>
  <c r="R65" i="4" s="1"/>
  <c r="R61" i="4"/>
  <c r="Q43" i="14"/>
  <c r="Q61" i="14" s="1"/>
  <c r="Q65" i="14" s="1"/>
  <c r="K65" i="4"/>
  <c r="S65" i="4" s="1"/>
  <c r="S61" i="4"/>
  <c r="E43" i="13"/>
  <c r="U44" i="13"/>
  <c r="T44" i="13"/>
  <c r="K65" i="15"/>
  <c r="S65" i="15" s="1"/>
  <c r="S61" i="15"/>
  <c r="J65" i="14"/>
  <c r="R65" i="14" s="1"/>
  <c r="R61" i="14"/>
  <c r="P43" i="20"/>
  <c r="P61" i="20" s="1"/>
  <c r="P65" i="20" s="1"/>
  <c r="P43" i="19"/>
  <c r="Q43" i="15"/>
  <c r="U28" i="14"/>
  <c r="T28" i="14"/>
  <c r="U56" i="15"/>
  <c r="T56" i="15"/>
  <c r="U62" i="18"/>
  <c r="T62" i="18"/>
  <c r="E8" i="15"/>
  <c r="U9" i="15"/>
  <c r="T9" i="15"/>
  <c r="U56" i="5"/>
  <c r="T56" i="5"/>
  <c r="U62" i="8"/>
  <c r="T62" i="8"/>
  <c r="E43" i="4"/>
  <c r="U44" i="4"/>
  <c r="T44" i="4"/>
  <c r="Q61" i="12"/>
  <c r="Q65" i="12" s="1"/>
  <c r="Q61" i="11"/>
  <c r="Q65" i="11" s="1"/>
  <c r="Q8" i="10"/>
  <c r="Q61" i="10" s="1"/>
  <c r="Q65" i="10" s="1"/>
  <c r="Q8" i="3"/>
  <c r="E43" i="1"/>
  <c r="T44" i="1"/>
  <c r="U44" i="1"/>
  <c r="P61" i="8"/>
  <c r="P65" i="8" s="1"/>
  <c r="E8" i="1"/>
  <c r="U9" i="1"/>
  <c r="T9" i="1"/>
  <c r="U28" i="18"/>
  <c r="T28" i="18"/>
  <c r="K65" i="16"/>
  <c r="S65" i="16" s="1"/>
  <c r="S61" i="16"/>
  <c r="J65" i="16"/>
  <c r="R65" i="16" s="1"/>
  <c r="R61" i="16"/>
  <c r="W61" i="1"/>
  <c r="W65" i="1" s="1"/>
  <c r="E8" i="20"/>
  <c r="U9" i="20"/>
  <c r="T9" i="20"/>
  <c r="K65" i="14"/>
  <c r="S65" i="14" s="1"/>
  <c r="S61" i="14"/>
  <c r="J65" i="6"/>
  <c r="R65" i="6" s="1"/>
  <c r="R61" i="6"/>
  <c r="J65" i="7"/>
  <c r="R65" i="7" s="1"/>
  <c r="R61" i="7"/>
  <c r="T9" i="19"/>
  <c r="K65" i="7"/>
  <c r="S65" i="7" s="1"/>
  <c r="S61" i="7"/>
  <c r="K65" i="12"/>
  <c r="S65" i="12" s="1"/>
  <c r="S61" i="12"/>
  <c r="J65" i="8"/>
  <c r="R65" i="8" s="1"/>
  <c r="R61" i="8"/>
  <c r="L65" i="18"/>
  <c r="R65" i="18" s="1"/>
  <c r="R61" i="18"/>
  <c r="U28" i="13"/>
  <c r="T28" i="13"/>
  <c r="E43" i="14"/>
  <c r="U44" i="14"/>
  <c r="T44" i="14"/>
  <c r="U62" i="17"/>
  <c r="T62" i="17"/>
  <c r="E43" i="15"/>
  <c r="U44" i="15"/>
  <c r="T44" i="15"/>
  <c r="U44" i="16"/>
  <c r="T28" i="12"/>
  <c r="U28" i="12"/>
  <c r="E43" i="5"/>
  <c r="U44" i="5"/>
  <c r="T44" i="5"/>
  <c r="P43" i="9"/>
  <c r="U56" i="9"/>
  <c r="T56" i="9"/>
  <c r="P8" i="2"/>
  <c r="P61" i="2" s="1"/>
  <c r="P65" i="2" s="1"/>
  <c r="Q43" i="6"/>
  <c r="Q61" i="6" s="1"/>
  <c r="Q65" i="6" s="1"/>
  <c r="U28" i="2"/>
  <c r="T28" i="2"/>
  <c r="U56" i="6"/>
  <c r="T56" i="6"/>
  <c r="E8" i="6"/>
  <c r="U9" i="6"/>
  <c r="T9" i="6"/>
  <c r="P8" i="5"/>
  <c r="P61" i="5" s="1"/>
  <c r="P65" i="5" s="1"/>
  <c r="R61" i="12" l="1"/>
  <c r="P61" i="9"/>
  <c r="P65" i="9" s="1"/>
  <c r="R61" i="10"/>
  <c r="S65" i="1"/>
  <c r="R61" i="5"/>
  <c r="R65" i="5"/>
  <c r="P61" i="19"/>
  <c r="P65" i="19" s="1"/>
  <c r="P61" i="4"/>
  <c r="P65" i="4" s="1"/>
  <c r="E61" i="1"/>
  <c r="U8" i="1"/>
  <c r="T8" i="1"/>
  <c r="E61" i="3"/>
  <c r="U8" i="3"/>
  <c r="T8" i="3"/>
  <c r="U43" i="17"/>
  <c r="T43" i="17"/>
  <c r="Q61" i="15"/>
  <c r="Q65" i="15" s="1"/>
  <c r="E61" i="17"/>
  <c r="U8" i="17"/>
  <c r="T8" i="17"/>
  <c r="U43" i="16"/>
  <c r="T43" i="16"/>
  <c r="U43" i="10"/>
  <c r="T43" i="10"/>
  <c r="U43" i="18"/>
  <c r="T43" i="18"/>
  <c r="E61" i="2"/>
  <c r="U8" i="2"/>
  <c r="T8" i="2"/>
  <c r="E61" i="13"/>
  <c r="U8" i="13"/>
  <c r="T8" i="13"/>
  <c r="E61" i="14"/>
  <c r="U8" i="14"/>
  <c r="T8" i="14"/>
  <c r="U43" i="7"/>
  <c r="T43" i="7"/>
  <c r="E61" i="5"/>
  <c r="U8" i="5"/>
  <c r="T8" i="5"/>
  <c r="U43" i="4"/>
  <c r="T43" i="4"/>
  <c r="U43" i="13"/>
  <c r="T43" i="13"/>
  <c r="E61" i="12"/>
  <c r="U8" i="12"/>
  <c r="T8" i="12"/>
  <c r="T43" i="14"/>
  <c r="U43" i="14"/>
  <c r="E61" i="18"/>
  <c r="T8" i="18"/>
  <c r="U8" i="18"/>
  <c r="T43" i="6"/>
  <c r="U43" i="6"/>
  <c r="E61" i="16"/>
  <c r="U8" i="16"/>
  <c r="T8" i="16"/>
  <c r="U43" i="8"/>
  <c r="T43" i="8"/>
  <c r="E61" i="9"/>
  <c r="U8" i="9"/>
  <c r="T8" i="9"/>
  <c r="U43" i="9"/>
  <c r="T43" i="9"/>
  <c r="E61" i="6"/>
  <c r="T8" i="6"/>
  <c r="U8" i="6"/>
  <c r="E61" i="7"/>
  <c r="U8" i="7"/>
  <c r="T8" i="7"/>
  <c r="E61" i="20"/>
  <c r="U8" i="20"/>
  <c r="T8" i="20"/>
  <c r="Q61" i="3"/>
  <c r="Q65" i="3" s="1"/>
  <c r="T43" i="11"/>
  <c r="U43" i="11"/>
  <c r="U43" i="19"/>
  <c r="T43" i="19"/>
  <c r="E61" i="8"/>
  <c r="U8" i="8"/>
  <c r="T8" i="8"/>
  <c r="U43" i="3"/>
  <c r="T43" i="3"/>
  <c r="U43" i="20"/>
  <c r="T43" i="20"/>
  <c r="E61" i="15"/>
  <c r="U8" i="15"/>
  <c r="T8" i="15"/>
  <c r="E61" i="19"/>
  <c r="U8" i="19"/>
  <c r="T8" i="19"/>
  <c r="U43" i="15"/>
  <c r="T43" i="15"/>
  <c r="U43" i="5"/>
  <c r="T43" i="5"/>
  <c r="T43" i="1"/>
  <c r="U43" i="1"/>
  <c r="E61" i="10"/>
  <c r="U8" i="10"/>
  <c r="T8" i="10"/>
  <c r="E61" i="11"/>
  <c r="U8" i="11"/>
  <c r="T8" i="11"/>
  <c r="U43" i="2"/>
  <c r="T43" i="2"/>
  <c r="T43" i="12"/>
  <c r="U43" i="12"/>
  <c r="E61" i="4"/>
  <c r="U8" i="4"/>
  <c r="T8" i="4"/>
  <c r="E65" i="16" l="1"/>
  <c r="U61" i="16"/>
  <c r="T61" i="16"/>
  <c r="E65" i="9"/>
  <c r="U61" i="9"/>
  <c r="T61" i="9"/>
  <c r="E65" i="3"/>
  <c r="U61" i="3"/>
  <c r="T61" i="3"/>
  <c r="E65" i="8"/>
  <c r="T61" i="8"/>
  <c r="U61" i="8"/>
  <c r="E65" i="5"/>
  <c r="U61" i="5"/>
  <c r="T61" i="5"/>
  <c r="E65" i="2"/>
  <c r="U61" i="2"/>
  <c r="T61" i="2"/>
  <c r="E65" i="20"/>
  <c r="U61" i="20"/>
  <c r="T61" i="20"/>
  <c r="E65" i="15"/>
  <c r="U61" i="15"/>
  <c r="T61" i="15"/>
  <c r="E65" i="12"/>
  <c r="T61" i="12"/>
  <c r="U61" i="12"/>
  <c r="E65" i="7"/>
  <c r="T61" i="7"/>
  <c r="U61" i="7"/>
  <c r="E65" i="18"/>
  <c r="U61" i="18"/>
  <c r="T61" i="18"/>
  <c r="E65" i="17"/>
  <c r="U61" i="17"/>
  <c r="T61" i="17"/>
  <c r="E65" i="13"/>
  <c r="U61" i="13"/>
  <c r="T61" i="13"/>
  <c r="E65" i="11"/>
  <c r="U61" i="11"/>
  <c r="T61" i="11"/>
  <c r="E65" i="4"/>
  <c r="U61" i="4"/>
  <c r="T61" i="4"/>
  <c r="E65" i="10"/>
  <c r="T61" i="10"/>
  <c r="U61" i="10"/>
  <c r="E65" i="19"/>
  <c r="U61" i="19"/>
  <c r="T61" i="19"/>
  <c r="E65" i="6"/>
  <c r="U61" i="6"/>
  <c r="T61" i="6"/>
  <c r="E65" i="14"/>
  <c r="U61" i="14"/>
  <c r="T61" i="14"/>
  <c r="E65" i="1"/>
  <c r="T61" i="1"/>
  <c r="U61" i="1"/>
  <c r="U65" i="2" l="1"/>
  <c r="T65" i="2"/>
  <c r="U65" i="18"/>
  <c r="T65" i="18"/>
  <c r="T65" i="14"/>
  <c r="U65" i="14"/>
  <c r="U65" i="20"/>
  <c r="T65" i="20"/>
  <c r="T65" i="3"/>
  <c r="U65" i="3"/>
  <c r="T65" i="15"/>
  <c r="U65" i="15"/>
  <c r="U65" i="13"/>
  <c r="T65" i="13"/>
  <c r="T65" i="5"/>
  <c r="U65" i="5"/>
  <c r="U65" i="7"/>
  <c r="T65" i="7"/>
  <c r="U65" i="8"/>
  <c r="T65" i="8"/>
  <c r="U65" i="11"/>
  <c r="T65" i="11"/>
  <c r="U65" i="10"/>
  <c r="T65" i="10"/>
  <c r="U65" i="6"/>
  <c r="T65" i="6"/>
  <c r="U65" i="9"/>
  <c r="T65" i="9"/>
  <c r="T65" i="4"/>
  <c r="U65" i="4"/>
  <c r="U65" i="1"/>
  <c r="T65" i="1"/>
  <c r="U65" i="17"/>
  <c r="T65" i="17"/>
  <c r="U65" i="19"/>
  <c r="T65" i="19"/>
  <c r="U65" i="12"/>
  <c r="T65" i="12"/>
  <c r="U65" i="16"/>
  <c r="T65" i="16"/>
</calcChain>
</file>

<file path=xl/sharedStrings.xml><?xml version="1.0" encoding="utf-8"?>
<sst xmlns="http://schemas.openxmlformats.org/spreadsheetml/2006/main" count="2200" uniqueCount="119">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</sst>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6792935000</v>
      </c>
      <c r="C8" s="36">
        <f t="shared" si="0"/>
        <v>-230137000</v>
      </c>
      <c r="D8" s="36">
        <f t="shared" si="0"/>
        <v>0</v>
      </c>
      <c r="E8" s="36">
        <f t="shared" si="0"/>
        <v>6562798000</v>
      </c>
      <c r="F8" s="37">
        <f t="shared" si="0"/>
        <v>6844214000</v>
      </c>
      <c r="G8" s="38">
        <f t="shared" si="0"/>
        <v>5778427000</v>
      </c>
      <c r="H8" s="37">
        <f t="shared" si="0"/>
        <v>1208194000</v>
      </c>
      <c r="I8" s="38">
        <f t="shared" si="0"/>
        <v>1008756464</v>
      </c>
      <c r="J8" s="37">
        <f t="shared" si="0"/>
        <v>1900121000</v>
      </c>
      <c r="K8" s="38">
        <f t="shared" si="0"/>
        <v>1917718990</v>
      </c>
      <c r="L8" s="37">
        <f t="shared" si="0"/>
        <v>1033279000</v>
      </c>
      <c r="M8" s="38">
        <f t="shared" si="0"/>
        <v>690903280</v>
      </c>
      <c r="N8" s="37">
        <f t="shared" si="0"/>
        <v>0</v>
      </c>
      <c r="O8" s="38">
        <f t="shared" si="0"/>
        <v>0</v>
      </c>
      <c r="P8" s="37">
        <f t="shared" si="0"/>
        <v>4141594000</v>
      </c>
      <c r="Q8" s="38">
        <f t="shared" si="0"/>
        <v>3617378734</v>
      </c>
      <c r="R8" s="16">
        <f>IF(($J8       =0),0,((($L8       -$J8       )/$J8       )*100))</f>
        <v>-45.620357861420402</v>
      </c>
      <c r="S8" s="17">
        <f>IF(($K8       =0),0,((($M8       -$K8       )/$K8       )*100))</f>
        <v>-63.972652739909506</v>
      </c>
      <c r="T8" s="16">
        <f>IF(($E8       =0),0,(($P8       /$E8       )*100))</f>
        <v>63.107138144431687</v>
      </c>
      <c r="U8" s="18">
        <f>IF(($E8       =0),0,(($Q8       /$E8       )*100))</f>
        <v>55.119458712579608</v>
      </c>
      <c r="V8" s="37">
        <f t="shared" ref="V8:W8" si="1">+V9+V28</f>
        <v>968273000</v>
      </c>
      <c r="W8" s="38">
        <f t="shared" si="1"/>
        <v>135419000</v>
      </c>
    </row>
    <row r="9" spans="1:23" x14ac:dyDescent="0.2">
      <c r="A9" s="19" t="s">
        <v>35</v>
      </c>
      <c r="B9" s="39">
        <f t="shared" ref="B9:Q9" si="2">SUM(B10:B27)</f>
        <v>6617798000</v>
      </c>
      <c r="C9" s="39">
        <f t="shared" si="2"/>
        <v>-257336000</v>
      </c>
      <c r="D9" s="39">
        <f t="shared" si="2"/>
        <v>0</v>
      </c>
      <c r="E9" s="39">
        <f t="shared" si="2"/>
        <v>6360462000</v>
      </c>
      <c r="F9" s="40">
        <f t="shared" si="2"/>
        <v>6641878000</v>
      </c>
      <c r="G9" s="41">
        <f t="shared" si="2"/>
        <v>5576091000</v>
      </c>
      <c r="H9" s="40">
        <f t="shared" si="2"/>
        <v>1184716000</v>
      </c>
      <c r="I9" s="41">
        <f t="shared" si="2"/>
        <v>993315316</v>
      </c>
      <c r="J9" s="40">
        <f t="shared" si="2"/>
        <v>1865895000</v>
      </c>
      <c r="K9" s="41">
        <f t="shared" si="2"/>
        <v>1868220751</v>
      </c>
      <c r="L9" s="40">
        <f t="shared" si="2"/>
        <v>1000537000</v>
      </c>
      <c r="M9" s="41">
        <f t="shared" si="2"/>
        <v>655196991</v>
      </c>
      <c r="N9" s="40">
        <f t="shared" si="2"/>
        <v>0</v>
      </c>
      <c r="O9" s="41">
        <f t="shared" si="2"/>
        <v>0</v>
      </c>
      <c r="P9" s="40">
        <f t="shared" si="2"/>
        <v>4051148000</v>
      </c>
      <c r="Q9" s="41">
        <f t="shared" si="2"/>
        <v>3516733058</v>
      </c>
      <c r="R9" s="20">
        <f>IF(($J9       =0),0,((($L9       -$J9       )/$J9       )*100))</f>
        <v>-46.377636469361889</v>
      </c>
      <c r="S9" s="21">
        <f>IF(($K9       =0),0,((($M9       -$K9       )/$K9       )*100))</f>
        <v>-64.929359089428075</v>
      </c>
      <c r="T9" s="20">
        <f>IF(($E9       =0),0,(($P9       /$E9       )*100))</f>
        <v>63.692668865877977</v>
      </c>
      <c r="U9" s="22">
        <f>IF(($E9       =0),0,(($Q9       /$E9       )*100))</f>
        <v>55.290528549655669</v>
      </c>
      <c r="V9" s="40">
        <f t="shared" ref="V9:W9" si="3">SUM(V10:V27)</f>
        <v>946108000</v>
      </c>
      <c r="W9" s="41">
        <f t="shared" si="3"/>
        <v>122343000</v>
      </c>
    </row>
    <row r="10" spans="1:23" x14ac:dyDescent="0.2">
      <c r="A10" s="23" t="s">
        <v>36</v>
      </c>
      <c r="B10" s="42">
        <v>2063861000</v>
      </c>
      <c r="C10" s="42">
        <v>-21071000</v>
      </c>
      <c r="D10" s="42"/>
      <c r="E10" s="42">
        <f t="shared" ref="E10:E41" si="4">$B10      +$C10      +$D10</f>
        <v>2042790000</v>
      </c>
      <c r="F10" s="43">
        <v>2042790000</v>
      </c>
      <c r="G10" s="44">
        <v>2042790000</v>
      </c>
      <c r="H10" s="43">
        <v>462186000</v>
      </c>
      <c r="I10" s="44">
        <v>341493394</v>
      </c>
      <c r="J10" s="43">
        <v>704651000</v>
      </c>
      <c r="K10" s="44">
        <v>589015288</v>
      </c>
      <c r="L10" s="43">
        <v>492132000</v>
      </c>
      <c r="M10" s="44">
        <v>366245933</v>
      </c>
      <c r="N10" s="43"/>
      <c r="O10" s="44"/>
      <c r="P10" s="43">
        <f t="shared" ref="P10:P41" si="5">$H10      +$J10      +$L10      +$N10</f>
        <v>1658969000</v>
      </c>
      <c r="Q10" s="44">
        <f t="shared" ref="Q10:Q41" si="6">$I10      +$K10      +$M10      +$O10</f>
        <v>1296754615</v>
      </c>
      <c r="R10" s="24">
        <f t="shared" ref="R10:R41" si="7">IF(($J10      =0),0,((($L10      -$J10      )/$J10      )*100))</f>
        <v>-30.159469013738715</v>
      </c>
      <c r="S10" s="25">
        <f t="shared" ref="S10:S41" si="8">IF(($K10      =0),0,((($M10      -$K10      )/$K10      )*100))</f>
        <v>-37.82064057393363</v>
      </c>
      <c r="T10" s="24">
        <f t="shared" ref="T10:T41" si="9">IF(($E10      =0),0,(($P10      /$E10      )*100))</f>
        <v>81.210941898090354</v>
      </c>
      <c r="U10" s="26">
        <f t="shared" ref="U10:U41" si="10">IF(($E10      =0),0,(($Q10      /$E10      )*100))</f>
        <v>63.479585028319107</v>
      </c>
      <c r="V10" s="43">
        <v>57882000</v>
      </c>
      <c r="W10" s="44">
        <v>-55000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756745000</v>
      </c>
      <c r="C12" s="42"/>
      <c r="D12" s="42"/>
      <c r="E12" s="42">
        <f t="shared" si="4"/>
        <v>756745000</v>
      </c>
      <c r="F12" s="43">
        <v>756745000</v>
      </c>
      <c r="G12" s="44">
        <v>408643000</v>
      </c>
      <c r="H12" s="43">
        <v>93667000</v>
      </c>
      <c r="I12" s="44">
        <v>74239659</v>
      </c>
      <c r="J12" s="43">
        <v>222177000</v>
      </c>
      <c r="K12" s="44">
        <v>183791814</v>
      </c>
      <c r="L12" s="43"/>
      <c r="M12" s="44">
        <v>-168538135</v>
      </c>
      <c r="N12" s="43"/>
      <c r="O12" s="44"/>
      <c r="P12" s="43">
        <f t="shared" si="5"/>
        <v>315844000</v>
      </c>
      <c r="Q12" s="44">
        <f t="shared" si="6"/>
        <v>89493338</v>
      </c>
      <c r="R12" s="24">
        <f t="shared" si="7"/>
        <v>-100</v>
      </c>
      <c r="S12" s="25">
        <f t="shared" si="8"/>
        <v>-191.70056670750307</v>
      </c>
      <c r="T12" s="24">
        <f t="shared" si="9"/>
        <v>41.737176988285349</v>
      </c>
      <c r="U12" s="26">
        <f t="shared" si="10"/>
        <v>11.826089105312885</v>
      </c>
      <c r="V12" s="43">
        <v>508162000</v>
      </c>
      <c r="W12" s="44">
        <v>81561000</v>
      </c>
    </row>
    <row r="13" spans="1:23" x14ac:dyDescent="0.2">
      <c r="A13" s="23" t="s">
        <v>39</v>
      </c>
      <c r="B13" s="42">
        <v>248231000</v>
      </c>
      <c r="C13" s="42">
        <v>27755000</v>
      </c>
      <c r="D13" s="42"/>
      <c r="E13" s="42">
        <f t="shared" si="4"/>
        <v>275986000</v>
      </c>
      <c r="F13" s="43">
        <v>275986000</v>
      </c>
      <c r="G13" s="44">
        <v>275986000</v>
      </c>
      <c r="H13" s="43">
        <v>40099000</v>
      </c>
      <c r="I13" s="44">
        <v>36937919</v>
      </c>
      <c r="J13" s="43">
        <v>53083000</v>
      </c>
      <c r="K13" s="44">
        <v>53721963</v>
      </c>
      <c r="L13" s="43">
        <v>36635000</v>
      </c>
      <c r="M13" s="44">
        <v>55449976</v>
      </c>
      <c r="N13" s="43"/>
      <c r="O13" s="44"/>
      <c r="P13" s="43">
        <f t="shared" si="5"/>
        <v>129817000</v>
      </c>
      <c r="Q13" s="44">
        <f t="shared" si="6"/>
        <v>146109858</v>
      </c>
      <c r="R13" s="24">
        <f t="shared" si="7"/>
        <v>-30.985437899139086</v>
      </c>
      <c r="S13" s="25">
        <f t="shared" si="8"/>
        <v>3.2165857379411098</v>
      </c>
      <c r="T13" s="24">
        <f t="shared" si="9"/>
        <v>47.037530889248004</v>
      </c>
      <c r="U13" s="26">
        <f t="shared" si="10"/>
        <v>52.941039762886518</v>
      </c>
      <c r="V13" s="43">
        <v>4056000</v>
      </c>
      <c r="W13" s="44">
        <v>1617000</v>
      </c>
    </row>
    <row r="14" spans="1:23" x14ac:dyDescent="0.2">
      <c r="A14" s="23" t="s">
        <v>40</v>
      </c>
      <c r="B14" s="42">
        <v>249932000</v>
      </c>
      <c r="C14" s="42">
        <v>-22230000</v>
      </c>
      <c r="D14" s="42"/>
      <c r="E14" s="42">
        <f t="shared" si="4"/>
        <v>227702000</v>
      </c>
      <c r="F14" s="43">
        <v>242702000</v>
      </c>
      <c r="G14" s="44">
        <v>237702000</v>
      </c>
      <c r="H14" s="43">
        <v>68626000</v>
      </c>
      <c r="I14" s="44">
        <v>48391446</v>
      </c>
      <c r="J14" s="43">
        <v>32687000</v>
      </c>
      <c r="K14" s="44">
        <v>64626288</v>
      </c>
      <c r="L14" s="43">
        <v>21233000</v>
      </c>
      <c r="M14" s="44">
        <v>20341726</v>
      </c>
      <c r="N14" s="43"/>
      <c r="O14" s="44"/>
      <c r="P14" s="43">
        <f t="shared" si="5"/>
        <v>122546000</v>
      </c>
      <c r="Q14" s="44">
        <f t="shared" si="6"/>
        <v>133359460</v>
      </c>
      <c r="R14" s="24">
        <f t="shared" si="7"/>
        <v>-35.041453788968091</v>
      </c>
      <c r="S14" s="25">
        <f t="shared" si="8"/>
        <v>-68.524068719527875</v>
      </c>
      <c r="T14" s="24">
        <f t="shared" si="9"/>
        <v>53.81858745202063</v>
      </c>
      <c r="U14" s="26">
        <f t="shared" si="10"/>
        <v>58.567540030390596</v>
      </c>
      <c r="V14" s="43">
        <v>11507000</v>
      </c>
      <c r="W14" s="44">
        <v>3155000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44854000</v>
      </c>
      <c r="C20" s="42">
        <v>25000000</v>
      </c>
      <c r="D20" s="42"/>
      <c r="E20" s="42">
        <f t="shared" si="4"/>
        <v>69854000</v>
      </c>
      <c r="F20" s="43">
        <v>69854000</v>
      </c>
      <c r="G20" s="44">
        <v>69854000</v>
      </c>
      <c r="H20" s="43">
        <v>594000</v>
      </c>
      <c r="I20" s="44">
        <v>7154214</v>
      </c>
      <c r="J20" s="43">
        <v>7811000</v>
      </c>
      <c r="K20" s="44">
        <v>40669192</v>
      </c>
      <c r="L20" s="43"/>
      <c r="M20" s="44">
        <v>27526599</v>
      </c>
      <c r="N20" s="43"/>
      <c r="O20" s="44"/>
      <c r="P20" s="43">
        <f t="shared" si="5"/>
        <v>8405000</v>
      </c>
      <c r="Q20" s="44">
        <f t="shared" si="6"/>
        <v>75350005</v>
      </c>
      <c r="R20" s="24">
        <f t="shared" si="7"/>
        <v>-100</v>
      </c>
      <c r="S20" s="25">
        <f t="shared" si="8"/>
        <v>-32.315844878354113</v>
      </c>
      <c r="T20" s="24">
        <f t="shared" si="9"/>
        <v>12.032238669224382</v>
      </c>
      <c r="U20" s="26">
        <f t="shared" si="10"/>
        <v>107.86784579265326</v>
      </c>
      <c r="V20" s="43">
        <v>198003000</v>
      </c>
      <c r="W20" s="44">
        <v>36065000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1587013000</v>
      </c>
      <c r="C22" s="42">
        <v>-250585000</v>
      </c>
      <c r="D22" s="42"/>
      <c r="E22" s="42">
        <f t="shared" si="4"/>
        <v>1336428000</v>
      </c>
      <c r="F22" s="43">
        <v>1587013000</v>
      </c>
      <c r="G22" s="44">
        <v>890428000</v>
      </c>
      <c r="H22" s="43">
        <v>157219000</v>
      </c>
      <c r="I22" s="44">
        <v>150169882</v>
      </c>
      <c r="J22" s="43">
        <v>395698000</v>
      </c>
      <c r="K22" s="44">
        <v>460641387</v>
      </c>
      <c r="L22" s="43">
        <v>287251000</v>
      </c>
      <c r="M22" s="44">
        <v>257724421</v>
      </c>
      <c r="N22" s="43"/>
      <c r="O22" s="44"/>
      <c r="P22" s="43">
        <f t="shared" si="5"/>
        <v>840168000</v>
      </c>
      <c r="Q22" s="44">
        <f t="shared" si="6"/>
        <v>868535690</v>
      </c>
      <c r="R22" s="24">
        <f t="shared" si="7"/>
        <v>-27.40650698259784</v>
      </c>
      <c r="S22" s="25">
        <f t="shared" si="8"/>
        <v>-44.050962793753484</v>
      </c>
      <c r="T22" s="24">
        <f t="shared" si="9"/>
        <v>62.866686420817288</v>
      </c>
      <c r="U22" s="26">
        <f t="shared" si="10"/>
        <v>64.989336499983537</v>
      </c>
      <c r="V22" s="43">
        <v>151991000</v>
      </c>
      <c r="W22" s="44"/>
    </row>
    <row r="23" spans="1:23" x14ac:dyDescent="0.2">
      <c r="A23" s="23" t="s">
        <v>49</v>
      </c>
      <c r="B23" s="42">
        <v>607964000</v>
      </c>
      <c r="C23" s="42">
        <v>-16100000</v>
      </c>
      <c r="D23" s="42"/>
      <c r="E23" s="42">
        <f t="shared" si="4"/>
        <v>591864000</v>
      </c>
      <c r="F23" s="43">
        <v>607964000</v>
      </c>
      <c r="G23" s="44">
        <v>591864000</v>
      </c>
      <c r="H23" s="43">
        <v>130029000</v>
      </c>
      <c r="I23" s="44">
        <v>95636096</v>
      </c>
      <c r="J23" s="43">
        <v>134472000</v>
      </c>
      <c r="K23" s="44">
        <v>179790031</v>
      </c>
      <c r="L23" s="43">
        <v>50181000</v>
      </c>
      <c r="M23" s="44">
        <v>66548869</v>
      </c>
      <c r="N23" s="43"/>
      <c r="O23" s="44"/>
      <c r="P23" s="43">
        <f t="shared" si="5"/>
        <v>314682000</v>
      </c>
      <c r="Q23" s="44">
        <f t="shared" si="6"/>
        <v>341974996</v>
      </c>
      <c r="R23" s="24">
        <f t="shared" si="7"/>
        <v>-62.682937711940035</v>
      </c>
      <c r="S23" s="25">
        <f t="shared" si="8"/>
        <v>-62.98522858589417</v>
      </c>
      <c r="T23" s="24">
        <f t="shared" si="9"/>
        <v>53.167957503750863</v>
      </c>
      <c r="U23" s="26">
        <f t="shared" si="10"/>
        <v>57.779320249246446</v>
      </c>
      <c r="V23" s="43">
        <v>14507000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1059198000</v>
      </c>
      <c r="C25" s="42">
        <v>-105000</v>
      </c>
      <c r="D25" s="42"/>
      <c r="E25" s="42">
        <f t="shared" si="4"/>
        <v>1059093000</v>
      </c>
      <c r="F25" s="43">
        <v>1058824000</v>
      </c>
      <c r="G25" s="44">
        <v>1058824000</v>
      </c>
      <c r="H25" s="43">
        <v>232296000</v>
      </c>
      <c r="I25" s="44">
        <v>239292706</v>
      </c>
      <c r="J25" s="43">
        <v>315316000</v>
      </c>
      <c r="K25" s="44">
        <v>295964788</v>
      </c>
      <c r="L25" s="43">
        <v>113105000</v>
      </c>
      <c r="M25" s="44">
        <v>29897602</v>
      </c>
      <c r="N25" s="43"/>
      <c r="O25" s="44"/>
      <c r="P25" s="43">
        <f t="shared" si="5"/>
        <v>660717000</v>
      </c>
      <c r="Q25" s="44">
        <f t="shared" si="6"/>
        <v>565155096</v>
      </c>
      <c r="R25" s="24">
        <f t="shared" si="7"/>
        <v>-64.129635032792493</v>
      </c>
      <c r="S25" s="25">
        <f t="shared" si="8"/>
        <v>-89.898257085907133</v>
      </c>
      <c r="T25" s="24">
        <f t="shared" si="9"/>
        <v>62.385172973478255</v>
      </c>
      <c r="U25" s="26">
        <f t="shared" si="10"/>
        <v>53.362178392265832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175137000</v>
      </c>
      <c r="C28" s="39">
        <f t="shared" si="11"/>
        <v>27199000</v>
      </c>
      <c r="D28" s="39">
        <f t="shared" si="11"/>
        <v>0</v>
      </c>
      <c r="E28" s="39">
        <f t="shared" si="11"/>
        <v>202336000</v>
      </c>
      <c r="F28" s="40">
        <f t="shared" si="11"/>
        <v>202336000</v>
      </c>
      <c r="G28" s="41">
        <f t="shared" si="11"/>
        <v>202336000</v>
      </c>
      <c r="H28" s="40">
        <f t="shared" si="11"/>
        <v>23478000</v>
      </c>
      <c r="I28" s="41">
        <f t="shared" si="11"/>
        <v>15441148</v>
      </c>
      <c r="J28" s="40">
        <f t="shared" si="11"/>
        <v>34226000</v>
      </c>
      <c r="K28" s="41">
        <f t="shared" si="11"/>
        <v>49498239</v>
      </c>
      <c r="L28" s="40">
        <f t="shared" si="11"/>
        <v>32742000</v>
      </c>
      <c r="M28" s="41">
        <f t="shared" si="11"/>
        <v>35706289</v>
      </c>
      <c r="N28" s="40">
        <f t="shared" si="11"/>
        <v>0</v>
      </c>
      <c r="O28" s="41">
        <f t="shared" si="11"/>
        <v>0</v>
      </c>
      <c r="P28" s="40">
        <f t="shared" si="11"/>
        <v>90446000</v>
      </c>
      <c r="Q28" s="41">
        <f t="shared" si="11"/>
        <v>100645676</v>
      </c>
      <c r="R28" s="20">
        <f t="shared" si="7"/>
        <v>-4.3358849997078242</v>
      </c>
      <c r="S28" s="21">
        <f t="shared" si="8"/>
        <v>-27.863516518234118</v>
      </c>
      <c r="T28" s="20">
        <f t="shared" si="9"/>
        <v>44.700893563182035</v>
      </c>
      <c r="U28" s="22">
        <f t="shared" si="10"/>
        <v>49.741853155147872</v>
      </c>
      <c r="V28" s="40">
        <f t="shared" ref="V28:W28" si="12">SUM(V29:V42)</f>
        <v>22165000</v>
      </c>
      <c r="W28" s="41">
        <f t="shared" si="12"/>
        <v>13076000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43800000</v>
      </c>
      <c r="C31" s="42"/>
      <c r="D31" s="42"/>
      <c r="E31" s="42">
        <f t="shared" si="4"/>
        <v>43800000</v>
      </c>
      <c r="F31" s="43">
        <v>43800000</v>
      </c>
      <c r="G31" s="44">
        <v>43800000</v>
      </c>
      <c r="H31" s="43">
        <v>6528000</v>
      </c>
      <c r="I31" s="44">
        <v>762661</v>
      </c>
      <c r="J31" s="43">
        <v>5401000</v>
      </c>
      <c r="K31" s="44">
        <v>7316927</v>
      </c>
      <c r="L31" s="43">
        <v>6137000</v>
      </c>
      <c r="M31" s="44">
        <v>11914703</v>
      </c>
      <c r="N31" s="43"/>
      <c r="O31" s="44"/>
      <c r="P31" s="43">
        <f t="shared" si="5"/>
        <v>18066000</v>
      </c>
      <c r="Q31" s="44">
        <f t="shared" si="6"/>
        <v>19994291</v>
      </c>
      <c r="R31" s="24">
        <f t="shared" si="7"/>
        <v>13.627106091464544</v>
      </c>
      <c r="S31" s="25">
        <f t="shared" si="8"/>
        <v>62.837527284336716</v>
      </c>
      <c r="T31" s="24">
        <f t="shared" si="9"/>
        <v>41.246575342465754</v>
      </c>
      <c r="U31" s="26">
        <f t="shared" si="10"/>
        <v>45.64906621004566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47237000</v>
      </c>
      <c r="C33" s="42">
        <v>723000</v>
      </c>
      <c r="D33" s="42"/>
      <c r="E33" s="42">
        <f t="shared" si="4"/>
        <v>47960000</v>
      </c>
      <c r="F33" s="43">
        <v>47960000</v>
      </c>
      <c r="G33" s="44">
        <v>47960000</v>
      </c>
      <c r="H33" s="43">
        <v>7550000</v>
      </c>
      <c r="I33" s="44">
        <v>12159499</v>
      </c>
      <c r="J33" s="43">
        <v>10320000</v>
      </c>
      <c r="K33" s="44">
        <v>14000637</v>
      </c>
      <c r="L33" s="43">
        <v>7529000</v>
      </c>
      <c r="M33" s="44">
        <v>6340623</v>
      </c>
      <c r="N33" s="43"/>
      <c r="O33" s="44"/>
      <c r="P33" s="43">
        <f t="shared" si="5"/>
        <v>25399000</v>
      </c>
      <c r="Q33" s="44">
        <f t="shared" si="6"/>
        <v>32500759</v>
      </c>
      <c r="R33" s="24">
        <f t="shared" si="7"/>
        <v>-27.044573643410853</v>
      </c>
      <c r="S33" s="25">
        <f t="shared" si="8"/>
        <v>-54.711896323003018</v>
      </c>
      <c r="T33" s="24">
        <f t="shared" si="9"/>
        <v>52.958715596330272</v>
      </c>
      <c r="U33" s="26">
        <f t="shared" si="10"/>
        <v>67.76638657214346</v>
      </c>
      <c r="V33" s="43"/>
      <c r="W33" s="44"/>
    </row>
    <row r="34" spans="1:23" x14ac:dyDescent="0.2">
      <c r="A34" s="23" t="s">
        <v>60</v>
      </c>
      <c r="B34" s="42">
        <v>42900000</v>
      </c>
      <c r="C34" s="42"/>
      <c r="D34" s="42"/>
      <c r="E34" s="42">
        <f t="shared" si="4"/>
        <v>42900000</v>
      </c>
      <c r="F34" s="43">
        <v>42900000</v>
      </c>
      <c r="G34" s="44">
        <v>42900000</v>
      </c>
      <c r="H34" s="43">
        <v>9343000</v>
      </c>
      <c r="I34" s="44">
        <v>2422366</v>
      </c>
      <c r="J34" s="43">
        <v>9711000</v>
      </c>
      <c r="K34" s="44">
        <v>21143608</v>
      </c>
      <c r="L34" s="43">
        <v>5482000</v>
      </c>
      <c r="M34" s="44">
        <v>2463228</v>
      </c>
      <c r="N34" s="43"/>
      <c r="O34" s="44"/>
      <c r="P34" s="43">
        <f t="shared" si="5"/>
        <v>24536000</v>
      </c>
      <c r="Q34" s="44">
        <f t="shared" si="6"/>
        <v>26029202</v>
      </c>
      <c r="R34" s="24">
        <f t="shared" si="7"/>
        <v>-43.548553187107402</v>
      </c>
      <c r="S34" s="25">
        <f t="shared" si="8"/>
        <v>-88.350011029338035</v>
      </c>
      <c r="T34" s="24">
        <f t="shared" si="9"/>
        <v>57.193473193473196</v>
      </c>
      <c r="U34" s="26">
        <f t="shared" si="10"/>
        <v>60.674130536130534</v>
      </c>
      <c r="V34" s="43">
        <v>2515000</v>
      </c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41200000</v>
      </c>
      <c r="C36" s="42">
        <v>3000000</v>
      </c>
      <c r="D36" s="42"/>
      <c r="E36" s="42">
        <f t="shared" si="4"/>
        <v>44200000</v>
      </c>
      <c r="F36" s="43">
        <v>44200000</v>
      </c>
      <c r="G36" s="44">
        <v>44200000</v>
      </c>
      <c r="H36" s="43">
        <v>57000</v>
      </c>
      <c r="I36" s="44">
        <v>96622</v>
      </c>
      <c r="J36" s="43">
        <v>8794000</v>
      </c>
      <c r="K36" s="44">
        <v>7037067</v>
      </c>
      <c r="L36" s="43">
        <v>13594000</v>
      </c>
      <c r="M36" s="44">
        <v>14987735</v>
      </c>
      <c r="N36" s="43"/>
      <c r="O36" s="44"/>
      <c r="P36" s="43">
        <f t="shared" si="5"/>
        <v>22445000</v>
      </c>
      <c r="Q36" s="44">
        <f t="shared" si="6"/>
        <v>22121424</v>
      </c>
      <c r="R36" s="24">
        <f t="shared" si="7"/>
        <v>54.582670002274284</v>
      </c>
      <c r="S36" s="25">
        <f t="shared" si="8"/>
        <v>112.98269577367957</v>
      </c>
      <c r="T36" s="24">
        <f t="shared" si="9"/>
        <v>50.780542986425338</v>
      </c>
      <c r="U36" s="26">
        <f t="shared" si="10"/>
        <v>50.048470588235297</v>
      </c>
      <c r="V36" s="43"/>
      <c r="W36" s="44"/>
    </row>
    <row r="37" spans="1:23" x14ac:dyDescent="0.2">
      <c r="A37" s="23" t="s">
        <v>63</v>
      </c>
      <c r="B37" s="42"/>
      <c r="C37" s="42">
        <v>23476000</v>
      </c>
      <c r="D37" s="42"/>
      <c r="E37" s="42">
        <f t="shared" si="4"/>
        <v>23476000</v>
      </c>
      <c r="F37" s="43">
        <v>23476000</v>
      </c>
      <c r="G37" s="44">
        <v>23476000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19650000</v>
      </c>
      <c r="W37" s="44">
        <v>13076000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1188703000</v>
      </c>
      <c r="C43" s="45">
        <f t="shared" si="20"/>
        <v>231755000</v>
      </c>
      <c r="D43" s="45">
        <f t="shared" si="20"/>
        <v>0</v>
      </c>
      <c r="E43" s="45">
        <f t="shared" si="20"/>
        <v>1420458000</v>
      </c>
      <c r="F43" s="46">
        <f t="shared" si="20"/>
        <v>1390035000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1188703000</v>
      </c>
      <c r="C44" s="39">
        <f t="shared" si="22"/>
        <v>231755000</v>
      </c>
      <c r="D44" s="39">
        <f t="shared" si="22"/>
        <v>0</v>
      </c>
      <c r="E44" s="39">
        <f t="shared" si="22"/>
        <v>1420458000</v>
      </c>
      <c r="F44" s="40">
        <f t="shared" si="22"/>
        <v>1390035000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856600000</v>
      </c>
      <c r="C45" s="42"/>
      <c r="D45" s="42"/>
      <c r="E45" s="42">
        <f t="shared" si="13"/>
        <v>856600000</v>
      </c>
      <c r="F45" s="43">
        <v>856600000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202229000</v>
      </c>
      <c r="C46" s="42">
        <v>30323000</v>
      </c>
      <c r="D46" s="42"/>
      <c r="E46" s="42">
        <f t="shared" si="13"/>
        <v>232552000</v>
      </c>
      <c r="F46" s="43">
        <v>202229000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23490000</v>
      </c>
      <c r="C47" s="42">
        <v>-288000</v>
      </c>
      <c r="D47" s="42"/>
      <c r="E47" s="42">
        <f t="shared" si="13"/>
        <v>23202000</v>
      </c>
      <c r="F47" s="43">
        <v>23102000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68075000</v>
      </c>
      <c r="C53" s="42"/>
      <c r="D53" s="42"/>
      <c r="E53" s="42">
        <f t="shared" si="13"/>
        <v>68075000</v>
      </c>
      <c r="F53" s="43">
        <v>68075000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>
        <v>38309000</v>
      </c>
      <c r="C54" s="42"/>
      <c r="D54" s="42"/>
      <c r="E54" s="42">
        <f t="shared" si="13"/>
        <v>38309000</v>
      </c>
      <c r="F54" s="43">
        <v>38309000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201720000</v>
      </c>
      <c r="D55" s="42"/>
      <c r="E55" s="42">
        <f t="shared" si="13"/>
        <v>201720000</v>
      </c>
      <c r="F55" s="43">
        <v>201720000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7981638000</v>
      </c>
      <c r="C61" s="39">
        <f t="shared" si="26"/>
        <v>1618000</v>
      </c>
      <c r="D61" s="39">
        <f t="shared" si="26"/>
        <v>0</v>
      </c>
      <c r="E61" s="39">
        <f t="shared" si="26"/>
        <v>7983256000</v>
      </c>
      <c r="F61" s="40">
        <f t="shared" si="26"/>
        <v>8234249000</v>
      </c>
      <c r="G61" s="41">
        <f t="shared" si="26"/>
        <v>5778427000</v>
      </c>
      <c r="H61" s="40">
        <f t="shared" si="26"/>
        <v>1208194000</v>
      </c>
      <c r="I61" s="41">
        <f t="shared" si="26"/>
        <v>1008756464</v>
      </c>
      <c r="J61" s="40">
        <f t="shared" si="26"/>
        <v>1900121000</v>
      </c>
      <c r="K61" s="41">
        <f t="shared" si="26"/>
        <v>1917718990</v>
      </c>
      <c r="L61" s="40">
        <f t="shared" si="26"/>
        <v>1033279000</v>
      </c>
      <c r="M61" s="41">
        <f t="shared" si="26"/>
        <v>690903280</v>
      </c>
      <c r="N61" s="40">
        <f t="shared" si="26"/>
        <v>0</v>
      </c>
      <c r="O61" s="41">
        <f t="shared" si="26"/>
        <v>0</v>
      </c>
      <c r="P61" s="40">
        <f t="shared" si="26"/>
        <v>4141594000</v>
      </c>
      <c r="Q61" s="41">
        <f t="shared" si="26"/>
        <v>3617378734</v>
      </c>
      <c r="R61" s="20">
        <f t="shared" si="16"/>
        <v>-45.620357861420402</v>
      </c>
      <c r="S61" s="21">
        <f t="shared" si="17"/>
        <v>-63.972652739909506</v>
      </c>
      <c r="T61" s="20">
        <f t="shared" si="18"/>
        <v>51.878506714553566</v>
      </c>
      <c r="U61" s="22">
        <f t="shared" si="19"/>
        <v>45.312072342412669</v>
      </c>
      <c r="V61" s="40">
        <f t="shared" ref="V61:W61" si="27">+V8+V43</f>
        <v>968273000</v>
      </c>
      <c r="W61" s="41">
        <f t="shared" si="27"/>
        <v>135419000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7981638000</v>
      </c>
      <c r="C65" s="48">
        <f t="shared" si="30"/>
        <v>1618000</v>
      </c>
      <c r="D65" s="48">
        <f t="shared" si="30"/>
        <v>0</v>
      </c>
      <c r="E65" s="48">
        <f t="shared" si="30"/>
        <v>7983256000</v>
      </c>
      <c r="F65" s="49">
        <f t="shared" si="30"/>
        <v>8234249000</v>
      </c>
      <c r="G65" s="50">
        <f t="shared" si="30"/>
        <v>5778427000</v>
      </c>
      <c r="H65" s="49">
        <f t="shared" si="30"/>
        <v>1208194000</v>
      </c>
      <c r="I65" s="50">
        <f t="shared" si="30"/>
        <v>1008756464</v>
      </c>
      <c r="J65" s="49">
        <f t="shared" si="30"/>
        <v>1900121000</v>
      </c>
      <c r="K65" s="50">
        <f t="shared" si="30"/>
        <v>1917718990</v>
      </c>
      <c r="L65" s="49">
        <f t="shared" si="30"/>
        <v>1033279000</v>
      </c>
      <c r="M65" s="51">
        <f t="shared" si="30"/>
        <v>690903280</v>
      </c>
      <c r="N65" s="49">
        <f t="shared" si="30"/>
        <v>0</v>
      </c>
      <c r="O65" s="50">
        <f t="shared" si="30"/>
        <v>0</v>
      </c>
      <c r="P65" s="49">
        <f t="shared" si="30"/>
        <v>4141594000</v>
      </c>
      <c r="Q65" s="50">
        <f t="shared" si="30"/>
        <v>3617378734</v>
      </c>
      <c r="R65" s="34">
        <f t="shared" si="16"/>
        <v>-45.620357861420402</v>
      </c>
      <c r="S65" s="35">
        <f t="shared" si="17"/>
        <v>-63.972652739909506</v>
      </c>
      <c r="T65" s="34">
        <f t="shared" si="18"/>
        <v>51.878506714553566</v>
      </c>
      <c r="U65" s="35">
        <f t="shared" si="19"/>
        <v>45.312072342412669</v>
      </c>
      <c r="V65" s="49">
        <f>+V61+V62</f>
        <v>968273000</v>
      </c>
      <c r="W65" s="50">
        <f>+W61+W62</f>
        <v>135419000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196952000</v>
      </c>
      <c r="C8" s="36">
        <f t="shared" si="0"/>
        <v>24872000</v>
      </c>
      <c r="D8" s="36">
        <f t="shared" si="0"/>
        <v>0</v>
      </c>
      <c r="E8" s="36">
        <f t="shared" si="0"/>
        <v>221824000</v>
      </c>
      <c r="F8" s="37">
        <f t="shared" si="0"/>
        <v>224324000</v>
      </c>
      <c r="G8" s="38">
        <f t="shared" si="0"/>
        <v>221824000</v>
      </c>
      <c r="H8" s="37">
        <f t="shared" si="0"/>
        <v>52516000</v>
      </c>
      <c r="I8" s="38">
        <f t="shared" si="0"/>
        <v>43550750</v>
      </c>
      <c r="J8" s="37">
        <f t="shared" si="0"/>
        <v>47180000</v>
      </c>
      <c r="K8" s="38">
        <f t="shared" si="0"/>
        <v>42430746</v>
      </c>
      <c r="L8" s="37">
        <f t="shared" si="0"/>
        <v>13827000</v>
      </c>
      <c r="M8" s="38">
        <f t="shared" si="0"/>
        <v>14707841</v>
      </c>
      <c r="N8" s="37">
        <f t="shared" si="0"/>
        <v>0</v>
      </c>
      <c r="O8" s="38">
        <f t="shared" si="0"/>
        <v>0</v>
      </c>
      <c r="P8" s="37">
        <f t="shared" si="0"/>
        <v>113523000</v>
      </c>
      <c r="Q8" s="38">
        <f t="shared" si="0"/>
        <v>100689337</v>
      </c>
      <c r="R8" s="16">
        <f>IF(($J8       =0),0,((($L8       -$J8       )/$J8       )*100))</f>
        <v>-70.693090292496819</v>
      </c>
      <c r="S8" s="17">
        <f>IF(($K8       =0),0,((($M8       -$K8       )/$K8       )*100))</f>
        <v>-65.336831457075959</v>
      </c>
      <c r="T8" s="16">
        <f>IF(($E8       =0),0,(($P8       /$E8       )*100))</f>
        <v>51.177059290248131</v>
      </c>
      <c r="U8" s="18">
        <f>IF(($E8       =0),0,(($Q8       /$E8       )*100))</f>
        <v>45.391543295585691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190759000</v>
      </c>
      <c r="C9" s="39">
        <f t="shared" si="2"/>
        <v>21872000</v>
      </c>
      <c r="D9" s="39">
        <f t="shared" si="2"/>
        <v>0</v>
      </c>
      <c r="E9" s="39">
        <f t="shared" si="2"/>
        <v>212631000</v>
      </c>
      <c r="F9" s="40">
        <f t="shared" si="2"/>
        <v>215131000</v>
      </c>
      <c r="G9" s="41">
        <f t="shared" si="2"/>
        <v>212631000</v>
      </c>
      <c r="H9" s="40">
        <f t="shared" si="2"/>
        <v>51592000</v>
      </c>
      <c r="I9" s="41">
        <f t="shared" si="2"/>
        <v>46034462</v>
      </c>
      <c r="J9" s="40">
        <f t="shared" si="2"/>
        <v>46895000</v>
      </c>
      <c r="K9" s="41">
        <f t="shared" si="2"/>
        <v>40963997</v>
      </c>
      <c r="L9" s="40">
        <f t="shared" si="2"/>
        <v>13746000</v>
      </c>
      <c r="M9" s="41">
        <f t="shared" si="2"/>
        <v>14130183</v>
      </c>
      <c r="N9" s="40">
        <f t="shared" si="2"/>
        <v>0</v>
      </c>
      <c r="O9" s="41">
        <f t="shared" si="2"/>
        <v>0</v>
      </c>
      <c r="P9" s="40">
        <f t="shared" si="2"/>
        <v>112233000</v>
      </c>
      <c r="Q9" s="41">
        <f t="shared" si="2"/>
        <v>101128642</v>
      </c>
      <c r="R9" s="20">
        <f>IF(($J9       =0),0,((($L9       -$J9       )/$J9       )*100))</f>
        <v>-70.687706578526502</v>
      </c>
      <c r="S9" s="21">
        <f>IF(($K9       =0),0,((($M9       -$K9       )/$K9       )*100))</f>
        <v>-65.50584895316733</v>
      </c>
      <c r="T9" s="20">
        <f>IF(($E9       =0),0,(($P9       /$E9       )*100))</f>
        <v>52.782990250716033</v>
      </c>
      <c r="U9" s="22">
        <f>IF(($E9       =0),0,(($Q9       /$E9       )*100))</f>
        <v>47.560629447258393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139733000</v>
      </c>
      <c r="C10" s="42">
        <v>-628000</v>
      </c>
      <c r="D10" s="42"/>
      <c r="E10" s="42">
        <f t="shared" ref="E10:E41" si="4">$B10      +$C10      +$D10</f>
        <v>139105000</v>
      </c>
      <c r="F10" s="43">
        <v>139105000</v>
      </c>
      <c r="G10" s="44">
        <v>139105000</v>
      </c>
      <c r="H10" s="43">
        <v>32314000</v>
      </c>
      <c r="I10" s="44">
        <v>40111689</v>
      </c>
      <c r="J10" s="43">
        <v>39057000</v>
      </c>
      <c r="K10" s="44">
        <v>30846982</v>
      </c>
      <c r="L10" s="43">
        <v>12891000</v>
      </c>
      <c r="M10" s="44">
        <v>13275889</v>
      </c>
      <c r="N10" s="43"/>
      <c r="O10" s="44"/>
      <c r="P10" s="43">
        <f t="shared" ref="P10:P41" si="5">$H10      +$J10      +$L10      +$N10</f>
        <v>84262000</v>
      </c>
      <c r="Q10" s="44">
        <f t="shared" ref="Q10:Q41" si="6">$I10      +$K10      +$M10      +$O10</f>
        <v>84234560</v>
      </c>
      <c r="R10" s="24">
        <f t="shared" ref="R10:R41" si="7">IF(($J10      =0),0,((($L10      -$J10      )/$J10      )*100))</f>
        <v>-66.994392810507719</v>
      </c>
      <c r="S10" s="25">
        <f t="shared" ref="S10:S41" si="8">IF(($K10      =0),0,((($M10      -$K10      )/$K10      )*100))</f>
        <v>-56.962113830130932</v>
      </c>
      <c r="T10" s="24">
        <f t="shared" ref="T10:T41" si="9">IF(($E10      =0),0,(($P10      /$E10      )*100))</f>
        <v>60.574386254987246</v>
      </c>
      <c r="U10" s="26">
        <f t="shared" ref="U10:U41" si="10">IF(($E10      =0),0,(($Q10      /$E10      )*100))</f>
        <v>60.554660148808459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26026000</v>
      </c>
      <c r="C13" s="42"/>
      <c r="D13" s="42"/>
      <c r="E13" s="42">
        <f t="shared" si="4"/>
        <v>26026000</v>
      </c>
      <c r="F13" s="43">
        <v>26026000</v>
      </c>
      <c r="G13" s="44">
        <v>26026000</v>
      </c>
      <c r="H13" s="43">
        <v>9588000</v>
      </c>
      <c r="I13" s="44">
        <v>4273414</v>
      </c>
      <c r="J13" s="43">
        <v>2137000</v>
      </c>
      <c r="K13" s="44">
        <v>7321137</v>
      </c>
      <c r="L13" s="43">
        <v>128000</v>
      </c>
      <c r="M13" s="44">
        <v>127621</v>
      </c>
      <c r="N13" s="43"/>
      <c r="O13" s="44"/>
      <c r="P13" s="43">
        <f t="shared" si="5"/>
        <v>11853000</v>
      </c>
      <c r="Q13" s="44">
        <f t="shared" si="6"/>
        <v>11722172</v>
      </c>
      <c r="R13" s="24">
        <f t="shared" si="7"/>
        <v>-94.010294805802531</v>
      </c>
      <c r="S13" s="25">
        <f t="shared" si="8"/>
        <v>-98.256814481138662</v>
      </c>
      <c r="T13" s="24">
        <f t="shared" si="9"/>
        <v>45.5429186198417</v>
      </c>
      <c r="U13" s="26">
        <f t="shared" si="10"/>
        <v>45.040236686390536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25000000</v>
      </c>
      <c r="D20" s="42"/>
      <c r="E20" s="42">
        <f t="shared" si="4"/>
        <v>25000000</v>
      </c>
      <c r="F20" s="43">
        <v>25000000</v>
      </c>
      <c r="G20" s="44">
        <v>25000000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25000000</v>
      </c>
      <c r="C23" s="42">
        <v>-2500000</v>
      </c>
      <c r="D23" s="42"/>
      <c r="E23" s="42">
        <f t="shared" si="4"/>
        <v>22500000</v>
      </c>
      <c r="F23" s="43">
        <v>25000000</v>
      </c>
      <c r="G23" s="44">
        <v>22500000</v>
      </c>
      <c r="H23" s="43">
        <v>9690000</v>
      </c>
      <c r="I23" s="44">
        <v>1649359</v>
      </c>
      <c r="J23" s="43">
        <v>5701000</v>
      </c>
      <c r="K23" s="44">
        <v>2795878</v>
      </c>
      <c r="L23" s="43">
        <v>727000</v>
      </c>
      <c r="M23" s="44">
        <v>726673</v>
      </c>
      <c r="N23" s="43"/>
      <c r="O23" s="44"/>
      <c r="P23" s="43">
        <f t="shared" si="5"/>
        <v>16118000</v>
      </c>
      <c r="Q23" s="44">
        <f t="shared" si="6"/>
        <v>5171910</v>
      </c>
      <c r="R23" s="24">
        <f t="shared" si="7"/>
        <v>-87.247851254165937</v>
      </c>
      <c r="S23" s="25">
        <f t="shared" si="8"/>
        <v>-74.009130584381722</v>
      </c>
      <c r="T23" s="24">
        <f t="shared" si="9"/>
        <v>71.635555555555555</v>
      </c>
      <c r="U23" s="26">
        <f t="shared" si="10"/>
        <v>22.986266666666666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6193000</v>
      </c>
      <c r="C28" s="39">
        <f t="shared" si="11"/>
        <v>3000000</v>
      </c>
      <c r="D28" s="39">
        <f t="shared" si="11"/>
        <v>0</v>
      </c>
      <c r="E28" s="39">
        <f t="shared" si="11"/>
        <v>9193000</v>
      </c>
      <c r="F28" s="40">
        <f t="shared" si="11"/>
        <v>9193000</v>
      </c>
      <c r="G28" s="41">
        <f t="shared" si="11"/>
        <v>9193000</v>
      </c>
      <c r="H28" s="40">
        <f t="shared" si="11"/>
        <v>924000</v>
      </c>
      <c r="I28" s="41">
        <f t="shared" si="11"/>
        <v>-2483712</v>
      </c>
      <c r="J28" s="40">
        <f t="shared" si="11"/>
        <v>285000</v>
      </c>
      <c r="K28" s="41">
        <f t="shared" si="11"/>
        <v>1466749</v>
      </c>
      <c r="L28" s="40">
        <f t="shared" si="11"/>
        <v>81000</v>
      </c>
      <c r="M28" s="41">
        <f t="shared" si="11"/>
        <v>577658</v>
      </c>
      <c r="N28" s="40">
        <f t="shared" si="11"/>
        <v>0</v>
      </c>
      <c r="O28" s="41">
        <f t="shared" si="11"/>
        <v>0</v>
      </c>
      <c r="P28" s="40">
        <f t="shared" si="11"/>
        <v>1290000</v>
      </c>
      <c r="Q28" s="41">
        <f t="shared" si="11"/>
        <v>-439305</v>
      </c>
      <c r="R28" s="20">
        <f t="shared" si="7"/>
        <v>-71.578947368421055</v>
      </c>
      <c r="S28" s="21">
        <f t="shared" si="8"/>
        <v>-60.616438122678119</v>
      </c>
      <c r="T28" s="20">
        <f t="shared" si="9"/>
        <v>14.032415968671815</v>
      </c>
      <c r="U28" s="22">
        <f t="shared" si="10"/>
        <v>-4.7786903078429237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126000</v>
      </c>
      <c r="I31" s="44">
        <v>-2495457</v>
      </c>
      <c r="J31" s="43">
        <v>285000</v>
      </c>
      <c r="K31" s="44">
        <v>1089656</v>
      </c>
      <c r="L31" s="43">
        <v>81000</v>
      </c>
      <c r="M31" s="44">
        <v>577658</v>
      </c>
      <c r="N31" s="43"/>
      <c r="O31" s="44"/>
      <c r="P31" s="43">
        <f t="shared" si="5"/>
        <v>492000</v>
      </c>
      <c r="Q31" s="44">
        <f t="shared" si="6"/>
        <v>-828143</v>
      </c>
      <c r="R31" s="24">
        <f t="shared" si="7"/>
        <v>-71.578947368421055</v>
      </c>
      <c r="S31" s="25">
        <f t="shared" si="8"/>
        <v>-46.987122541425919</v>
      </c>
      <c r="T31" s="24">
        <f t="shared" si="9"/>
        <v>16.400000000000002</v>
      </c>
      <c r="U31" s="26">
        <f t="shared" si="10"/>
        <v>-27.60476666666667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3193000</v>
      </c>
      <c r="C33" s="42"/>
      <c r="D33" s="42"/>
      <c r="E33" s="42">
        <f t="shared" si="4"/>
        <v>3193000</v>
      </c>
      <c r="F33" s="43">
        <v>3193000</v>
      </c>
      <c r="G33" s="44">
        <v>3193000</v>
      </c>
      <c r="H33" s="43">
        <v>798000</v>
      </c>
      <c r="I33" s="44">
        <v>11745</v>
      </c>
      <c r="J33" s="43"/>
      <c r="K33" s="44">
        <v>377093</v>
      </c>
      <c r="L33" s="43"/>
      <c r="M33" s="44"/>
      <c r="N33" s="43"/>
      <c r="O33" s="44"/>
      <c r="P33" s="43">
        <f t="shared" si="5"/>
        <v>798000</v>
      </c>
      <c r="Q33" s="44">
        <f t="shared" si="6"/>
        <v>388838</v>
      </c>
      <c r="R33" s="24">
        <f t="shared" si="7"/>
        <v>0</v>
      </c>
      <c r="S33" s="25">
        <f t="shared" si="8"/>
        <v>-100</v>
      </c>
      <c r="T33" s="24">
        <f t="shared" si="9"/>
        <v>24.992170372690261</v>
      </c>
      <c r="U33" s="26">
        <f t="shared" si="10"/>
        <v>12.177826495458815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>
        <v>3000000</v>
      </c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100000</v>
      </c>
      <c r="C43" s="45">
        <f t="shared" si="20"/>
        <v>101516000</v>
      </c>
      <c r="D43" s="45">
        <f t="shared" si="20"/>
        <v>0</v>
      </c>
      <c r="E43" s="45">
        <f t="shared" si="20"/>
        <v>101616000</v>
      </c>
      <c r="F43" s="46">
        <f t="shared" si="20"/>
        <v>101616000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100000</v>
      </c>
      <c r="C44" s="39">
        <f t="shared" si="22"/>
        <v>101516000</v>
      </c>
      <c r="D44" s="39">
        <f t="shared" si="22"/>
        <v>0</v>
      </c>
      <c r="E44" s="39">
        <f t="shared" si="22"/>
        <v>101616000</v>
      </c>
      <c r="F44" s="40">
        <f t="shared" si="22"/>
        <v>101616000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1521000</v>
      </c>
      <c r="D47" s="42"/>
      <c r="E47" s="42">
        <f t="shared" si="13"/>
        <v>1621000</v>
      </c>
      <c r="F47" s="43">
        <v>1621000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99995000</v>
      </c>
      <c r="D55" s="42"/>
      <c r="E55" s="42">
        <f t="shared" si="13"/>
        <v>99995000</v>
      </c>
      <c r="F55" s="43">
        <v>99995000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197052000</v>
      </c>
      <c r="C61" s="39">
        <f t="shared" si="26"/>
        <v>126388000</v>
      </c>
      <c r="D61" s="39">
        <f t="shared" si="26"/>
        <v>0</v>
      </c>
      <c r="E61" s="39">
        <f t="shared" si="26"/>
        <v>323440000</v>
      </c>
      <c r="F61" s="40">
        <f t="shared" si="26"/>
        <v>325940000</v>
      </c>
      <c r="G61" s="41">
        <f t="shared" si="26"/>
        <v>221824000</v>
      </c>
      <c r="H61" s="40">
        <f t="shared" si="26"/>
        <v>52516000</v>
      </c>
      <c r="I61" s="41">
        <f t="shared" si="26"/>
        <v>43550750</v>
      </c>
      <c r="J61" s="40">
        <f t="shared" si="26"/>
        <v>47180000</v>
      </c>
      <c r="K61" s="41">
        <f t="shared" si="26"/>
        <v>42430746</v>
      </c>
      <c r="L61" s="40">
        <f t="shared" si="26"/>
        <v>13827000</v>
      </c>
      <c r="M61" s="41">
        <f t="shared" si="26"/>
        <v>14707841</v>
      </c>
      <c r="N61" s="40">
        <f t="shared" si="26"/>
        <v>0</v>
      </c>
      <c r="O61" s="41">
        <f t="shared" si="26"/>
        <v>0</v>
      </c>
      <c r="P61" s="40">
        <f t="shared" si="26"/>
        <v>113523000</v>
      </c>
      <c r="Q61" s="41">
        <f t="shared" si="26"/>
        <v>100689337</v>
      </c>
      <c r="R61" s="20">
        <f t="shared" si="16"/>
        <v>-70.693090292496819</v>
      </c>
      <c r="S61" s="21">
        <f t="shared" si="17"/>
        <v>-65.336831457075959</v>
      </c>
      <c r="T61" s="20">
        <f t="shared" si="18"/>
        <v>35.098627256987385</v>
      </c>
      <c r="U61" s="22">
        <f t="shared" si="19"/>
        <v>31.130762119713083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197052000</v>
      </c>
      <c r="C65" s="48">
        <f t="shared" si="30"/>
        <v>126388000</v>
      </c>
      <c r="D65" s="48">
        <f t="shared" si="30"/>
        <v>0</v>
      </c>
      <c r="E65" s="48">
        <f t="shared" si="30"/>
        <v>323440000</v>
      </c>
      <c r="F65" s="49">
        <f t="shared" si="30"/>
        <v>325940000</v>
      </c>
      <c r="G65" s="50">
        <f t="shared" si="30"/>
        <v>221824000</v>
      </c>
      <c r="H65" s="49">
        <f t="shared" si="30"/>
        <v>52516000</v>
      </c>
      <c r="I65" s="50">
        <f t="shared" si="30"/>
        <v>43550750</v>
      </c>
      <c r="J65" s="49">
        <f t="shared" si="30"/>
        <v>47180000</v>
      </c>
      <c r="K65" s="50">
        <f t="shared" si="30"/>
        <v>42430746</v>
      </c>
      <c r="L65" s="49">
        <f t="shared" si="30"/>
        <v>13827000</v>
      </c>
      <c r="M65" s="51">
        <f t="shared" si="30"/>
        <v>14707841</v>
      </c>
      <c r="N65" s="49">
        <f t="shared" si="30"/>
        <v>0</v>
      </c>
      <c r="O65" s="50">
        <f t="shared" si="30"/>
        <v>0</v>
      </c>
      <c r="P65" s="49">
        <f t="shared" si="30"/>
        <v>113523000</v>
      </c>
      <c r="Q65" s="50">
        <f t="shared" si="30"/>
        <v>100689337</v>
      </c>
      <c r="R65" s="34">
        <f t="shared" si="16"/>
        <v>-70.693090292496819</v>
      </c>
      <c r="S65" s="35">
        <f t="shared" si="17"/>
        <v>-65.336831457075959</v>
      </c>
      <c r="T65" s="34">
        <f t="shared" si="18"/>
        <v>35.098627256987385</v>
      </c>
      <c r="U65" s="35">
        <f t="shared" si="19"/>
        <v>31.130762119713083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168745000</v>
      </c>
      <c r="C8" s="36">
        <f t="shared" si="0"/>
        <v>-19585000</v>
      </c>
      <c r="D8" s="36">
        <f t="shared" si="0"/>
        <v>0</v>
      </c>
      <c r="E8" s="36">
        <f t="shared" si="0"/>
        <v>149160000</v>
      </c>
      <c r="F8" s="37">
        <f t="shared" si="0"/>
        <v>174745000</v>
      </c>
      <c r="G8" s="38">
        <f t="shared" si="0"/>
        <v>149160000</v>
      </c>
      <c r="H8" s="37">
        <f t="shared" si="0"/>
        <v>19891000</v>
      </c>
      <c r="I8" s="38">
        <f t="shared" si="0"/>
        <v>0</v>
      </c>
      <c r="J8" s="37">
        <f t="shared" si="0"/>
        <v>51575000</v>
      </c>
      <c r="K8" s="38">
        <f t="shared" si="0"/>
        <v>0</v>
      </c>
      <c r="L8" s="37">
        <f t="shared" si="0"/>
        <v>17388000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88854000</v>
      </c>
      <c r="Q8" s="38">
        <f t="shared" si="0"/>
        <v>0</v>
      </c>
      <c r="R8" s="16">
        <f>IF(($J8       =0),0,((($L8       -$J8       )/$J8       )*100))</f>
        <v>-66.285991274842459</v>
      </c>
      <c r="S8" s="17">
        <f>IF(($K8       =0),0,((($M8       -$K8       )/$K8       )*100))</f>
        <v>0</v>
      </c>
      <c r="T8" s="16">
        <f>IF(($E8       =0),0,(($P8       /$E8       )*100))</f>
        <v>59.569589702333069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165137000</v>
      </c>
      <c r="C9" s="39">
        <f t="shared" si="2"/>
        <v>-19585000</v>
      </c>
      <c r="D9" s="39">
        <f t="shared" si="2"/>
        <v>0</v>
      </c>
      <c r="E9" s="39">
        <f t="shared" si="2"/>
        <v>145552000</v>
      </c>
      <c r="F9" s="40">
        <f t="shared" si="2"/>
        <v>171137000</v>
      </c>
      <c r="G9" s="41">
        <f t="shared" si="2"/>
        <v>145552000</v>
      </c>
      <c r="H9" s="40">
        <f t="shared" si="2"/>
        <v>19111000</v>
      </c>
      <c r="I9" s="41">
        <f t="shared" si="2"/>
        <v>0</v>
      </c>
      <c r="J9" s="40">
        <f t="shared" si="2"/>
        <v>50935000</v>
      </c>
      <c r="K9" s="41">
        <f t="shared" si="2"/>
        <v>0</v>
      </c>
      <c r="L9" s="40">
        <f t="shared" si="2"/>
        <v>16913000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86959000</v>
      </c>
      <c r="Q9" s="41">
        <f t="shared" si="2"/>
        <v>0</v>
      </c>
      <c r="R9" s="20">
        <f>IF(($J9       =0),0,((($L9       -$J9       )/$J9       )*100))</f>
        <v>-66.794934720722495</v>
      </c>
      <c r="S9" s="21">
        <f>IF(($K9       =0),0,((($M9       -$K9       )/$K9       )*100))</f>
        <v>0</v>
      </c>
      <c r="T9" s="20">
        <f>IF(($E9       =0),0,(($P9       /$E9       )*100))</f>
        <v>59.744283829834011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2400000</v>
      </c>
      <c r="C13" s="42"/>
      <c r="D13" s="42"/>
      <c r="E13" s="42">
        <f t="shared" si="4"/>
        <v>2400000</v>
      </c>
      <c r="F13" s="43">
        <v>2400000</v>
      </c>
      <c r="G13" s="44">
        <v>2400000</v>
      </c>
      <c r="H13" s="43"/>
      <c r="I13" s="44"/>
      <c r="J13" s="43">
        <v>1352000</v>
      </c>
      <c r="K13" s="44"/>
      <c r="L13" s="43">
        <v>438000</v>
      </c>
      <c r="M13" s="44"/>
      <c r="N13" s="43"/>
      <c r="O13" s="44"/>
      <c r="P13" s="43">
        <f t="shared" si="5"/>
        <v>1790000</v>
      </c>
      <c r="Q13" s="44">
        <f t="shared" si="6"/>
        <v>0</v>
      </c>
      <c r="R13" s="24">
        <f t="shared" si="7"/>
        <v>-67.603550295857985</v>
      </c>
      <c r="S13" s="25">
        <f t="shared" si="8"/>
        <v>0</v>
      </c>
      <c r="T13" s="24">
        <f t="shared" si="9"/>
        <v>74.583333333333329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75000000</v>
      </c>
      <c r="C22" s="42">
        <v>-25585000</v>
      </c>
      <c r="D22" s="42"/>
      <c r="E22" s="42">
        <f t="shared" si="4"/>
        <v>49415000</v>
      </c>
      <c r="F22" s="43">
        <v>75000000</v>
      </c>
      <c r="G22" s="44">
        <v>49415000</v>
      </c>
      <c r="H22" s="43">
        <v>8089000</v>
      </c>
      <c r="I22" s="44"/>
      <c r="J22" s="43">
        <v>4073000</v>
      </c>
      <c r="K22" s="44"/>
      <c r="L22" s="43">
        <v>10818000</v>
      </c>
      <c r="M22" s="44"/>
      <c r="N22" s="43"/>
      <c r="O22" s="44"/>
      <c r="P22" s="43">
        <f t="shared" si="5"/>
        <v>22980000</v>
      </c>
      <c r="Q22" s="44">
        <f t="shared" si="6"/>
        <v>0</v>
      </c>
      <c r="R22" s="24">
        <f t="shared" si="7"/>
        <v>165.60274981586053</v>
      </c>
      <c r="S22" s="25">
        <f t="shared" si="8"/>
        <v>0</v>
      </c>
      <c r="T22" s="24">
        <f t="shared" si="9"/>
        <v>46.504097945967828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15000000</v>
      </c>
      <c r="C23" s="42"/>
      <c r="D23" s="42"/>
      <c r="E23" s="42">
        <f t="shared" si="4"/>
        <v>15000000</v>
      </c>
      <c r="F23" s="43">
        <v>15000000</v>
      </c>
      <c r="G23" s="44">
        <v>15000000</v>
      </c>
      <c r="H23" s="43">
        <v>1319000</v>
      </c>
      <c r="I23" s="44"/>
      <c r="J23" s="43">
        <v>4535000</v>
      </c>
      <c r="K23" s="44"/>
      <c r="L23" s="43">
        <v>1066000</v>
      </c>
      <c r="M23" s="44"/>
      <c r="N23" s="43"/>
      <c r="O23" s="44"/>
      <c r="P23" s="43">
        <f t="shared" si="5"/>
        <v>6920000</v>
      </c>
      <c r="Q23" s="44">
        <f t="shared" si="6"/>
        <v>0</v>
      </c>
      <c r="R23" s="24">
        <f t="shared" si="7"/>
        <v>-76.493936052921725</v>
      </c>
      <c r="S23" s="25">
        <f t="shared" si="8"/>
        <v>0</v>
      </c>
      <c r="T23" s="24">
        <f t="shared" si="9"/>
        <v>46.133333333333333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72737000</v>
      </c>
      <c r="C25" s="42">
        <v>6000000</v>
      </c>
      <c r="D25" s="42"/>
      <c r="E25" s="42">
        <f t="shared" si="4"/>
        <v>78737000</v>
      </c>
      <c r="F25" s="43">
        <v>78737000</v>
      </c>
      <c r="G25" s="44">
        <v>78737000</v>
      </c>
      <c r="H25" s="43">
        <v>9703000</v>
      </c>
      <c r="I25" s="44"/>
      <c r="J25" s="43">
        <v>40975000</v>
      </c>
      <c r="K25" s="44"/>
      <c r="L25" s="43">
        <v>4591000</v>
      </c>
      <c r="M25" s="44"/>
      <c r="N25" s="43"/>
      <c r="O25" s="44"/>
      <c r="P25" s="43">
        <f t="shared" si="5"/>
        <v>55269000</v>
      </c>
      <c r="Q25" s="44">
        <f t="shared" si="6"/>
        <v>0</v>
      </c>
      <c r="R25" s="24">
        <f t="shared" si="7"/>
        <v>-88.795607077486267</v>
      </c>
      <c r="S25" s="25">
        <f t="shared" si="8"/>
        <v>0</v>
      </c>
      <c r="T25" s="24">
        <f t="shared" si="9"/>
        <v>70.194444797236372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3608000</v>
      </c>
      <c r="C28" s="39">
        <f t="shared" si="11"/>
        <v>0</v>
      </c>
      <c r="D28" s="39">
        <f t="shared" si="11"/>
        <v>0</v>
      </c>
      <c r="E28" s="39">
        <f t="shared" si="11"/>
        <v>3608000</v>
      </c>
      <c r="F28" s="40">
        <f t="shared" si="11"/>
        <v>3608000</v>
      </c>
      <c r="G28" s="41">
        <f t="shared" si="11"/>
        <v>3608000</v>
      </c>
      <c r="H28" s="40">
        <f t="shared" si="11"/>
        <v>780000</v>
      </c>
      <c r="I28" s="41">
        <f t="shared" si="11"/>
        <v>0</v>
      </c>
      <c r="J28" s="40">
        <f t="shared" si="11"/>
        <v>640000</v>
      </c>
      <c r="K28" s="41">
        <f t="shared" si="11"/>
        <v>0</v>
      </c>
      <c r="L28" s="40">
        <f t="shared" si="11"/>
        <v>475000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1895000</v>
      </c>
      <c r="Q28" s="41">
        <f t="shared" si="11"/>
        <v>0</v>
      </c>
      <c r="R28" s="20">
        <f t="shared" si="7"/>
        <v>-25.78125</v>
      </c>
      <c r="S28" s="21">
        <f t="shared" si="8"/>
        <v>0</v>
      </c>
      <c r="T28" s="20">
        <f t="shared" si="9"/>
        <v>52.522172949002218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328000</v>
      </c>
      <c r="I31" s="44"/>
      <c r="J31" s="43">
        <v>49000</v>
      </c>
      <c r="K31" s="44"/>
      <c r="L31" s="43">
        <v>182000</v>
      </c>
      <c r="M31" s="44"/>
      <c r="N31" s="43"/>
      <c r="O31" s="44"/>
      <c r="P31" s="43">
        <f t="shared" si="5"/>
        <v>559000</v>
      </c>
      <c r="Q31" s="44">
        <f t="shared" si="6"/>
        <v>0</v>
      </c>
      <c r="R31" s="24">
        <f t="shared" si="7"/>
        <v>271.42857142857144</v>
      </c>
      <c r="S31" s="25">
        <f t="shared" si="8"/>
        <v>0</v>
      </c>
      <c r="T31" s="24">
        <f t="shared" si="9"/>
        <v>31.055555555555554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1808000</v>
      </c>
      <c r="C33" s="42"/>
      <c r="D33" s="42"/>
      <c r="E33" s="42">
        <f t="shared" si="4"/>
        <v>1808000</v>
      </c>
      <c r="F33" s="43">
        <v>1808000</v>
      </c>
      <c r="G33" s="44">
        <v>1808000</v>
      </c>
      <c r="H33" s="43">
        <v>452000</v>
      </c>
      <c r="I33" s="44"/>
      <c r="J33" s="43">
        <v>591000</v>
      </c>
      <c r="K33" s="44"/>
      <c r="L33" s="43">
        <v>293000</v>
      </c>
      <c r="M33" s="44"/>
      <c r="N33" s="43"/>
      <c r="O33" s="44"/>
      <c r="P33" s="43">
        <f t="shared" si="5"/>
        <v>1336000</v>
      </c>
      <c r="Q33" s="44">
        <f t="shared" si="6"/>
        <v>0</v>
      </c>
      <c r="R33" s="24">
        <f t="shared" si="7"/>
        <v>-50.423011844331647</v>
      </c>
      <c r="S33" s="25">
        <f t="shared" si="8"/>
        <v>0</v>
      </c>
      <c r="T33" s="24">
        <f t="shared" si="9"/>
        <v>73.893805309734518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84000</v>
      </c>
      <c r="C43" s="45">
        <f t="shared" si="20"/>
        <v>1096000</v>
      </c>
      <c r="D43" s="45">
        <f t="shared" si="20"/>
        <v>0</v>
      </c>
      <c r="E43" s="45">
        <f t="shared" si="20"/>
        <v>1180000</v>
      </c>
      <c r="F43" s="46">
        <f t="shared" si="20"/>
        <v>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84000</v>
      </c>
      <c r="C44" s="39">
        <f t="shared" si="22"/>
        <v>1096000</v>
      </c>
      <c r="D44" s="39">
        <f t="shared" si="22"/>
        <v>0</v>
      </c>
      <c r="E44" s="39">
        <f t="shared" si="22"/>
        <v>1180000</v>
      </c>
      <c r="F44" s="40">
        <f t="shared" si="22"/>
        <v>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84000</v>
      </c>
      <c r="C46" s="42">
        <v>1096000</v>
      </c>
      <c r="D46" s="42"/>
      <c r="E46" s="42">
        <f t="shared" si="13"/>
        <v>1180000</v>
      </c>
      <c r="F46" s="43">
        <v>84000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168829000</v>
      </c>
      <c r="C61" s="39">
        <f t="shared" si="26"/>
        <v>-18489000</v>
      </c>
      <c r="D61" s="39">
        <f t="shared" si="26"/>
        <v>0</v>
      </c>
      <c r="E61" s="39">
        <f t="shared" si="26"/>
        <v>150340000</v>
      </c>
      <c r="F61" s="40">
        <f t="shared" si="26"/>
        <v>174829000</v>
      </c>
      <c r="G61" s="41">
        <f t="shared" si="26"/>
        <v>149160000</v>
      </c>
      <c r="H61" s="40">
        <f t="shared" si="26"/>
        <v>19891000</v>
      </c>
      <c r="I61" s="41">
        <f t="shared" si="26"/>
        <v>0</v>
      </c>
      <c r="J61" s="40">
        <f t="shared" si="26"/>
        <v>51575000</v>
      </c>
      <c r="K61" s="41">
        <f t="shared" si="26"/>
        <v>0</v>
      </c>
      <c r="L61" s="40">
        <f t="shared" si="26"/>
        <v>17388000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88854000</v>
      </c>
      <c r="Q61" s="41">
        <f t="shared" si="26"/>
        <v>0</v>
      </c>
      <c r="R61" s="20">
        <f t="shared" si="16"/>
        <v>-66.285991274842459</v>
      </c>
      <c r="S61" s="21">
        <f t="shared" si="17"/>
        <v>0</v>
      </c>
      <c r="T61" s="20">
        <f t="shared" si="18"/>
        <v>59.102035386457366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168829000</v>
      </c>
      <c r="C65" s="48">
        <f t="shared" si="30"/>
        <v>-18489000</v>
      </c>
      <c r="D65" s="48">
        <f t="shared" si="30"/>
        <v>0</v>
      </c>
      <c r="E65" s="48">
        <f t="shared" si="30"/>
        <v>150340000</v>
      </c>
      <c r="F65" s="49">
        <f t="shared" si="30"/>
        <v>174829000</v>
      </c>
      <c r="G65" s="50">
        <f t="shared" si="30"/>
        <v>149160000</v>
      </c>
      <c r="H65" s="49">
        <f t="shared" si="30"/>
        <v>19891000</v>
      </c>
      <c r="I65" s="50">
        <f t="shared" si="30"/>
        <v>0</v>
      </c>
      <c r="J65" s="49">
        <f t="shared" si="30"/>
        <v>51575000</v>
      </c>
      <c r="K65" s="50">
        <f t="shared" si="30"/>
        <v>0</v>
      </c>
      <c r="L65" s="49">
        <f t="shared" si="30"/>
        <v>17388000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88854000</v>
      </c>
      <c r="Q65" s="50">
        <f t="shared" si="30"/>
        <v>0</v>
      </c>
      <c r="R65" s="34">
        <f t="shared" si="16"/>
        <v>-66.285991274842459</v>
      </c>
      <c r="S65" s="35">
        <f t="shared" si="17"/>
        <v>0</v>
      </c>
      <c r="T65" s="34">
        <f t="shared" si="18"/>
        <v>59.102035386457366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476805000</v>
      </c>
      <c r="C8" s="36">
        <f t="shared" si="0"/>
        <v>-3441000</v>
      </c>
      <c r="D8" s="36">
        <f t="shared" si="0"/>
        <v>0</v>
      </c>
      <c r="E8" s="36">
        <f t="shared" si="0"/>
        <v>473364000</v>
      </c>
      <c r="F8" s="37">
        <f t="shared" si="0"/>
        <v>473364000</v>
      </c>
      <c r="G8" s="38">
        <f t="shared" si="0"/>
        <v>473364000</v>
      </c>
      <c r="H8" s="37">
        <f t="shared" si="0"/>
        <v>151763000</v>
      </c>
      <c r="I8" s="38">
        <f t="shared" si="0"/>
        <v>128548042</v>
      </c>
      <c r="J8" s="37">
        <f t="shared" si="0"/>
        <v>137932000</v>
      </c>
      <c r="K8" s="38">
        <f t="shared" si="0"/>
        <v>160528656</v>
      </c>
      <c r="L8" s="37">
        <f t="shared" si="0"/>
        <v>104253000</v>
      </c>
      <c r="M8" s="38">
        <f t="shared" si="0"/>
        <v>152821209</v>
      </c>
      <c r="N8" s="37">
        <f t="shared" si="0"/>
        <v>0</v>
      </c>
      <c r="O8" s="38">
        <f t="shared" si="0"/>
        <v>0</v>
      </c>
      <c r="P8" s="37">
        <f t="shared" si="0"/>
        <v>393948000</v>
      </c>
      <c r="Q8" s="38">
        <f t="shared" si="0"/>
        <v>441897907</v>
      </c>
      <c r="R8" s="16">
        <f>IF(($J8       =0),0,((($L8       -$J8       )/$J8       )*100))</f>
        <v>-24.417104080271436</v>
      </c>
      <c r="S8" s="17">
        <f>IF(($K8       =0),0,((($M8       -$K8       )/$K8       )*100))</f>
        <v>-4.8012904312859881</v>
      </c>
      <c r="T8" s="16">
        <f>IF(($E8       =0),0,(($P8       /$E8       )*100))</f>
        <v>83.223058787740513</v>
      </c>
      <c r="U8" s="18">
        <f>IF(($E8       =0),0,(($Q8       /$E8       )*100))</f>
        <v>93.352664545677328</v>
      </c>
      <c r="V8" s="37">
        <f t="shared" ref="V8:W8" si="1">+V9+V28</f>
        <v>73492000</v>
      </c>
      <c r="W8" s="38">
        <f t="shared" si="1"/>
        <v>43058000</v>
      </c>
    </row>
    <row r="9" spans="1:23" x14ac:dyDescent="0.2">
      <c r="A9" s="19" t="s">
        <v>35</v>
      </c>
      <c r="B9" s="39">
        <f t="shared" ref="B9:Q9" si="2">SUM(B10:B27)</f>
        <v>464088000</v>
      </c>
      <c r="C9" s="39">
        <f t="shared" si="2"/>
        <v>-3441000</v>
      </c>
      <c r="D9" s="39">
        <f t="shared" si="2"/>
        <v>0</v>
      </c>
      <c r="E9" s="39">
        <f t="shared" si="2"/>
        <v>460647000</v>
      </c>
      <c r="F9" s="40">
        <f t="shared" si="2"/>
        <v>460647000</v>
      </c>
      <c r="G9" s="41">
        <f t="shared" si="2"/>
        <v>460647000</v>
      </c>
      <c r="H9" s="40">
        <f t="shared" si="2"/>
        <v>150325000</v>
      </c>
      <c r="I9" s="41">
        <f t="shared" si="2"/>
        <v>124417598</v>
      </c>
      <c r="J9" s="40">
        <f t="shared" si="2"/>
        <v>137764000</v>
      </c>
      <c r="K9" s="41">
        <f t="shared" si="2"/>
        <v>160359747</v>
      </c>
      <c r="L9" s="40">
        <f t="shared" si="2"/>
        <v>99486000</v>
      </c>
      <c r="M9" s="41">
        <f t="shared" si="2"/>
        <v>147209193</v>
      </c>
      <c r="N9" s="40">
        <f t="shared" si="2"/>
        <v>0</v>
      </c>
      <c r="O9" s="41">
        <f t="shared" si="2"/>
        <v>0</v>
      </c>
      <c r="P9" s="40">
        <f t="shared" si="2"/>
        <v>387575000</v>
      </c>
      <c r="Q9" s="41">
        <f t="shared" si="2"/>
        <v>431986538</v>
      </c>
      <c r="R9" s="20">
        <f>IF(($J9       =0),0,((($L9       -$J9       )/$J9       )*100))</f>
        <v>-27.785197874626171</v>
      </c>
      <c r="S9" s="21">
        <f>IF(($K9       =0),0,((($M9       -$K9       )/$K9       )*100))</f>
        <v>-8.2006577373809399</v>
      </c>
      <c r="T9" s="20">
        <f>IF(($E9       =0),0,(($P9       /$E9       )*100))</f>
        <v>84.137094130646673</v>
      </c>
      <c r="U9" s="22">
        <f>IF(($E9       =0),0,(($Q9       /$E9       )*100))</f>
        <v>93.778215857261642</v>
      </c>
      <c r="V9" s="40">
        <f t="shared" ref="V9:W9" si="3">SUM(V10:V27)</f>
        <v>73492000</v>
      </c>
      <c r="W9" s="41">
        <f t="shared" si="3"/>
        <v>43058000</v>
      </c>
    </row>
    <row r="10" spans="1:23" x14ac:dyDescent="0.2">
      <c r="A10" s="23" t="s">
        <v>36</v>
      </c>
      <c r="B10" s="42">
        <v>389222000</v>
      </c>
      <c r="C10" s="42">
        <v>-2530000</v>
      </c>
      <c r="D10" s="42"/>
      <c r="E10" s="42">
        <f t="shared" ref="E10:E41" si="4">$B10      +$C10      +$D10</f>
        <v>386692000</v>
      </c>
      <c r="F10" s="43">
        <v>386692000</v>
      </c>
      <c r="G10" s="44">
        <v>386692000</v>
      </c>
      <c r="H10" s="43">
        <v>144399000</v>
      </c>
      <c r="I10" s="44">
        <v>117623646</v>
      </c>
      <c r="J10" s="43">
        <v>123105000</v>
      </c>
      <c r="K10" s="44">
        <v>137571072</v>
      </c>
      <c r="L10" s="43">
        <v>96805000</v>
      </c>
      <c r="M10" s="44">
        <v>127113065</v>
      </c>
      <c r="N10" s="43"/>
      <c r="O10" s="44"/>
      <c r="P10" s="43">
        <f t="shared" ref="P10:P41" si="5">$H10      +$J10      +$L10      +$N10</f>
        <v>364309000</v>
      </c>
      <c r="Q10" s="44">
        <f t="shared" ref="Q10:Q41" si="6">$I10      +$K10      +$M10      +$O10</f>
        <v>382307783</v>
      </c>
      <c r="R10" s="24">
        <f t="shared" ref="R10:R41" si="7">IF(($J10      =0),0,((($L10      -$J10      )/$J10      )*100))</f>
        <v>-21.363876365704073</v>
      </c>
      <c r="S10" s="25">
        <f t="shared" ref="S10:S41" si="8">IF(($K10      =0),0,((($M10      -$K10      )/$K10      )*100))</f>
        <v>-7.6018939504956391</v>
      </c>
      <c r="T10" s="24">
        <f t="shared" ref="T10:T41" si="9">IF(($E10      =0),0,(($P10      /$E10      )*100))</f>
        <v>94.211672338708837</v>
      </c>
      <c r="U10" s="26">
        <f t="shared" ref="U10:U41" si="10">IF(($E10      =0),0,(($Q10      /$E10      )*100))</f>
        <v>98.866225057668629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>
        <v>58193000</v>
      </c>
      <c r="W12" s="44">
        <v>28352000</v>
      </c>
    </row>
    <row r="13" spans="1:23" x14ac:dyDescent="0.2">
      <c r="A13" s="23" t="s">
        <v>39</v>
      </c>
      <c r="B13" s="42">
        <v>42765000</v>
      </c>
      <c r="C13" s="42">
        <v>9089000</v>
      </c>
      <c r="D13" s="42"/>
      <c r="E13" s="42">
        <f t="shared" si="4"/>
        <v>51854000</v>
      </c>
      <c r="F13" s="43">
        <v>51854000</v>
      </c>
      <c r="G13" s="44">
        <v>51854000</v>
      </c>
      <c r="H13" s="43">
        <v>5926000</v>
      </c>
      <c r="I13" s="44">
        <v>6793952</v>
      </c>
      <c r="J13" s="43">
        <v>12695000</v>
      </c>
      <c r="K13" s="44">
        <v>10380121</v>
      </c>
      <c r="L13" s="43">
        <v>2681000</v>
      </c>
      <c r="M13" s="44">
        <v>13475863</v>
      </c>
      <c r="N13" s="43"/>
      <c r="O13" s="44"/>
      <c r="P13" s="43">
        <f t="shared" si="5"/>
        <v>21302000</v>
      </c>
      <c r="Q13" s="44">
        <f t="shared" si="6"/>
        <v>30649936</v>
      </c>
      <c r="R13" s="24">
        <f t="shared" si="7"/>
        <v>-78.881449389523439</v>
      </c>
      <c r="S13" s="25">
        <f t="shared" si="8"/>
        <v>29.823756389737653</v>
      </c>
      <c r="T13" s="24">
        <f t="shared" si="9"/>
        <v>41.080726655609986</v>
      </c>
      <c r="U13" s="26">
        <f t="shared" si="10"/>
        <v>59.108142091256219</v>
      </c>
      <c r="V13" s="43"/>
      <c r="W13" s="44"/>
    </row>
    <row r="14" spans="1:23" x14ac:dyDescent="0.2">
      <c r="A14" s="23" t="s">
        <v>40</v>
      </c>
      <c r="B14" s="42">
        <v>20000000</v>
      </c>
      <c r="C14" s="42">
        <v>-10000000</v>
      </c>
      <c r="D14" s="42"/>
      <c r="E14" s="42">
        <f t="shared" si="4"/>
        <v>10000000</v>
      </c>
      <c r="F14" s="43">
        <v>10000000</v>
      </c>
      <c r="G14" s="44">
        <v>10000000</v>
      </c>
      <c r="H14" s="43"/>
      <c r="I14" s="44"/>
      <c r="J14" s="43"/>
      <c r="K14" s="44"/>
      <c r="L14" s="43"/>
      <c r="M14" s="44">
        <v>612990</v>
      </c>
      <c r="N14" s="43"/>
      <c r="O14" s="44"/>
      <c r="P14" s="43">
        <f t="shared" si="5"/>
        <v>0</v>
      </c>
      <c r="Q14" s="44">
        <f t="shared" si="6"/>
        <v>612990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6.1299000000000001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12101000</v>
      </c>
      <c r="C20" s="42"/>
      <c r="D20" s="42"/>
      <c r="E20" s="42">
        <f t="shared" si="4"/>
        <v>12101000</v>
      </c>
      <c r="F20" s="43">
        <v>12101000</v>
      </c>
      <c r="G20" s="44">
        <v>12101000</v>
      </c>
      <c r="H20" s="43"/>
      <c r="I20" s="44"/>
      <c r="J20" s="43">
        <v>1964000</v>
      </c>
      <c r="K20" s="44">
        <v>12408554</v>
      </c>
      <c r="L20" s="43"/>
      <c r="M20" s="44">
        <v>6007275</v>
      </c>
      <c r="N20" s="43"/>
      <c r="O20" s="44"/>
      <c r="P20" s="43">
        <f t="shared" si="5"/>
        <v>1964000</v>
      </c>
      <c r="Q20" s="44">
        <f t="shared" si="6"/>
        <v>18415829</v>
      </c>
      <c r="R20" s="24">
        <f t="shared" si="7"/>
        <v>-100</v>
      </c>
      <c r="S20" s="25">
        <f t="shared" si="8"/>
        <v>-51.587630597408854</v>
      </c>
      <c r="T20" s="24">
        <f t="shared" si="9"/>
        <v>16.230063631104869</v>
      </c>
      <c r="U20" s="26">
        <f t="shared" si="10"/>
        <v>152.18435666473843</v>
      </c>
      <c r="V20" s="43">
        <v>15299000</v>
      </c>
      <c r="W20" s="44">
        <v>14706000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12717000</v>
      </c>
      <c r="C28" s="39">
        <f t="shared" si="11"/>
        <v>0</v>
      </c>
      <c r="D28" s="39">
        <f t="shared" si="11"/>
        <v>0</v>
      </c>
      <c r="E28" s="39">
        <f t="shared" si="11"/>
        <v>12717000</v>
      </c>
      <c r="F28" s="40">
        <f t="shared" si="11"/>
        <v>12717000</v>
      </c>
      <c r="G28" s="41">
        <f t="shared" si="11"/>
        <v>12717000</v>
      </c>
      <c r="H28" s="40">
        <f t="shared" si="11"/>
        <v>1438000</v>
      </c>
      <c r="I28" s="41">
        <f t="shared" si="11"/>
        <v>4130444</v>
      </c>
      <c r="J28" s="40">
        <f t="shared" si="11"/>
        <v>168000</v>
      </c>
      <c r="K28" s="41">
        <f t="shared" si="11"/>
        <v>168909</v>
      </c>
      <c r="L28" s="40">
        <f t="shared" si="11"/>
        <v>4767000</v>
      </c>
      <c r="M28" s="41">
        <f t="shared" si="11"/>
        <v>5612016</v>
      </c>
      <c r="N28" s="40">
        <f t="shared" si="11"/>
        <v>0</v>
      </c>
      <c r="O28" s="41">
        <f t="shared" si="11"/>
        <v>0</v>
      </c>
      <c r="P28" s="40">
        <f t="shared" si="11"/>
        <v>6373000</v>
      </c>
      <c r="Q28" s="41">
        <f t="shared" si="11"/>
        <v>9911369</v>
      </c>
      <c r="R28" s="20">
        <f t="shared" si="7"/>
        <v>2737.5</v>
      </c>
      <c r="S28" s="21">
        <f t="shared" si="8"/>
        <v>3222.5085697032127</v>
      </c>
      <c r="T28" s="20">
        <f t="shared" si="9"/>
        <v>50.114020602343324</v>
      </c>
      <c r="U28" s="22">
        <f t="shared" si="10"/>
        <v>77.937949201855787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159000</v>
      </c>
      <c r="I31" s="44">
        <v>213444</v>
      </c>
      <c r="J31" s="43">
        <v>168000</v>
      </c>
      <c r="K31" s="44">
        <v>168909</v>
      </c>
      <c r="L31" s="43">
        <v>167000</v>
      </c>
      <c r="M31" s="44">
        <v>167807</v>
      </c>
      <c r="N31" s="43"/>
      <c r="O31" s="44"/>
      <c r="P31" s="43">
        <f t="shared" si="5"/>
        <v>494000</v>
      </c>
      <c r="Q31" s="44">
        <f t="shared" si="6"/>
        <v>550160</v>
      </c>
      <c r="R31" s="24">
        <f t="shared" si="7"/>
        <v>-0.59523809523809523</v>
      </c>
      <c r="S31" s="25">
        <f t="shared" si="8"/>
        <v>-0.65242231023805719</v>
      </c>
      <c r="T31" s="24">
        <f t="shared" si="9"/>
        <v>19</v>
      </c>
      <c r="U31" s="26">
        <f t="shared" si="10"/>
        <v>21.16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5117000</v>
      </c>
      <c r="C33" s="42"/>
      <c r="D33" s="42"/>
      <c r="E33" s="42">
        <f t="shared" si="4"/>
        <v>5117000</v>
      </c>
      <c r="F33" s="43">
        <v>5117000</v>
      </c>
      <c r="G33" s="44">
        <v>5117000</v>
      </c>
      <c r="H33" s="43">
        <v>1279000</v>
      </c>
      <c r="I33" s="44">
        <v>3917000</v>
      </c>
      <c r="J33" s="43"/>
      <c r="K33" s="44"/>
      <c r="L33" s="43">
        <v>733000</v>
      </c>
      <c r="M33" s="44">
        <v>733326</v>
      </c>
      <c r="N33" s="43"/>
      <c r="O33" s="44"/>
      <c r="P33" s="43">
        <f t="shared" si="5"/>
        <v>2012000</v>
      </c>
      <c r="Q33" s="44">
        <f t="shared" si="6"/>
        <v>4650326</v>
      </c>
      <c r="R33" s="24">
        <f t="shared" si="7"/>
        <v>0</v>
      </c>
      <c r="S33" s="25">
        <f t="shared" si="8"/>
        <v>0</v>
      </c>
      <c r="T33" s="24">
        <f t="shared" si="9"/>
        <v>39.319914012116477</v>
      </c>
      <c r="U33" s="26">
        <f t="shared" si="10"/>
        <v>90.87992964627712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/>
      <c r="K36" s="44"/>
      <c r="L36" s="43">
        <v>3867000</v>
      </c>
      <c r="M36" s="44">
        <v>4710883</v>
      </c>
      <c r="N36" s="43"/>
      <c r="O36" s="44"/>
      <c r="P36" s="43">
        <f t="shared" si="5"/>
        <v>3867000</v>
      </c>
      <c r="Q36" s="44">
        <f t="shared" si="6"/>
        <v>4710883</v>
      </c>
      <c r="R36" s="24">
        <f t="shared" si="7"/>
        <v>0</v>
      </c>
      <c r="S36" s="25">
        <f t="shared" si="8"/>
        <v>0</v>
      </c>
      <c r="T36" s="24">
        <f t="shared" si="9"/>
        <v>77.34</v>
      </c>
      <c r="U36" s="26">
        <f t="shared" si="10"/>
        <v>94.217660000000009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55465000</v>
      </c>
      <c r="C43" s="45">
        <f t="shared" si="20"/>
        <v>13325000</v>
      </c>
      <c r="D43" s="45">
        <f t="shared" si="20"/>
        <v>0</v>
      </c>
      <c r="E43" s="45">
        <f t="shared" si="20"/>
        <v>68790000</v>
      </c>
      <c r="F43" s="46">
        <f t="shared" si="20"/>
        <v>54965000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55465000</v>
      </c>
      <c r="C44" s="39">
        <f t="shared" si="22"/>
        <v>13325000</v>
      </c>
      <c r="D44" s="39">
        <f t="shared" si="22"/>
        <v>0</v>
      </c>
      <c r="E44" s="39">
        <f t="shared" si="22"/>
        <v>68790000</v>
      </c>
      <c r="F44" s="40">
        <f t="shared" si="22"/>
        <v>54965000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34965000</v>
      </c>
      <c r="C46" s="42">
        <v>13825000</v>
      </c>
      <c r="D46" s="42"/>
      <c r="E46" s="42">
        <f t="shared" si="13"/>
        <v>48790000</v>
      </c>
      <c r="F46" s="43">
        <v>34965000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20000000</v>
      </c>
      <c r="C53" s="42"/>
      <c r="D53" s="42"/>
      <c r="E53" s="42">
        <f t="shared" si="13"/>
        <v>20000000</v>
      </c>
      <c r="F53" s="43">
        <v>20000000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532270000</v>
      </c>
      <c r="C61" s="39">
        <f t="shared" si="26"/>
        <v>9884000</v>
      </c>
      <c r="D61" s="39">
        <f t="shared" si="26"/>
        <v>0</v>
      </c>
      <c r="E61" s="39">
        <f t="shared" si="26"/>
        <v>542154000</v>
      </c>
      <c r="F61" s="40">
        <f t="shared" si="26"/>
        <v>528329000</v>
      </c>
      <c r="G61" s="41">
        <f t="shared" si="26"/>
        <v>473364000</v>
      </c>
      <c r="H61" s="40">
        <f t="shared" si="26"/>
        <v>151763000</v>
      </c>
      <c r="I61" s="41">
        <f t="shared" si="26"/>
        <v>128548042</v>
      </c>
      <c r="J61" s="40">
        <f t="shared" si="26"/>
        <v>137932000</v>
      </c>
      <c r="K61" s="41">
        <f t="shared" si="26"/>
        <v>160528656</v>
      </c>
      <c r="L61" s="40">
        <f t="shared" si="26"/>
        <v>104253000</v>
      </c>
      <c r="M61" s="41">
        <f t="shared" si="26"/>
        <v>152821209</v>
      </c>
      <c r="N61" s="40">
        <f t="shared" si="26"/>
        <v>0</v>
      </c>
      <c r="O61" s="41">
        <f t="shared" si="26"/>
        <v>0</v>
      </c>
      <c r="P61" s="40">
        <f t="shared" si="26"/>
        <v>393948000</v>
      </c>
      <c r="Q61" s="41">
        <f t="shared" si="26"/>
        <v>441897907</v>
      </c>
      <c r="R61" s="20">
        <f t="shared" si="16"/>
        <v>-24.417104080271436</v>
      </c>
      <c r="S61" s="21">
        <f t="shared" si="17"/>
        <v>-4.8012904312859881</v>
      </c>
      <c r="T61" s="20">
        <f t="shared" si="18"/>
        <v>72.66348675837493</v>
      </c>
      <c r="U61" s="22">
        <f t="shared" si="19"/>
        <v>81.507820102775227</v>
      </c>
      <c r="V61" s="40">
        <f t="shared" ref="V61:W61" si="27">+V8+V43</f>
        <v>73492000</v>
      </c>
      <c r="W61" s="41">
        <f t="shared" si="27"/>
        <v>43058000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532270000</v>
      </c>
      <c r="C65" s="48">
        <f t="shared" si="30"/>
        <v>9884000</v>
      </c>
      <c r="D65" s="48">
        <f t="shared" si="30"/>
        <v>0</v>
      </c>
      <c r="E65" s="48">
        <f t="shared" si="30"/>
        <v>542154000</v>
      </c>
      <c r="F65" s="49">
        <f t="shared" si="30"/>
        <v>528329000</v>
      </c>
      <c r="G65" s="50">
        <f t="shared" si="30"/>
        <v>473364000</v>
      </c>
      <c r="H65" s="49">
        <f t="shared" si="30"/>
        <v>151763000</v>
      </c>
      <c r="I65" s="50">
        <f t="shared" si="30"/>
        <v>128548042</v>
      </c>
      <c r="J65" s="49">
        <f t="shared" si="30"/>
        <v>137932000</v>
      </c>
      <c r="K65" s="50">
        <f t="shared" si="30"/>
        <v>160528656</v>
      </c>
      <c r="L65" s="49">
        <f t="shared" si="30"/>
        <v>104253000</v>
      </c>
      <c r="M65" s="51">
        <f t="shared" si="30"/>
        <v>152821209</v>
      </c>
      <c r="N65" s="49">
        <f t="shared" si="30"/>
        <v>0</v>
      </c>
      <c r="O65" s="50">
        <f t="shared" si="30"/>
        <v>0</v>
      </c>
      <c r="P65" s="49">
        <f t="shared" si="30"/>
        <v>393948000</v>
      </c>
      <c r="Q65" s="50">
        <f t="shared" si="30"/>
        <v>441897907</v>
      </c>
      <c r="R65" s="34">
        <f t="shared" si="16"/>
        <v>-24.417104080271436</v>
      </c>
      <c r="S65" s="35">
        <f t="shared" si="17"/>
        <v>-4.8012904312859881</v>
      </c>
      <c r="T65" s="34">
        <f t="shared" si="18"/>
        <v>72.66348675837493</v>
      </c>
      <c r="U65" s="35">
        <f t="shared" si="19"/>
        <v>81.507820102775227</v>
      </c>
      <c r="V65" s="49">
        <f>+V61+V62</f>
        <v>73492000</v>
      </c>
      <c r="W65" s="50">
        <f>+W61+W62</f>
        <v>43058000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580796000</v>
      </c>
      <c r="C8" s="36">
        <f t="shared" si="0"/>
        <v>5787000</v>
      </c>
      <c r="D8" s="36">
        <f t="shared" si="0"/>
        <v>0</v>
      </c>
      <c r="E8" s="36">
        <f t="shared" si="0"/>
        <v>586583000</v>
      </c>
      <c r="F8" s="37">
        <f t="shared" si="0"/>
        <v>586583000</v>
      </c>
      <c r="G8" s="38">
        <f t="shared" si="0"/>
        <v>454583000</v>
      </c>
      <c r="H8" s="37">
        <f t="shared" si="0"/>
        <v>39506000</v>
      </c>
      <c r="I8" s="38">
        <f t="shared" si="0"/>
        <v>36891590</v>
      </c>
      <c r="J8" s="37">
        <f t="shared" si="0"/>
        <v>184497000</v>
      </c>
      <c r="K8" s="38">
        <f t="shared" si="0"/>
        <v>225618237</v>
      </c>
      <c r="L8" s="37">
        <f t="shared" si="0"/>
        <v>151858000</v>
      </c>
      <c r="M8" s="38">
        <f t="shared" si="0"/>
        <v>116204636</v>
      </c>
      <c r="N8" s="37">
        <f t="shared" si="0"/>
        <v>0</v>
      </c>
      <c r="O8" s="38">
        <f t="shared" si="0"/>
        <v>0</v>
      </c>
      <c r="P8" s="37">
        <f t="shared" si="0"/>
        <v>375861000</v>
      </c>
      <c r="Q8" s="38">
        <f t="shared" si="0"/>
        <v>378714463</v>
      </c>
      <c r="R8" s="16">
        <f>IF(($J8       =0),0,((($L8       -$J8       )/$J8       )*100))</f>
        <v>-17.690802560475237</v>
      </c>
      <c r="S8" s="17">
        <f>IF(($K8       =0),0,((($M8       -$K8       )/$K8       )*100))</f>
        <v>-48.495016384690572</v>
      </c>
      <c r="T8" s="16">
        <f>IF(($E8       =0),0,(($P8       /$E8       )*100))</f>
        <v>64.07635407094989</v>
      </c>
      <c r="U8" s="18">
        <f>IF(($E8       =0),0,(($Q8       /$E8       )*100))</f>
        <v>64.562809184718958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567229000</v>
      </c>
      <c r="C9" s="39">
        <f t="shared" si="2"/>
        <v>5127000</v>
      </c>
      <c r="D9" s="39">
        <f t="shared" si="2"/>
        <v>0</v>
      </c>
      <c r="E9" s="39">
        <f t="shared" si="2"/>
        <v>572356000</v>
      </c>
      <c r="F9" s="40">
        <f t="shared" si="2"/>
        <v>572356000</v>
      </c>
      <c r="G9" s="41">
        <f t="shared" si="2"/>
        <v>440356000</v>
      </c>
      <c r="H9" s="40">
        <f t="shared" si="2"/>
        <v>37858000</v>
      </c>
      <c r="I9" s="41">
        <f t="shared" si="2"/>
        <v>36891590</v>
      </c>
      <c r="J9" s="40">
        <f t="shared" si="2"/>
        <v>180759000</v>
      </c>
      <c r="K9" s="41">
        <f t="shared" si="2"/>
        <v>218301948</v>
      </c>
      <c r="L9" s="40">
        <f t="shared" si="2"/>
        <v>149314000</v>
      </c>
      <c r="M9" s="41">
        <f t="shared" si="2"/>
        <v>111661386</v>
      </c>
      <c r="N9" s="40">
        <f t="shared" si="2"/>
        <v>0</v>
      </c>
      <c r="O9" s="41">
        <f t="shared" si="2"/>
        <v>0</v>
      </c>
      <c r="P9" s="40">
        <f t="shared" si="2"/>
        <v>367931000</v>
      </c>
      <c r="Q9" s="41">
        <f t="shared" si="2"/>
        <v>366854924</v>
      </c>
      <c r="R9" s="20">
        <f>IF(($J9       =0),0,((($L9       -$J9       )/$J9       )*100))</f>
        <v>-17.396090927699312</v>
      </c>
      <c r="S9" s="21">
        <f>IF(($K9       =0),0,((($M9       -$K9       )/$K9       )*100))</f>
        <v>-48.850027669015574</v>
      </c>
      <c r="T9" s="20">
        <f>IF(($E9       =0),0,(($P9       /$E9       )*100))</f>
        <v>64.28359272900083</v>
      </c>
      <c r="U9" s="22">
        <f>IF(($E9       =0),0,(($Q9       /$E9       )*100))</f>
        <v>64.095584566248974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>
        <v>4500000</v>
      </c>
      <c r="D13" s="42"/>
      <c r="E13" s="42">
        <f t="shared" si="4"/>
        <v>4500000</v>
      </c>
      <c r="F13" s="43">
        <v>4500000</v>
      </c>
      <c r="G13" s="44">
        <v>4500000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492000000</v>
      </c>
      <c r="C22" s="42"/>
      <c r="D22" s="42"/>
      <c r="E22" s="42">
        <f t="shared" si="4"/>
        <v>492000000</v>
      </c>
      <c r="F22" s="43">
        <v>492000000</v>
      </c>
      <c r="G22" s="44">
        <v>360000000</v>
      </c>
      <c r="H22" s="43">
        <v>26213000</v>
      </c>
      <c r="I22" s="44">
        <v>26764872</v>
      </c>
      <c r="J22" s="43">
        <v>158197000</v>
      </c>
      <c r="K22" s="44">
        <v>195220457</v>
      </c>
      <c r="L22" s="43">
        <v>142887000</v>
      </c>
      <c r="M22" s="44">
        <v>106557906</v>
      </c>
      <c r="N22" s="43"/>
      <c r="O22" s="44"/>
      <c r="P22" s="43">
        <f t="shared" si="5"/>
        <v>327297000</v>
      </c>
      <c r="Q22" s="44">
        <f t="shared" si="6"/>
        <v>328543235</v>
      </c>
      <c r="R22" s="24">
        <f t="shared" si="7"/>
        <v>-9.6778067852108443</v>
      </c>
      <c r="S22" s="25">
        <f t="shared" si="8"/>
        <v>-45.416629159924568</v>
      </c>
      <c r="T22" s="24">
        <f t="shared" si="9"/>
        <v>66.523780487804871</v>
      </c>
      <c r="U22" s="26">
        <f t="shared" si="10"/>
        <v>66.777080284552852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75229000</v>
      </c>
      <c r="C25" s="42">
        <v>627000</v>
      </c>
      <c r="D25" s="42"/>
      <c r="E25" s="42">
        <f t="shared" si="4"/>
        <v>75856000</v>
      </c>
      <c r="F25" s="43">
        <v>75856000</v>
      </c>
      <c r="G25" s="44">
        <v>75856000</v>
      </c>
      <c r="H25" s="43">
        <v>11645000</v>
      </c>
      <c r="I25" s="44">
        <v>10126718</v>
      </c>
      <c r="J25" s="43">
        <v>22562000</v>
      </c>
      <c r="K25" s="44">
        <v>23081491</v>
      </c>
      <c r="L25" s="43">
        <v>6427000</v>
      </c>
      <c r="M25" s="44">
        <v>5103480</v>
      </c>
      <c r="N25" s="43"/>
      <c r="O25" s="44"/>
      <c r="P25" s="43">
        <f t="shared" si="5"/>
        <v>40634000</v>
      </c>
      <c r="Q25" s="44">
        <f t="shared" si="6"/>
        <v>38311689</v>
      </c>
      <c r="R25" s="24">
        <f t="shared" si="7"/>
        <v>-71.514050172857011</v>
      </c>
      <c r="S25" s="25">
        <f t="shared" si="8"/>
        <v>-77.88929666632022</v>
      </c>
      <c r="T25" s="24">
        <f t="shared" si="9"/>
        <v>53.567285382830633</v>
      </c>
      <c r="U25" s="26">
        <f t="shared" si="10"/>
        <v>50.505812328622653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13567000</v>
      </c>
      <c r="C28" s="39">
        <f t="shared" si="11"/>
        <v>660000</v>
      </c>
      <c r="D28" s="39">
        <f t="shared" si="11"/>
        <v>0</v>
      </c>
      <c r="E28" s="39">
        <f t="shared" si="11"/>
        <v>14227000</v>
      </c>
      <c r="F28" s="40">
        <f t="shared" si="11"/>
        <v>14227000</v>
      </c>
      <c r="G28" s="41">
        <f t="shared" si="11"/>
        <v>14227000</v>
      </c>
      <c r="H28" s="40">
        <f t="shared" si="11"/>
        <v>1648000</v>
      </c>
      <c r="I28" s="41">
        <f t="shared" si="11"/>
        <v>0</v>
      </c>
      <c r="J28" s="40">
        <f t="shared" si="11"/>
        <v>3738000</v>
      </c>
      <c r="K28" s="41">
        <f t="shared" si="11"/>
        <v>7316289</v>
      </c>
      <c r="L28" s="40">
        <f t="shared" si="11"/>
        <v>2544000</v>
      </c>
      <c r="M28" s="41">
        <f t="shared" si="11"/>
        <v>4543250</v>
      </c>
      <c r="N28" s="40">
        <f t="shared" si="11"/>
        <v>0</v>
      </c>
      <c r="O28" s="41">
        <f t="shared" si="11"/>
        <v>0</v>
      </c>
      <c r="P28" s="40">
        <f t="shared" si="11"/>
        <v>7930000</v>
      </c>
      <c r="Q28" s="41">
        <f t="shared" si="11"/>
        <v>11859539</v>
      </c>
      <c r="R28" s="20">
        <f t="shared" si="7"/>
        <v>-31.942215088282506</v>
      </c>
      <c r="S28" s="21">
        <f t="shared" si="8"/>
        <v>-37.902261652047919</v>
      </c>
      <c r="T28" s="20">
        <f t="shared" si="9"/>
        <v>55.739087650242489</v>
      </c>
      <c r="U28" s="22">
        <f t="shared" si="10"/>
        <v>83.359380052013776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132000</v>
      </c>
      <c r="I31" s="44"/>
      <c r="J31" s="43">
        <v>198000</v>
      </c>
      <c r="K31" s="44">
        <v>379758</v>
      </c>
      <c r="L31" s="43">
        <v>622000</v>
      </c>
      <c r="M31" s="44">
        <v>1628457</v>
      </c>
      <c r="N31" s="43"/>
      <c r="O31" s="44"/>
      <c r="P31" s="43">
        <f t="shared" si="5"/>
        <v>952000</v>
      </c>
      <c r="Q31" s="44">
        <f t="shared" si="6"/>
        <v>2008215</v>
      </c>
      <c r="R31" s="24">
        <f t="shared" si="7"/>
        <v>214.14141414141415</v>
      </c>
      <c r="S31" s="25">
        <f t="shared" si="8"/>
        <v>328.814402856556</v>
      </c>
      <c r="T31" s="24">
        <f t="shared" si="9"/>
        <v>52.888888888888886</v>
      </c>
      <c r="U31" s="26">
        <f t="shared" si="10"/>
        <v>111.5675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2267000</v>
      </c>
      <c r="C33" s="42">
        <v>660000</v>
      </c>
      <c r="D33" s="42"/>
      <c r="E33" s="42">
        <f t="shared" si="4"/>
        <v>2927000</v>
      </c>
      <c r="F33" s="43">
        <v>2927000</v>
      </c>
      <c r="G33" s="44">
        <v>2927000</v>
      </c>
      <c r="H33" s="43">
        <v>566000</v>
      </c>
      <c r="I33" s="44"/>
      <c r="J33" s="43"/>
      <c r="K33" s="44">
        <v>2267000</v>
      </c>
      <c r="L33" s="43"/>
      <c r="M33" s="44"/>
      <c r="N33" s="43"/>
      <c r="O33" s="44"/>
      <c r="P33" s="43">
        <f t="shared" si="5"/>
        <v>566000</v>
      </c>
      <c r="Q33" s="44">
        <f t="shared" si="6"/>
        <v>2267000</v>
      </c>
      <c r="R33" s="24">
        <f t="shared" si="7"/>
        <v>0</v>
      </c>
      <c r="S33" s="25">
        <f t="shared" si="8"/>
        <v>-100</v>
      </c>
      <c r="T33" s="24">
        <f t="shared" si="9"/>
        <v>19.337205329689102</v>
      </c>
      <c r="U33" s="26">
        <f t="shared" si="10"/>
        <v>77.451315339938503</v>
      </c>
      <c r="V33" s="43"/>
      <c r="W33" s="44"/>
    </row>
    <row r="34" spans="1:23" x14ac:dyDescent="0.2">
      <c r="A34" s="23" t="s">
        <v>60</v>
      </c>
      <c r="B34" s="42">
        <v>4500000</v>
      </c>
      <c r="C34" s="42"/>
      <c r="D34" s="42"/>
      <c r="E34" s="42">
        <f t="shared" si="4"/>
        <v>4500000</v>
      </c>
      <c r="F34" s="43">
        <v>4500000</v>
      </c>
      <c r="G34" s="44">
        <v>4500000</v>
      </c>
      <c r="H34" s="43">
        <v>950000</v>
      </c>
      <c r="I34" s="44"/>
      <c r="J34" s="43">
        <v>548000</v>
      </c>
      <c r="K34" s="44">
        <v>2423750</v>
      </c>
      <c r="L34" s="43">
        <v>794000</v>
      </c>
      <c r="M34" s="44">
        <v>915947</v>
      </c>
      <c r="N34" s="43"/>
      <c r="O34" s="44"/>
      <c r="P34" s="43">
        <f t="shared" si="5"/>
        <v>2292000</v>
      </c>
      <c r="Q34" s="44">
        <f t="shared" si="6"/>
        <v>3339697</v>
      </c>
      <c r="R34" s="24">
        <f t="shared" si="7"/>
        <v>44.89051094890511</v>
      </c>
      <c r="S34" s="25">
        <f t="shared" si="8"/>
        <v>-62.209510056730281</v>
      </c>
      <c r="T34" s="24">
        <f t="shared" si="9"/>
        <v>50.93333333333333</v>
      </c>
      <c r="U34" s="26">
        <f t="shared" si="10"/>
        <v>74.215488888888899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2992000</v>
      </c>
      <c r="K36" s="44">
        <v>2245781</v>
      </c>
      <c r="L36" s="43">
        <v>1128000</v>
      </c>
      <c r="M36" s="44">
        <v>1998846</v>
      </c>
      <c r="N36" s="43"/>
      <c r="O36" s="44"/>
      <c r="P36" s="43">
        <f t="shared" si="5"/>
        <v>4120000</v>
      </c>
      <c r="Q36" s="44">
        <f t="shared" si="6"/>
        <v>4244627</v>
      </c>
      <c r="R36" s="24">
        <f t="shared" si="7"/>
        <v>-62.299465240641716</v>
      </c>
      <c r="S36" s="25">
        <f t="shared" si="8"/>
        <v>-10.995506685647442</v>
      </c>
      <c r="T36" s="24">
        <f t="shared" si="9"/>
        <v>82.399999999999991</v>
      </c>
      <c r="U36" s="26">
        <f t="shared" si="10"/>
        <v>84.892540000000011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2100000</v>
      </c>
      <c r="C43" s="45">
        <f t="shared" si="20"/>
        <v>102591000</v>
      </c>
      <c r="D43" s="45">
        <f t="shared" si="20"/>
        <v>0</v>
      </c>
      <c r="E43" s="45">
        <f t="shared" si="20"/>
        <v>104691000</v>
      </c>
      <c r="F43" s="46">
        <f t="shared" si="20"/>
        <v>103725000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2100000</v>
      </c>
      <c r="C44" s="39">
        <f t="shared" si="22"/>
        <v>102591000</v>
      </c>
      <c r="D44" s="39">
        <f t="shared" si="22"/>
        <v>0</v>
      </c>
      <c r="E44" s="39">
        <f t="shared" si="22"/>
        <v>104691000</v>
      </c>
      <c r="F44" s="40">
        <f t="shared" si="22"/>
        <v>103725000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>
        <v>966000</v>
      </c>
      <c r="D46" s="42"/>
      <c r="E46" s="42">
        <f t="shared" si="13"/>
        <v>966000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2000000</v>
      </c>
      <c r="C53" s="42"/>
      <c r="D53" s="42"/>
      <c r="E53" s="42">
        <f t="shared" si="13"/>
        <v>2000000</v>
      </c>
      <c r="F53" s="43">
        <v>2000000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101725000</v>
      </c>
      <c r="D55" s="42"/>
      <c r="E55" s="42">
        <f t="shared" si="13"/>
        <v>101725000</v>
      </c>
      <c r="F55" s="43">
        <v>101725000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582896000</v>
      </c>
      <c r="C61" s="39">
        <f t="shared" si="26"/>
        <v>108378000</v>
      </c>
      <c r="D61" s="39">
        <f t="shared" si="26"/>
        <v>0</v>
      </c>
      <c r="E61" s="39">
        <f t="shared" si="26"/>
        <v>691274000</v>
      </c>
      <c r="F61" s="40">
        <f t="shared" si="26"/>
        <v>690308000</v>
      </c>
      <c r="G61" s="41">
        <f t="shared" si="26"/>
        <v>454583000</v>
      </c>
      <c r="H61" s="40">
        <f t="shared" si="26"/>
        <v>39506000</v>
      </c>
      <c r="I61" s="41">
        <f t="shared" si="26"/>
        <v>36891590</v>
      </c>
      <c r="J61" s="40">
        <f t="shared" si="26"/>
        <v>184497000</v>
      </c>
      <c r="K61" s="41">
        <f t="shared" si="26"/>
        <v>225618237</v>
      </c>
      <c r="L61" s="40">
        <f t="shared" si="26"/>
        <v>151858000</v>
      </c>
      <c r="M61" s="41">
        <f t="shared" si="26"/>
        <v>116204636</v>
      </c>
      <c r="N61" s="40">
        <f t="shared" si="26"/>
        <v>0</v>
      </c>
      <c r="O61" s="41">
        <f t="shared" si="26"/>
        <v>0</v>
      </c>
      <c r="P61" s="40">
        <f t="shared" si="26"/>
        <v>375861000</v>
      </c>
      <c r="Q61" s="41">
        <f t="shared" si="26"/>
        <v>378714463</v>
      </c>
      <c r="R61" s="20">
        <f t="shared" si="16"/>
        <v>-17.690802560475237</v>
      </c>
      <c r="S61" s="21">
        <f t="shared" si="17"/>
        <v>-48.495016384690572</v>
      </c>
      <c r="T61" s="20">
        <f t="shared" si="18"/>
        <v>54.372217094813344</v>
      </c>
      <c r="U61" s="22">
        <f t="shared" si="19"/>
        <v>54.785000303786923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582896000</v>
      </c>
      <c r="C65" s="48">
        <f t="shared" si="30"/>
        <v>108378000</v>
      </c>
      <c r="D65" s="48">
        <f t="shared" si="30"/>
        <v>0</v>
      </c>
      <c r="E65" s="48">
        <f t="shared" si="30"/>
        <v>691274000</v>
      </c>
      <c r="F65" s="49">
        <f t="shared" si="30"/>
        <v>690308000</v>
      </c>
      <c r="G65" s="50">
        <f t="shared" si="30"/>
        <v>454583000</v>
      </c>
      <c r="H65" s="49">
        <f t="shared" si="30"/>
        <v>39506000</v>
      </c>
      <c r="I65" s="50">
        <f t="shared" si="30"/>
        <v>36891590</v>
      </c>
      <c r="J65" s="49">
        <f t="shared" si="30"/>
        <v>184497000</v>
      </c>
      <c r="K65" s="50">
        <f t="shared" si="30"/>
        <v>225618237</v>
      </c>
      <c r="L65" s="49">
        <f t="shared" si="30"/>
        <v>151858000</v>
      </c>
      <c r="M65" s="51">
        <f t="shared" si="30"/>
        <v>116204636</v>
      </c>
      <c r="N65" s="49">
        <f t="shared" si="30"/>
        <v>0</v>
      </c>
      <c r="O65" s="50">
        <f t="shared" si="30"/>
        <v>0</v>
      </c>
      <c r="P65" s="49">
        <f t="shared" si="30"/>
        <v>375861000</v>
      </c>
      <c r="Q65" s="50">
        <f t="shared" si="30"/>
        <v>378714463</v>
      </c>
      <c r="R65" s="34">
        <f t="shared" si="16"/>
        <v>-17.690802560475237</v>
      </c>
      <c r="S65" s="35">
        <f t="shared" si="17"/>
        <v>-48.495016384690572</v>
      </c>
      <c r="T65" s="34">
        <f t="shared" si="18"/>
        <v>54.372217094813344</v>
      </c>
      <c r="U65" s="35">
        <f t="shared" si="19"/>
        <v>54.785000303786923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358395000</v>
      </c>
      <c r="C8" s="36">
        <f t="shared" si="0"/>
        <v>6459000</v>
      </c>
      <c r="D8" s="36">
        <f t="shared" si="0"/>
        <v>0</v>
      </c>
      <c r="E8" s="36">
        <f t="shared" si="0"/>
        <v>364854000</v>
      </c>
      <c r="F8" s="37">
        <f t="shared" si="0"/>
        <v>364854000</v>
      </c>
      <c r="G8" s="38">
        <f t="shared" si="0"/>
        <v>364854000</v>
      </c>
      <c r="H8" s="37">
        <f t="shared" si="0"/>
        <v>57289000</v>
      </c>
      <c r="I8" s="38">
        <f t="shared" si="0"/>
        <v>37876278</v>
      </c>
      <c r="J8" s="37">
        <f t="shared" si="0"/>
        <v>118130000</v>
      </c>
      <c r="K8" s="38">
        <f t="shared" si="0"/>
        <v>88763053</v>
      </c>
      <c r="L8" s="37">
        <f t="shared" si="0"/>
        <v>84407000</v>
      </c>
      <c r="M8" s="38">
        <f t="shared" si="0"/>
        <v>56095554</v>
      </c>
      <c r="N8" s="37">
        <f t="shared" si="0"/>
        <v>0</v>
      </c>
      <c r="O8" s="38">
        <f t="shared" si="0"/>
        <v>0</v>
      </c>
      <c r="P8" s="37">
        <f t="shared" si="0"/>
        <v>259826000</v>
      </c>
      <c r="Q8" s="38">
        <f t="shared" si="0"/>
        <v>182734885</v>
      </c>
      <c r="R8" s="16">
        <f>IF(($J8       =0),0,((($L8       -$J8       )/$J8       )*100))</f>
        <v>-28.54736307457885</v>
      </c>
      <c r="S8" s="17">
        <f>IF(($K8       =0),0,((($M8       -$K8       )/$K8       )*100))</f>
        <v>-36.803036731960987</v>
      </c>
      <c r="T8" s="16">
        <f>IF(($E8       =0),0,(($P8       /$E8       )*100))</f>
        <v>71.21369095583438</v>
      </c>
      <c r="U8" s="18">
        <f>IF(($E8       =0),0,(($Q8       /$E8       )*100))</f>
        <v>50.084385809118167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354202000</v>
      </c>
      <c r="C9" s="39">
        <f t="shared" si="2"/>
        <v>6459000</v>
      </c>
      <c r="D9" s="39">
        <f t="shared" si="2"/>
        <v>0</v>
      </c>
      <c r="E9" s="39">
        <f t="shared" si="2"/>
        <v>360661000</v>
      </c>
      <c r="F9" s="40">
        <f t="shared" si="2"/>
        <v>360661000</v>
      </c>
      <c r="G9" s="41">
        <f t="shared" si="2"/>
        <v>360661000</v>
      </c>
      <c r="H9" s="40">
        <f t="shared" si="2"/>
        <v>56949000</v>
      </c>
      <c r="I9" s="41">
        <f t="shared" si="2"/>
        <v>37620278</v>
      </c>
      <c r="J9" s="40">
        <f t="shared" si="2"/>
        <v>117169000</v>
      </c>
      <c r="K9" s="41">
        <f t="shared" si="2"/>
        <v>86746619</v>
      </c>
      <c r="L9" s="40">
        <f t="shared" si="2"/>
        <v>83716000</v>
      </c>
      <c r="M9" s="41">
        <f t="shared" si="2"/>
        <v>54449426</v>
      </c>
      <c r="N9" s="40">
        <f t="shared" si="2"/>
        <v>0</v>
      </c>
      <c r="O9" s="41">
        <f t="shared" si="2"/>
        <v>0</v>
      </c>
      <c r="P9" s="40">
        <f t="shared" si="2"/>
        <v>257834000</v>
      </c>
      <c r="Q9" s="41">
        <f t="shared" si="2"/>
        <v>178816323</v>
      </c>
      <c r="R9" s="20">
        <f>IF(($J9       =0),0,((($L9       -$J9       )/$J9       )*100))</f>
        <v>-28.551067261818396</v>
      </c>
      <c r="S9" s="21">
        <f>IF(($K9       =0),0,((($M9       -$K9       )/$K9       )*100))</f>
        <v>-37.23164472842452</v>
      </c>
      <c r="T9" s="20">
        <f>IF(($E9       =0),0,(($P9       /$E9       )*100))</f>
        <v>71.489293269857285</v>
      </c>
      <c r="U9" s="22">
        <f>IF(($E9       =0),0,(($Q9       /$E9       )*100))</f>
        <v>49.580166139394052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329018000</v>
      </c>
      <c r="C10" s="42">
        <v>-2095000</v>
      </c>
      <c r="D10" s="42"/>
      <c r="E10" s="42">
        <f t="shared" ref="E10:E41" si="4">$B10      +$C10      +$D10</f>
        <v>326923000</v>
      </c>
      <c r="F10" s="43">
        <v>326923000</v>
      </c>
      <c r="G10" s="44">
        <v>326923000</v>
      </c>
      <c r="H10" s="43">
        <v>46949000</v>
      </c>
      <c r="I10" s="44">
        <v>35777374</v>
      </c>
      <c r="J10" s="43">
        <v>117169000</v>
      </c>
      <c r="K10" s="44">
        <v>74497136</v>
      </c>
      <c r="L10" s="43">
        <v>77297000</v>
      </c>
      <c r="M10" s="44">
        <v>48687782</v>
      </c>
      <c r="N10" s="43"/>
      <c r="O10" s="44"/>
      <c r="P10" s="43">
        <f t="shared" ref="P10:P41" si="5">$H10      +$J10      +$L10      +$N10</f>
        <v>241415000</v>
      </c>
      <c r="Q10" s="44">
        <f t="shared" ref="Q10:Q41" si="6">$I10      +$K10      +$M10      +$O10</f>
        <v>158962292</v>
      </c>
      <c r="R10" s="24">
        <f t="shared" ref="R10:R41" si="7">IF(($J10      =0),0,((($L10      -$J10      )/$J10      )*100))</f>
        <v>-34.029478787051183</v>
      </c>
      <c r="S10" s="25">
        <f t="shared" ref="S10:S41" si="8">IF(($K10      =0),0,((($M10      -$K10      )/$K10      )*100))</f>
        <v>-34.644760034801877</v>
      </c>
      <c r="T10" s="24">
        <f t="shared" ref="T10:T41" si="9">IF(($E10      =0),0,(($P10      /$E10      )*100))</f>
        <v>73.844605610495435</v>
      </c>
      <c r="U10" s="26">
        <f t="shared" ref="U10:U41" si="10">IF(($E10      =0),0,(($Q10      /$E10      )*100))</f>
        <v>48.623771346769729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25184000</v>
      </c>
      <c r="C13" s="42">
        <v>8554000</v>
      </c>
      <c r="D13" s="42"/>
      <c r="E13" s="42">
        <f t="shared" si="4"/>
        <v>33738000</v>
      </c>
      <c r="F13" s="43">
        <v>33738000</v>
      </c>
      <c r="G13" s="44">
        <v>33738000</v>
      </c>
      <c r="H13" s="43">
        <v>10000000</v>
      </c>
      <c r="I13" s="44">
        <v>1842904</v>
      </c>
      <c r="J13" s="43"/>
      <c r="K13" s="44">
        <v>12249483</v>
      </c>
      <c r="L13" s="43">
        <v>6419000</v>
      </c>
      <c r="M13" s="44">
        <v>5761644</v>
      </c>
      <c r="N13" s="43"/>
      <c r="O13" s="44"/>
      <c r="P13" s="43">
        <f t="shared" si="5"/>
        <v>16419000</v>
      </c>
      <c r="Q13" s="44">
        <f t="shared" si="6"/>
        <v>19854031</v>
      </c>
      <c r="R13" s="24">
        <f t="shared" si="7"/>
        <v>0</v>
      </c>
      <c r="S13" s="25">
        <f t="shared" si="8"/>
        <v>-52.96418632525144</v>
      </c>
      <c r="T13" s="24">
        <f t="shared" si="9"/>
        <v>48.666192423972973</v>
      </c>
      <c r="U13" s="26">
        <f t="shared" si="10"/>
        <v>58.847682138834543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4193000</v>
      </c>
      <c r="C28" s="39">
        <f t="shared" si="11"/>
        <v>0</v>
      </c>
      <c r="D28" s="39">
        <f t="shared" si="11"/>
        <v>0</v>
      </c>
      <c r="E28" s="39">
        <f t="shared" si="11"/>
        <v>4193000</v>
      </c>
      <c r="F28" s="40">
        <f t="shared" si="11"/>
        <v>4193000</v>
      </c>
      <c r="G28" s="41">
        <f t="shared" si="11"/>
        <v>4193000</v>
      </c>
      <c r="H28" s="40">
        <f t="shared" si="11"/>
        <v>340000</v>
      </c>
      <c r="I28" s="41">
        <f t="shared" si="11"/>
        <v>256000</v>
      </c>
      <c r="J28" s="40">
        <f t="shared" si="11"/>
        <v>961000</v>
      </c>
      <c r="K28" s="41">
        <f t="shared" si="11"/>
        <v>2016434</v>
      </c>
      <c r="L28" s="40">
        <f t="shared" si="11"/>
        <v>691000</v>
      </c>
      <c r="M28" s="41">
        <f t="shared" si="11"/>
        <v>1646128</v>
      </c>
      <c r="N28" s="40">
        <f t="shared" si="11"/>
        <v>0</v>
      </c>
      <c r="O28" s="41">
        <f t="shared" si="11"/>
        <v>0</v>
      </c>
      <c r="P28" s="40">
        <f t="shared" si="11"/>
        <v>1992000</v>
      </c>
      <c r="Q28" s="41">
        <f t="shared" si="11"/>
        <v>3918562</v>
      </c>
      <c r="R28" s="20">
        <f t="shared" si="7"/>
        <v>-28.095733610822059</v>
      </c>
      <c r="S28" s="21">
        <f t="shared" si="8"/>
        <v>-18.364399727439629</v>
      </c>
      <c r="T28" s="20">
        <f t="shared" si="9"/>
        <v>47.507751013594088</v>
      </c>
      <c r="U28" s="22">
        <f t="shared" si="10"/>
        <v>93.454853326973534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84000</v>
      </c>
      <c r="I31" s="44"/>
      <c r="J31" s="43">
        <v>517000</v>
      </c>
      <c r="K31" s="44">
        <v>1504434</v>
      </c>
      <c r="L31" s="43">
        <v>435000</v>
      </c>
      <c r="M31" s="44">
        <v>1262128</v>
      </c>
      <c r="N31" s="43"/>
      <c r="O31" s="44"/>
      <c r="P31" s="43">
        <f t="shared" si="5"/>
        <v>1036000</v>
      </c>
      <c r="Q31" s="44">
        <f t="shared" si="6"/>
        <v>2766562</v>
      </c>
      <c r="R31" s="24">
        <f t="shared" si="7"/>
        <v>-15.860735009671178</v>
      </c>
      <c r="S31" s="25">
        <f t="shared" si="8"/>
        <v>-16.106123631877502</v>
      </c>
      <c r="T31" s="24">
        <f t="shared" si="9"/>
        <v>35.724137931034484</v>
      </c>
      <c r="U31" s="26">
        <f t="shared" si="10"/>
        <v>95.398689655172404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1293000</v>
      </c>
      <c r="C33" s="42"/>
      <c r="D33" s="42"/>
      <c r="E33" s="42">
        <f t="shared" si="4"/>
        <v>1293000</v>
      </c>
      <c r="F33" s="43">
        <v>1293000</v>
      </c>
      <c r="G33" s="44">
        <v>1293000</v>
      </c>
      <c r="H33" s="43">
        <v>256000</v>
      </c>
      <c r="I33" s="44">
        <v>256000</v>
      </c>
      <c r="J33" s="43">
        <v>444000</v>
      </c>
      <c r="K33" s="44">
        <v>512000</v>
      </c>
      <c r="L33" s="43">
        <v>256000</v>
      </c>
      <c r="M33" s="44">
        <v>384000</v>
      </c>
      <c r="N33" s="43"/>
      <c r="O33" s="44"/>
      <c r="P33" s="43">
        <f t="shared" si="5"/>
        <v>956000</v>
      </c>
      <c r="Q33" s="44">
        <f t="shared" si="6"/>
        <v>1152000</v>
      </c>
      <c r="R33" s="24">
        <f t="shared" si="7"/>
        <v>-42.342342342342342</v>
      </c>
      <c r="S33" s="25">
        <f t="shared" si="8"/>
        <v>-25</v>
      </c>
      <c r="T33" s="24">
        <f t="shared" si="9"/>
        <v>73.93658159319412</v>
      </c>
      <c r="U33" s="26">
        <f t="shared" si="10"/>
        <v>89.095127610208806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68669000</v>
      </c>
      <c r="C43" s="45">
        <f t="shared" si="20"/>
        <v>27042000</v>
      </c>
      <c r="D43" s="45">
        <f t="shared" si="20"/>
        <v>0</v>
      </c>
      <c r="E43" s="45">
        <f t="shared" si="20"/>
        <v>95711000</v>
      </c>
      <c r="F43" s="46">
        <f t="shared" si="20"/>
        <v>68669000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68669000</v>
      </c>
      <c r="C44" s="39">
        <f t="shared" si="22"/>
        <v>27042000</v>
      </c>
      <c r="D44" s="39">
        <f t="shared" si="22"/>
        <v>0</v>
      </c>
      <c r="E44" s="39">
        <f t="shared" si="22"/>
        <v>95711000</v>
      </c>
      <c r="F44" s="40">
        <f t="shared" si="22"/>
        <v>68669000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35000000</v>
      </c>
      <c r="C45" s="42"/>
      <c r="D45" s="42"/>
      <c r="E45" s="42">
        <f t="shared" si="13"/>
        <v>35000000</v>
      </c>
      <c r="F45" s="43">
        <v>35000000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16019000</v>
      </c>
      <c r="C46" s="42">
        <v>27042000</v>
      </c>
      <c r="D46" s="42"/>
      <c r="E46" s="42">
        <f t="shared" si="13"/>
        <v>43061000</v>
      </c>
      <c r="F46" s="43">
        <v>16019000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17650000</v>
      </c>
      <c r="C53" s="42"/>
      <c r="D53" s="42"/>
      <c r="E53" s="42">
        <f t="shared" si="13"/>
        <v>17650000</v>
      </c>
      <c r="F53" s="43">
        <v>17650000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427064000</v>
      </c>
      <c r="C61" s="39">
        <f t="shared" si="26"/>
        <v>33501000</v>
      </c>
      <c r="D61" s="39">
        <f t="shared" si="26"/>
        <v>0</v>
      </c>
      <c r="E61" s="39">
        <f t="shared" si="26"/>
        <v>460565000</v>
      </c>
      <c r="F61" s="40">
        <f t="shared" si="26"/>
        <v>433523000</v>
      </c>
      <c r="G61" s="41">
        <f t="shared" si="26"/>
        <v>364854000</v>
      </c>
      <c r="H61" s="40">
        <f t="shared" si="26"/>
        <v>57289000</v>
      </c>
      <c r="I61" s="41">
        <f t="shared" si="26"/>
        <v>37876278</v>
      </c>
      <c r="J61" s="40">
        <f t="shared" si="26"/>
        <v>118130000</v>
      </c>
      <c r="K61" s="41">
        <f t="shared" si="26"/>
        <v>88763053</v>
      </c>
      <c r="L61" s="40">
        <f t="shared" si="26"/>
        <v>84407000</v>
      </c>
      <c r="M61" s="41">
        <f t="shared" si="26"/>
        <v>56095554</v>
      </c>
      <c r="N61" s="40">
        <f t="shared" si="26"/>
        <v>0</v>
      </c>
      <c r="O61" s="41">
        <f t="shared" si="26"/>
        <v>0</v>
      </c>
      <c r="P61" s="40">
        <f t="shared" si="26"/>
        <v>259826000</v>
      </c>
      <c r="Q61" s="41">
        <f t="shared" si="26"/>
        <v>182734885</v>
      </c>
      <c r="R61" s="20">
        <f t="shared" si="16"/>
        <v>-28.54736307457885</v>
      </c>
      <c r="S61" s="21">
        <f t="shared" si="17"/>
        <v>-36.803036731960987</v>
      </c>
      <c r="T61" s="20">
        <f t="shared" si="18"/>
        <v>56.414621171821565</v>
      </c>
      <c r="U61" s="22">
        <f t="shared" si="19"/>
        <v>39.676242224224595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427064000</v>
      </c>
      <c r="C65" s="48">
        <f t="shared" si="30"/>
        <v>33501000</v>
      </c>
      <c r="D65" s="48">
        <f t="shared" si="30"/>
        <v>0</v>
      </c>
      <c r="E65" s="48">
        <f t="shared" si="30"/>
        <v>460565000</v>
      </c>
      <c r="F65" s="49">
        <f t="shared" si="30"/>
        <v>433523000</v>
      </c>
      <c r="G65" s="50">
        <f t="shared" si="30"/>
        <v>364854000</v>
      </c>
      <c r="H65" s="49">
        <f t="shared" si="30"/>
        <v>57289000</v>
      </c>
      <c r="I65" s="50">
        <f t="shared" si="30"/>
        <v>37876278</v>
      </c>
      <c r="J65" s="49">
        <f t="shared" si="30"/>
        <v>118130000</v>
      </c>
      <c r="K65" s="50">
        <f t="shared" si="30"/>
        <v>88763053</v>
      </c>
      <c r="L65" s="49">
        <f t="shared" si="30"/>
        <v>84407000</v>
      </c>
      <c r="M65" s="51">
        <f t="shared" si="30"/>
        <v>56095554</v>
      </c>
      <c r="N65" s="49">
        <f t="shared" si="30"/>
        <v>0</v>
      </c>
      <c r="O65" s="50">
        <f t="shared" si="30"/>
        <v>0</v>
      </c>
      <c r="P65" s="49">
        <f t="shared" si="30"/>
        <v>259826000</v>
      </c>
      <c r="Q65" s="50">
        <f t="shared" si="30"/>
        <v>182734885</v>
      </c>
      <c r="R65" s="34">
        <f t="shared" si="16"/>
        <v>-28.54736307457885</v>
      </c>
      <c r="S65" s="35">
        <f t="shared" si="17"/>
        <v>-36.803036731960987</v>
      </c>
      <c r="T65" s="34">
        <f t="shared" si="18"/>
        <v>56.414621171821565</v>
      </c>
      <c r="U65" s="35">
        <f t="shared" si="19"/>
        <v>39.676242224224595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642051000</v>
      </c>
      <c r="C8" s="36">
        <f t="shared" si="0"/>
        <v>-40823000</v>
      </c>
      <c r="D8" s="36">
        <f t="shared" si="0"/>
        <v>0</v>
      </c>
      <c r="E8" s="36">
        <f t="shared" si="0"/>
        <v>601228000</v>
      </c>
      <c r="F8" s="37">
        <f t="shared" si="0"/>
        <v>626228000</v>
      </c>
      <c r="G8" s="38">
        <f t="shared" si="0"/>
        <v>484037000</v>
      </c>
      <c r="H8" s="37">
        <f t="shared" si="0"/>
        <v>130540000</v>
      </c>
      <c r="I8" s="38">
        <f t="shared" si="0"/>
        <v>98720139</v>
      </c>
      <c r="J8" s="37">
        <f t="shared" si="0"/>
        <v>155045000</v>
      </c>
      <c r="K8" s="38">
        <f t="shared" si="0"/>
        <v>92544512</v>
      </c>
      <c r="L8" s="37">
        <f t="shared" si="0"/>
        <v>30092000</v>
      </c>
      <c r="M8" s="38">
        <f t="shared" si="0"/>
        <v>-259569152</v>
      </c>
      <c r="N8" s="37">
        <f t="shared" si="0"/>
        <v>0</v>
      </c>
      <c r="O8" s="38">
        <f t="shared" si="0"/>
        <v>0</v>
      </c>
      <c r="P8" s="37">
        <f t="shared" si="0"/>
        <v>315677000</v>
      </c>
      <c r="Q8" s="38">
        <f t="shared" si="0"/>
        <v>-68304501</v>
      </c>
      <c r="R8" s="16">
        <f>IF(($J8       =0),0,((($L8       -$J8       )/$J8       )*100))</f>
        <v>-80.591441194491921</v>
      </c>
      <c r="S8" s="17">
        <f>IF(($K8       =0),0,((($M8       -$K8       )/$K8       )*100))</f>
        <v>-380.48032929278401</v>
      </c>
      <c r="T8" s="16">
        <f>IF(($E8       =0),0,(($P8       /$E8       )*100))</f>
        <v>52.50537233794833</v>
      </c>
      <c r="U8" s="18">
        <f>IF(($E8       =0),0,(($Q8       /$E8       )*100))</f>
        <v>-11.360831664526602</v>
      </c>
      <c r="V8" s="37">
        <f t="shared" ref="V8:W8" si="1">+V9+V28</f>
        <v>58925000</v>
      </c>
      <c r="W8" s="38">
        <f t="shared" si="1"/>
        <v>-4231000</v>
      </c>
    </row>
    <row r="9" spans="1:23" x14ac:dyDescent="0.2">
      <c r="A9" s="19" t="s">
        <v>35</v>
      </c>
      <c r="B9" s="39">
        <f t="shared" ref="B9:Q9" si="2">SUM(B10:B27)</f>
        <v>633479000</v>
      </c>
      <c r="C9" s="39">
        <f t="shared" si="2"/>
        <v>-40823000</v>
      </c>
      <c r="D9" s="39">
        <f t="shared" si="2"/>
        <v>0</v>
      </c>
      <c r="E9" s="39">
        <f t="shared" si="2"/>
        <v>592656000</v>
      </c>
      <c r="F9" s="40">
        <f t="shared" si="2"/>
        <v>617656000</v>
      </c>
      <c r="G9" s="41">
        <f t="shared" si="2"/>
        <v>475465000</v>
      </c>
      <c r="H9" s="40">
        <f t="shared" si="2"/>
        <v>129905000</v>
      </c>
      <c r="I9" s="41">
        <f t="shared" si="2"/>
        <v>98558366</v>
      </c>
      <c r="J9" s="40">
        <f t="shared" si="2"/>
        <v>154326000</v>
      </c>
      <c r="K9" s="41">
        <f t="shared" si="2"/>
        <v>91925952</v>
      </c>
      <c r="L9" s="40">
        <f t="shared" si="2"/>
        <v>26151000</v>
      </c>
      <c r="M9" s="41">
        <f t="shared" si="2"/>
        <v>-263615152</v>
      </c>
      <c r="N9" s="40">
        <f t="shared" si="2"/>
        <v>0</v>
      </c>
      <c r="O9" s="41">
        <f t="shared" si="2"/>
        <v>0</v>
      </c>
      <c r="P9" s="40">
        <f t="shared" si="2"/>
        <v>310382000</v>
      </c>
      <c r="Q9" s="41">
        <f t="shared" si="2"/>
        <v>-73130834</v>
      </c>
      <c r="R9" s="20">
        <f>IF(($J9       =0),0,((($L9       -$J9       )/$J9       )*100))</f>
        <v>-83.054702383266587</v>
      </c>
      <c r="S9" s="21">
        <f>IF(($K9       =0),0,((($M9       -$K9       )/$K9       )*100))</f>
        <v>-386.76902035238101</v>
      </c>
      <c r="T9" s="20">
        <f>IF(($E9       =0),0,(($P9       /$E9       )*100))</f>
        <v>52.371358764612182</v>
      </c>
      <c r="U9" s="22">
        <f>IF(($E9       =0),0,(($Q9       /$E9       )*100))</f>
        <v>-12.339507910153614</v>
      </c>
      <c r="V9" s="40">
        <f t="shared" ref="V9:W9" si="3">SUM(V10:V27)</f>
        <v>58925000</v>
      </c>
      <c r="W9" s="41">
        <f t="shared" si="3"/>
        <v>-4231000</v>
      </c>
    </row>
    <row r="10" spans="1:23" x14ac:dyDescent="0.2">
      <c r="A10" s="23" t="s">
        <v>36</v>
      </c>
      <c r="B10" s="42">
        <v>273993000</v>
      </c>
      <c r="C10" s="42">
        <v>-12651000</v>
      </c>
      <c r="D10" s="42"/>
      <c r="E10" s="42">
        <f t="shared" ref="E10:E41" si="4">$B10      +$C10      +$D10</f>
        <v>261342000</v>
      </c>
      <c r="F10" s="43">
        <v>261342000</v>
      </c>
      <c r="G10" s="44">
        <v>261342000</v>
      </c>
      <c r="H10" s="43">
        <v>57844000</v>
      </c>
      <c r="I10" s="44">
        <v>34486421</v>
      </c>
      <c r="J10" s="43">
        <v>77438000</v>
      </c>
      <c r="K10" s="44">
        <v>52421834</v>
      </c>
      <c r="L10" s="43">
        <v>24249000</v>
      </c>
      <c r="M10" s="44">
        <v>44963323</v>
      </c>
      <c r="N10" s="43"/>
      <c r="O10" s="44"/>
      <c r="P10" s="43">
        <f t="shared" ref="P10:P41" si="5">$H10      +$J10      +$L10      +$N10</f>
        <v>159531000</v>
      </c>
      <c r="Q10" s="44">
        <f t="shared" ref="Q10:Q41" si="6">$I10      +$K10      +$M10      +$O10</f>
        <v>131871578</v>
      </c>
      <c r="R10" s="24">
        <f t="shared" ref="R10:R41" si="7">IF(($J10      =0),0,((($L10      -$J10      )/$J10      )*100))</f>
        <v>-68.685916475115576</v>
      </c>
      <c r="S10" s="25">
        <f t="shared" ref="S10:S41" si="8">IF(($K10      =0),0,((($M10      -$K10      )/$K10      )*100))</f>
        <v>-14.227871157655414</v>
      </c>
      <c r="T10" s="24">
        <f t="shared" ref="T10:T41" si="9">IF(($E10      =0),0,(($P10      /$E10      )*100))</f>
        <v>61.043001124962693</v>
      </c>
      <c r="U10" s="26">
        <f t="shared" ref="U10:U41" si="10">IF(($E10      =0),0,(($Q10      /$E10      )*100))</f>
        <v>50.459389612079185</v>
      </c>
      <c r="V10" s="43">
        <v>54749000</v>
      </c>
      <c r="W10" s="44">
        <v>-55000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254763000</v>
      </c>
      <c r="C12" s="42"/>
      <c r="D12" s="42"/>
      <c r="E12" s="42">
        <f t="shared" si="4"/>
        <v>254763000</v>
      </c>
      <c r="F12" s="43">
        <v>254763000</v>
      </c>
      <c r="G12" s="44">
        <v>137572000</v>
      </c>
      <c r="H12" s="43">
        <v>54691000</v>
      </c>
      <c r="I12" s="44">
        <v>51354125</v>
      </c>
      <c r="J12" s="43">
        <v>66586000</v>
      </c>
      <c r="K12" s="44">
        <v>30831696</v>
      </c>
      <c r="L12" s="43"/>
      <c r="M12" s="44">
        <v>-309602014</v>
      </c>
      <c r="N12" s="43"/>
      <c r="O12" s="44"/>
      <c r="P12" s="43">
        <f t="shared" si="5"/>
        <v>121277000</v>
      </c>
      <c r="Q12" s="44">
        <f t="shared" si="6"/>
        <v>-227416193</v>
      </c>
      <c r="R12" s="24">
        <f t="shared" si="7"/>
        <v>-100</v>
      </c>
      <c r="S12" s="25">
        <f t="shared" si="8"/>
        <v>-1104.1679640328575</v>
      </c>
      <c r="T12" s="24">
        <f t="shared" si="9"/>
        <v>47.603851422694824</v>
      </c>
      <c r="U12" s="26">
        <f t="shared" si="10"/>
        <v>-89.265785455501785</v>
      </c>
      <c r="V12" s="43"/>
      <c r="W12" s="44"/>
    </row>
    <row r="13" spans="1:23" x14ac:dyDescent="0.2">
      <c r="A13" s="23" t="s">
        <v>39</v>
      </c>
      <c r="B13" s="42">
        <v>22223000</v>
      </c>
      <c r="C13" s="42">
        <v>-1252000</v>
      </c>
      <c r="D13" s="42"/>
      <c r="E13" s="42">
        <f t="shared" si="4"/>
        <v>20971000</v>
      </c>
      <c r="F13" s="43">
        <v>20971000</v>
      </c>
      <c r="G13" s="44">
        <v>20971000</v>
      </c>
      <c r="H13" s="43">
        <v>5273000</v>
      </c>
      <c r="I13" s="44"/>
      <c r="J13" s="43">
        <v>2364000</v>
      </c>
      <c r="K13" s="44">
        <v>4209531</v>
      </c>
      <c r="L13" s="43">
        <v>1902000</v>
      </c>
      <c r="M13" s="44">
        <v>786663</v>
      </c>
      <c r="N13" s="43"/>
      <c r="O13" s="44"/>
      <c r="P13" s="43">
        <f t="shared" si="5"/>
        <v>9539000</v>
      </c>
      <c r="Q13" s="44">
        <f t="shared" si="6"/>
        <v>4996194</v>
      </c>
      <c r="R13" s="24">
        <f t="shared" si="7"/>
        <v>-19.543147208121827</v>
      </c>
      <c r="S13" s="25">
        <f t="shared" si="8"/>
        <v>-81.312336219878176</v>
      </c>
      <c r="T13" s="24">
        <f t="shared" si="9"/>
        <v>45.486624386056931</v>
      </c>
      <c r="U13" s="26">
        <f t="shared" si="10"/>
        <v>23.824300224119021</v>
      </c>
      <c r="V13" s="43"/>
      <c r="W13" s="44"/>
    </row>
    <row r="14" spans="1:23" x14ac:dyDescent="0.2">
      <c r="A14" s="23" t="s">
        <v>40</v>
      </c>
      <c r="B14" s="42">
        <v>12500000</v>
      </c>
      <c r="C14" s="42">
        <v>-1920000</v>
      </c>
      <c r="D14" s="42"/>
      <c r="E14" s="42">
        <f t="shared" si="4"/>
        <v>10580000</v>
      </c>
      <c r="F14" s="43">
        <v>10580000</v>
      </c>
      <c r="G14" s="44">
        <v>10580000</v>
      </c>
      <c r="H14" s="43">
        <v>2500000</v>
      </c>
      <c r="I14" s="44">
        <v>3120360</v>
      </c>
      <c r="J14" s="43"/>
      <c r="K14" s="44">
        <v>2058843</v>
      </c>
      <c r="L14" s="43"/>
      <c r="M14" s="44">
        <v>236876</v>
      </c>
      <c r="N14" s="43"/>
      <c r="O14" s="44"/>
      <c r="P14" s="43">
        <f t="shared" si="5"/>
        <v>2500000</v>
      </c>
      <c r="Q14" s="44">
        <f t="shared" si="6"/>
        <v>5416079</v>
      </c>
      <c r="R14" s="24">
        <f t="shared" si="7"/>
        <v>0</v>
      </c>
      <c r="S14" s="25">
        <f t="shared" si="8"/>
        <v>-88.494703092950758</v>
      </c>
      <c r="T14" s="24">
        <f t="shared" si="9"/>
        <v>23.629489603024574</v>
      </c>
      <c r="U14" s="26">
        <f t="shared" si="10"/>
        <v>51.191672967863902</v>
      </c>
      <c r="V14" s="43">
        <v>4176000</v>
      </c>
      <c r="W14" s="44">
        <v>-4176000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70000000</v>
      </c>
      <c r="C23" s="42">
        <v>-25000000</v>
      </c>
      <c r="D23" s="42"/>
      <c r="E23" s="42">
        <f t="shared" si="4"/>
        <v>45000000</v>
      </c>
      <c r="F23" s="43">
        <v>70000000</v>
      </c>
      <c r="G23" s="44">
        <v>45000000</v>
      </c>
      <c r="H23" s="43">
        <v>9597000</v>
      </c>
      <c r="I23" s="44">
        <v>9597460</v>
      </c>
      <c r="J23" s="43">
        <v>7938000</v>
      </c>
      <c r="K23" s="44">
        <v>2404048</v>
      </c>
      <c r="L23" s="43"/>
      <c r="M23" s="44"/>
      <c r="N23" s="43"/>
      <c r="O23" s="44"/>
      <c r="P23" s="43">
        <f t="shared" si="5"/>
        <v>17535000</v>
      </c>
      <c r="Q23" s="44">
        <f t="shared" si="6"/>
        <v>12001508</v>
      </c>
      <c r="R23" s="24">
        <f t="shared" si="7"/>
        <v>-100</v>
      </c>
      <c r="S23" s="25">
        <f t="shared" si="8"/>
        <v>-100</v>
      </c>
      <c r="T23" s="24">
        <f t="shared" si="9"/>
        <v>38.966666666666669</v>
      </c>
      <c r="U23" s="26">
        <f t="shared" si="10"/>
        <v>26.670017777777776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8572000</v>
      </c>
      <c r="C28" s="39">
        <f t="shared" si="11"/>
        <v>0</v>
      </c>
      <c r="D28" s="39">
        <f t="shared" si="11"/>
        <v>0</v>
      </c>
      <c r="E28" s="39">
        <f t="shared" si="11"/>
        <v>8572000</v>
      </c>
      <c r="F28" s="40">
        <f t="shared" si="11"/>
        <v>8572000</v>
      </c>
      <c r="G28" s="41">
        <f t="shared" si="11"/>
        <v>8572000</v>
      </c>
      <c r="H28" s="40">
        <f t="shared" si="11"/>
        <v>635000</v>
      </c>
      <c r="I28" s="41">
        <f t="shared" si="11"/>
        <v>161773</v>
      </c>
      <c r="J28" s="40">
        <f t="shared" si="11"/>
        <v>719000</v>
      </c>
      <c r="K28" s="41">
        <f t="shared" si="11"/>
        <v>618560</v>
      </c>
      <c r="L28" s="40">
        <f t="shared" si="11"/>
        <v>3941000</v>
      </c>
      <c r="M28" s="41">
        <f t="shared" si="11"/>
        <v>4046000</v>
      </c>
      <c r="N28" s="40">
        <f t="shared" si="11"/>
        <v>0</v>
      </c>
      <c r="O28" s="41">
        <f t="shared" si="11"/>
        <v>0</v>
      </c>
      <c r="P28" s="40">
        <f t="shared" si="11"/>
        <v>5295000</v>
      </c>
      <c r="Q28" s="41">
        <f t="shared" si="11"/>
        <v>4826333</v>
      </c>
      <c r="R28" s="20">
        <f t="shared" si="7"/>
        <v>448.12239221140476</v>
      </c>
      <c r="S28" s="21">
        <f t="shared" si="8"/>
        <v>554.09984480082778</v>
      </c>
      <c r="T28" s="20">
        <f t="shared" si="9"/>
        <v>61.770881941203918</v>
      </c>
      <c r="U28" s="22">
        <f t="shared" si="10"/>
        <v>56.303464769015399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242000</v>
      </c>
      <c r="I31" s="44">
        <v>161773</v>
      </c>
      <c r="J31" s="43">
        <v>80000</v>
      </c>
      <c r="K31" s="44">
        <v>194217</v>
      </c>
      <c r="L31" s="43"/>
      <c r="M31" s="44">
        <v>160180</v>
      </c>
      <c r="N31" s="43"/>
      <c r="O31" s="44"/>
      <c r="P31" s="43">
        <f t="shared" si="5"/>
        <v>322000</v>
      </c>
      <c r="Q31" s="44">
        <f t="shared" si="6"/>
        <v>516170</v>
      </c>
      <c r="R31" s="24">
        <f t="shared" si="7"/>
        <v>-100</v>
      </c>
      <c r="S31" s="25">
        <f t="shared" si="8"/>
        <v>-17.525242383519466</v>
      </c>
      <c r="T31" s="24">
        <f t="shared" si="9"/>
        <v>17.888888888888886</v>
      </c>
      <c r="U31" s="26">
        <f t="shared" si="10"/>
        <v>28.676111111111112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1572000</v>
      </c>
      <c r="C33" s="42"/>
      <c r="D33" s="42"/>
      <c r="E33" s="42">
        <f t="shared" si="4"/>
        <v>1572000</v>
      </c>
      <c r="F33" s="43">
        <v>1572000</v>
      </c>
      <c r="G33" s="44">
        <v>1572000</v>
      </c>
      <c r="H33" s="43">
        <v>393000</v>
      </c>
      <c r="I33" s="44"/>
      <c r="J33" s="43">
        <v>639000</v>
      </c>
      <c r="K33" s="44">
        <v>424343</v>
      </c>
      <c r="L33" s="43">
        <v>403000</v>
      </c>
      <c r="M33" s="44">
        <v>347500</v>
      </c>
      <c r="N33" s="43"/>
      <c r="O33" s="44"/>
      <c r="P33" s="43">
        <f t="shared" si="5"/>
        <v>1435000</v>
      </c>
      <c r="Q33" s="44">
        <f t="shared" si="6"/>
        <v>771843</v>
      </c>
      <c r="R33" s="24">
        <f t="shared" si="7"/>
        <v>-36.93270735524257</v>
      </c>
      <c r="S33" s="25">
        <f t="shared" si="8"/>
        <v>-18.108699801811269</v>
      </c>
      <c r="T33" s="24">
        <f t="shared" si="9"/>
        <v>91.284987277353693</v>
      </c>
      <c r="U33" s="26">
        <f t="shared" si="10"/>
        <v>49.099427480916027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5200000</v>
      </c>
      <c r="C36" s="42"/>
      <c r="D36" s="42"/>
      <c r="E36" s="42">
        <f t="shared" si="4"/>
        <v>5200000</v>
      </c>
      <c r="F36" s="43">
        <v>5200000</v>
      </c>
      <c r="G36" s="44">
        <v>5200000</v>
      </c>
      <c r="H36" s="43"/>
      <c r="I36" s="44"/>
      <c r="J36" s="43"/>
      <c r="K36" s="44"/>
      <c r="L36" s="43">
        <v>3538000</v>
      </c>
      <c r="M36" s="44">
        <v>3538320</v>
      </c>
      <c r="N36" s="43"/>
      <c r="O36" s="44"/>
      <c r="P36" s="43">
        <f t="shared" si="5"/>
        <v>3538000</v>
      </c>
      <c r="Q36" s="44">
        <f t="shared" si="6"/>
        <v>3538320</v>
      </c>
      <c r="R36" s="24">
        <f t="shared" si="7"/>
        <v>0</v>
      </c>
      <c r="S36" s="25">
        <f t="shared" si="8"/>
        <v>0</v>
      </c>
      <c r="T36" s="24">
        <f t="shared" si="9"/>
        <v>68.038461538461533</v>
      </c>
      <c r="U36" s="26">
        <f t="shared" si="10"/>
        <v>68.044615384615383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28149000</v>
      </c>
      <c r="C43" s="45">
        <f t="shared" si="20"/>
        <v>-8721000</v>
      </c>
      <c r="D43" s="45">
        <f t="shared" si="20"/>
        <v>0</v>
      </c>
      <c r="E43" s="45">
        <f t="shared" si="20"/>
        <v>19428000</v>
      </c>
      <c r="F43" s="46">
        <f t="shared" si="20"/>
        <v>28049000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28149000</v>
      </c>
      <c r="C44" s="39">
        <f t="shared" si="22"/>
        <v>-8721000</v>
      </c>
      <c r="D44" s="39">
        <f t="shared" si="22"/>
        <v>0</v>
      </c>
      <c r="E44" s="39">
        <f t="shared" si="22"/>
        <v>19428000</v>
      </c>
      <c r="F44" s="40">
        <f t="shared" si="22"/>
        <v>28049000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28049000</v>
      </c>
      <c r="C46" s="42">
        <v>-8621000</v>
      </c>
      <c r="D46" s="42"/>
      <c r="E46" s="42">
        <f t="shared" si="13"/>
        <v>19428000</v>
      </c>
      <c r="F46" s="43">
        <v>28049000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670200000</v>
      </c>
      <c r="C61" s="39">
        <f t="shared" si="26"/>
        <v>-49544000</v>
      </c>
      <c r="D61" s="39">
        <f t="shared" si="26"/>
        <v>0</v>
      </c>
      <c r="E61" s="39">
        <f t="shared" si="26"/>
        <v>620656000</v>
      </c>
      <c r="F61" s="40">
        <f t="shared" si="26"/>
        <v>654277000</v>
      </c>
      <c r="G61" s="41">
        <f t="shared" si="26"/>
        <v>484037000</v>
      </c>
      <c r="H61" s="40">
        <f t="shared" si="26"/>
        <v>130540000</v>
      </c>
      <c r="I61" s="41">
        <f t="shared" si="26"/>
        <v>98720139</v>
      </c>
      <c r="J61" s="40">
        <f t="shared" si="26"/>
        <v>155045000</v>
      </c>
      <c r="K61" s="41">
        <f t="shared" si="26"/>
        <v>92544512</v>
      </c>
      <c r="L61" s="40">
        <f t="shared" si="26"/>
        <v>30092000</v>
      </c>
      <c r="M61" s="41">
        <f t="shared" si="26"/>
        <v>-259569152</v>
      </c>
      <c r="N61" s="40">
        <f t="shared" si="26"/>
        <v>0</v>
      </c>
      <c r="O61" s="41">
        <f t="shared" si="26"/>
        <v>0</v>
      </c>
      <c r="P61" s="40">
        <f t="shared" si="26"/>
        <v>315677000</v>
      </c>
      <c r="Q61" s="41">
        <f t="shared" si="26"/>
        <v>-68304501</v>
      </c>
      <c r="R61" s="20">
        <f t="shared" si="16"/>
        <v>-80.591441194491921</v>
      </c>
      <c r="S61" s="21">
        <f t="shared" si="17"/>
        <v>-380.48032929278401</v>
      </c>
      <c r="T61" s="20">
        <f t="shared" si="18"/>
        <v>50.86183006367456</v>
      </c>
      <c r="U61" s="22">
        <f t="shared" si="19"/>
        <v>-11.005210776984352</v>
      </c>
      <c r="V61" s="40">
        <f t="shared" ref="V61:W61" si="27">+V8+V43</f>
        <v>58925000</v>
      </c>
      <c r="W61" s="41">
        <f t="shared" si="27"/>
        <v>-4231000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670200000</v>
      </c>
      <c r="C65" s="48">
        <f t="shared" si="30"/>
        <v>-49544000</v>
      </c>
      <c r="D65" s="48">
        <f t="shared" si="30"/>
        <v>0</v>
      </c>
      <c r="E65" s="48">
        <f t="shared" si="30"/>
        <v>620656000</v>
      </c>
      <c r="F65" s="49">
        <f t="shared" si="30"/>
        <v>654277000</v>
      </c>
      <c r="G65" s="50">
        <f t="shared" si="30"/>
        <v>484037000</v>
      </c>
      <c r="H65" s="49">
        <f t="shared" si="30"/>
        <v>130540000</v>
      </c>
      <c r="I65" s="50">
        <f t="shared" si="30"/>
        <v>98720139</v>
      </c>
      <c r="J65" s="49">
        <f t="shared" si="30"/>
        <v>155045000</v>
      </c>
      <c r="K65" s="50">
        <f t="shared" si="30"/>
        <v>92544512</v>
      </c>
      <c r="L65" s="49">
        <f t="shared" si="30"/>
        <v>30092000</v>
      </c>
      <c r="M65" s="51">
        <f t="shared" si="30"/>
        <v>-259569152</v>
      </c>
      <c r="N65" s="49">
        <f t="shared" si="30"/>
        <v>0</v>
      </c>
      <c r="O65" s="50">
        <f t="shared" si="30"/>
        <v>0</v>
      </c>
      <c r="P65" s="49">
        <f t="shared" si="30"/>
        <v>315677000</v>
      </c>
      <c r="Q65" s="50">
        <f t="shared" si="30"/>
        <v>-68304501</v>
      </c>
      <c r="R65" s="34">
        <f t="shared" si="16"/>
        <v>-80.591441194491921</v>
      </c>
      <c r="S65" s="35">
        <f t="shared" si="17"/>
        <v>-380.48032929278401</v>
      </c>
      <c r="T65" s="34">
        <f t="shared" si="18"/>
        <v>50.86183006367456</v>
      </c>
      <c r="U65" s="35">
        <f t="shared" si="19"/>
        <v>-11.005210776984352</v>
      </c>
      <c r="V65" s="49">
        <f>+V61+V62</f>
        <v>58925000</v>
      </c>
      <c r="W65" s="50">
        <f>+W61+W62</f>
        <v>-4231000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201445000</v>
      </c>
      <c r="C8" s="36">
        <f t="shared" si="0"/>
        <v>-17808000</v>
      </c>
      <c r="D8" s="36">
        <f t="shared" si="0"/>
        <v>0</v>
      </c>
      <c r="E8" s="36">
        <f t="shared" si="0"/>
        <v>183637000</v>
      </c>
      <c r="F8" s="37">
        <f t="shared" si="0"/>
        <v>191637000</v>
      </c>
      <c r="G8" s="38">
        <f t="shared" si="0"/>
        <v>183637000</v>
      </c>
      <c r="H8" s="37">
        <f t="shared" si="0"/>
        <v>37716000</v>
      </c>
      <c r="I8" s="38">
        <f t="shared" si="0"/>
        <v>18667841</v>
      </c>
      <c r="J8" s="37">
        <f t="shared" si="0"/>
        <v>44414000</v>
      </c>
      <c r="K8" s="38">
        <f t="shared" si="0"/>
        <v>44312824</v>
      </c>
      <c r="L8" s="37">
        <f t="shared" si="0"/>
        <v>30779000</v>
      </c>
      <c r="M8" s="38">
        <f t="shared" si="0"/>
        <v>30230959</v>
      </c>
      <c r="N8" s="37">
        <f t="shared" si="0"/>
        <v>0</v>
      </c>
      <c r="O8" s="38">
        <f t="shared" si="0"/>
        <v>0</v>
      </c>
      <c r="P8" s="37">
        <f t="shared" si="0"/>
        <v>112909000</v>
      </c>
      <c r="Q8" s="38">
        <f t="shared" si="0"/>
        <v>93211624</v>
      </c>
      <c r="R8" s="16">
        <f>IF(($J8       =0),0,((($L8       -$J8       )/$J8       )*100))</f>
        <v>-30.699779348853966</v>
      </c>
      <c r="S8" s="17">
        <f>IF(($K8       =0),0,((($M8       -$K8       )/$K8       )*100))</f>
        <v>-31.778306433370169</v>
      </c>
      <c r="T8" s="16">
        <f>IF(($E8       =0),0,(($P8       /$E8       )*100))</f>
        <v>61.484885943464548</v>
      </c>
      <c r="U8" s="18">
        <f>IF(($E8       =0),0,(($Q8       /$E8       )*100))</f>
        <v>50.758629252274865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191890000</v>
      </c>
      <c r="C9" s="39">
        <f t="shared" si="2"/>
        <v>-17808000</v>
      </c>
      <c r="D9" s="39">
        <f t="shared" si="2"/>
        <v>0</v>
      </c>
      <c r="E9" s="39">
        <f t="shared" si="2"/>
        <v>174082000</v>
      </c>
      <c r="F9" s="40">
        <f t="shared" si="2"/>
        <v>182082000</v>
      </c>
      <c r="G9" s="41">
        <f t="shared" si="2"/>
        <v>174082000</v>
      </c>
      <c r="H9" s="40">
        <f t="shared" si="2"/>
        <v>37373000</v>
      </c>
      <c r="I9" s="41">
        <f t="shared" si="2"/>
        <v>18480507</v>
      </c>
      <c r="J9" s="40">
        <f t="shared" si="2"/>
        <v>40809000</v>
      </c>
      <c r="K9" s="41">
        <f t="shared" si="2"/>
        <v>42722475</v>
      </c>
      <c r="L9" s="40">
        <f t="shared" si="2"/>
        <v>28959000</v>
      </c>
      <c r="M9" s="41">
        <f t="shared" si="2"/>
        <v>26767902</v>
      </c>
      <c r="N9" s="40">
        <f t="shared" si="2"/>
        <v>0</v>
      </c>
      <c r="O9" s="41">
        <f t="shared" si="2"/>
        <v>0</v>
      </c>
      <c r="P9" s="40">
        <f t="shared" si="2"/>
        <v>107141000</v>
      </c>
      <c r="Q9" s="41">
        <f t="shared" si="2"/>
        <v>87970884</v>
      </c>
      <c r="R9" s="20">
        <f>IF(($J9       =0),0,((($L9       -$J9       )/$J9       )*100))</f>
        <v>-29.037712269352351</v>
      </c>
      <c r="S9" s="21">
        <f>IF(($K9       =0),0,((($M9       -$K9       )/$K9       )*100))</f>
        <v>-37.344683331197452</v>
      </c>
      <c r="T9" s="20">
        <f>IF(($E9       =0),0,(($P9       /$E9       )*100))</f>
        <v>61.546282786273132</v>
      </c>
      <c r="U9" s="22">
        <f>IF(($E9       =0),0,(($Q9       /$E9       )*100))</f>
        <v>50.534164359324919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112804000</v>
      </c>
      <c r="C10" s="42">
        <v>-138000</v>
      </c>
      <c r="D10" s="42"/>
      <c r="E10" s="42">
        <f t="shared" ref="E10:E41" si="4">$B10      +$C10      +$D10</f>
        <v>112666000</v>
      </c>
      <c r="F10" s="43">
        <v>112666000</v>
      </c>
      <c r="G10" s="44">
        <v>112666000</v>
      </c>
      <c r="H10" s="43">
        <v>24362000</v>
      </c>
      <c r="I10" s="44">
        <v>12072134</v>
      </c>
      <c r="J10" s="43">
        <v>28204000</v>
      </c>
      <c r="K10" s="44">
        <v>31335486</v>
      </c>
      <c r="L10" s="43">
        <v>25180000</v>
      </c>
      <c r="M10" s="44">
        <v>20651542</v>
      </c>
      <c r="N10" s="43"/>
      <c r="O10" s="44"/>
      <c r="P10" s="43">
        <f t="shared" ref="P10:P41" si="5">$H10      +$J10      +$L10      +$N10</f>
        <v>77746000</v>
      </c>
      <c r="Q10" s="44">
        <f t="shared" ref="Q10:Q41" si="6">$I10      +$K10      +$M10      +$O10</f>
        <v>64059162</v>
      </c>
      <c r="R10" s="24">
        <f t="shared" ref="R10:R41" si="7">IF(($J10      =0),0,((($L10      -$J10      )/$J10      )*100))</f>
        <v>-10.721883420791377</v>
      </c>
      <c r="S10" s="25">
        <f t="shared" ref="S10:S41" si="8">IF(($K10      =0),0,((($M10      -$K10      )/$K10      )*100))</f>
        <v>-34.095351193850959</v>
      </c>
      <c r="T10" s="24">
        <f t="shared" ref="T10:T41" si="9">IF(($E10      =0),0,(($P10      /$E10      )*100))</f>
        <v>69.005733761738227</v>
      </c>
      <c r="U10" s="26">
        <f t="shared" ref="U10:U41" si="10">IF(($E10      =0),0,(($Q10      /$E10      )*100))</f>
        <v>56.857580814087662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2924000</v>
      </c>
      <c r="C13" s="42">
        <v>6000000</v>
      </c>
      <c r="D13" s="42"/>
      <c r="E13" s="42">
        <f t="shared" si="4"/>
        <v>8924000</v>
      </c>
      <c r="F13" s="43">
        <v>8924000</v>
      </c>
      <c r="G13" s="44">
        <v>8924000</v>
      </c>
      <c r="H13" s="43">
        <v>600000</v>
      </c>
      <c r="I13" s="44"/>
      <c r="J13" s="43">
        <v>1400000</v>
      </c>
      <c r="K13" s="44">
        <v>639073</v>
      </c>
      <c r="L13" s="43"/>
      <c r="M13" s="44">
        <v>1343629</v>
      </c>
      <c r="N13" s="43"/>
      <c r="O13" s="44"/>
      <c r="P13" s="43">
        <f t="shared" si="5"/>
        <v>2000000</v>
      </c>
      <c r="Q13" s="44">
        <f t="shared" si="6"/>
        <v>1982702</v>
      </c>
      <c r="R13" s="24">
        <f t="shared" si="7"/>
        <v>-100</v>
      </c>
      <c r="S13" s="25">
        <f t="shared" si="8"/>
        <v>110.24656025211516</v>
      </c>
      <c r="T13" s="24">
        <f t="shared" si="9"/>
        <v>22.41147467503362</v>
      </c>
      <c r="U13" s="26">
        <f t="shared" si="10"/>
        <v>22.217637830569252</v>
      </c>
      <c r="V13" s="43"/>
      <c r="W13" s="44"/>
    </row>
    <row r="14" spans="1:23" x14ac:dyDescent="0.2">
      <c r="A14" s="23" t="s">
        <v>40</v>
      </c>
      <c r="B14" s="42">
        <v>26162000</v>
      </c>
      <c r="C14" s="42">
        <v>-15670000</v>
      </c>
      <c r="D14" s="42"/>
      <c r="E14" s="42">
        <f t="shared" si="4"/>
        <v>10492000</v>
      </c>
      <c r="F14" s="43">
        <v>10492000</v>
      </c>
      <c r="G14" s="44">
        <v>10492000</v>
      </c>
      <c r="H14" s="43">
        <v>6764000</v>
      </c>
      <c r="I14" s="44">
        <v>6408373</v>
      </c>
      <c r="J14" s="43">
        <v>1217000</v>
      </c>
      <c r="K14" s="44">
        <v>356284</v>
      </c>
      <c r="L14" s="43"/>
      <c r="M14" s="44"/>
      <c r="N14" s="43"/>
      <c r="O14" s="44"/>
      <c r="P14" s="43">
        <f t="shared" si="5"/>
        <v>7981000</v>
      </c>
      <c r="Q14" s="44">
        <f t="shared" si="6"/>
        <v>6764657</v>
      </c>
      <c r="R14" s="24">
        <f t="shared" si="7"/>
        <v>-100</v>
      </c>
      <c r="S14" s="25">
        <f t="shared" si="8"/>
        <v>-100</v>
      </c>
      <c r="T14" s="24">
        <f t="shared" si="9"/>
        <v>76.067479984750292</v>
      </c>
      <c r="U14" s="26">
        <f t="shared" si="10"/>
        <v>64.474428135722448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50000000</v>
      </c>
      <c r="C23" s="42">
        <v>-8000000</v>
      </c>
      <c r="D23" s="42"/>
      <c r="E23" s="42">
        <f t="shared" si="4"/>
        <v>42000000</v>
      </c>
      <c r="F23" s="43">
        <v>50000000</v>
      </c>
      <c r="G23" s="44">
        <v>42000000</v>
      </c>
      <c r="H23" s="43">
        <v>5647000</v>
      </c>
      <c r="I23" s="44"/>
      <c r="J23" s="43">
        <v>9988000</v>
      </c>
      <c r="K23" s="44">
        <v>10391632</v>
      </c>
      <c r="L23" s="43">
        <v>3779000</v>
      </c>
      <c r="M23" s="44">
        <v>4772731</v>
      </c>
      <c r="N23" s="43"/>
      <c r="O23" s="44"/>
      <c r="P23" s="43">
        <f t="shared" si="5"/>
        <v>19414000</v>
      </c>
      <c r="Q23" s="44">
        <f t="shared" si="6"/>
        <v>15164363</v>
      </c>
      <c r="R23" s="24">
        <f t="shared" si="7"/>
        <v>-62.164597517020425</v>
      </c>
      <c r="S23" s="25">
        <f t="shared" si="8"/>
        <v>-54.071400911810585</v>
      </c>
      <c r="T23" s="24">
        <f t="shared" si="9"/>
        <v>46.223809523809521</v>
      </c>
      <c r="U23" s="26">
        <f t="shared" si="10"/>
        <v>36.105626190476194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9555000</v>
      </c>
      <c r="C28" s="39">
        <f t="shared" si="11"/>
        <v>0</v>
      </c>
      <c r="D28" s="39">
        <f t="shared" si="11"/>
        <v>0</v>
      </c>
      <c r="E28" s="39">
        <f t="shared" si="11"/>
        <v>9555000</v>
      </c>
      <c r="F28" s="40">
        <f t="shared" si="11"/>
        <v>9555000</v>
      </c>
      <c r="G28" s="41">
        <f t="shared" si="11"/>
        <v>9555000</v>
      </c>
      <c r="H28" s="40">
        <f t="shared" si="11"/>
        <v>343000</v>
      </c>
      <c r="I28" s="41">
        <f t="shared" si="11"/>
        <v>187334</v>
      </c>
      <c r="J28" s="40">
        <f t="shared" si="11"/>
        <v>3605000</v>
      </c>
      <c r="K28" s="41">
        <f t="shared" si="11"/>
        <v>1590349</v>
      </c>
      <c r="L28" s="40">
        <f t="shared" si="11"/>
        <v>1820000</v>
      </c>
      <c r="M28" s="41">
        <f t="shared" si="11"/>
        <v>3463057</v>
      </c>
      <c r="N28" s="40">
        <f t="shared" si="11"/>
        <v>0</v>
      </c>
      <c r="O28" s="41">
        <f t="shared" si="11"/>
        <v>0</v>
      </c>
      <c r="P28" s="40">
        <f t="shared" si="11"/>
        <v>5768000</v>
      </c>
      <c r="Q28" s="41">
        <f t="shared" si="11"/>
        <v>5240740</v>
      </c>
      <c r="R28" s="20">
        <f t="shared" si="7"/>
        <v>-49.514563106796118</v>
      </c>
      <c r="S28" s="21">
        <f t="shared" si="8"/>
        <v>117.75453060931909</v>
      </c>
      <c r="T28" s="20">
        <f t="shared" si="9"/>
        <v>60.366300366300365</v>
      </c>
      <c r="U28" s="22">
        <f t="shared" si="10"/>
        <v>54.848142333856622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223000</v>
      </c>
      <c r="I31" s="44">
        <v>67729</v>
      </c>
      <c r="J31" s="43">
        <v>145000</v>
      </c>
      <c r="K31" s="44">
        <v>304793</v>
      </c>
      <c r="L31" s="43">
        <v>22000</v>
      </c>
      <c r="M31" s="44">
        <v>357713</v>
      </c>
      <c r="N31" s="43"/>
      <c r="O31" s="44"/>
      <c r="P31" s="43">
        <f t="shared" si="5"/>
        <v>390000</v>
      </c>
      <c r="Q31" s="44">
        <f t="shared" si="6"/>
        <v>730235</v>
      </c>
      <c r="R31" s="24">
        <f t="shared" si="7"/>
        <v>-84.827586206896555</v>
      </c>
      <c r="S31" s="25">
        <f t="shared" si="8"/>
        <v>17.36260347186451</v>
      </c>
      <c r="T31" s="24">
        <f t="shared" si="9"/>
        <v>13</v>
      </c>
      <c r="U31" s="26">
        <f t="shared" si="10"/>
        <v>24.341166666666666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1555000</v>
      </c>
      <c r="C33" s="42"/>
      <c r="D33" s="42"/>
      <c r="E33" s="42">
        <f t="shared" si="4"/>
        <v>1555000</v>
      </c>
      <c r="F33" s="43">
        <v>1555000</v>
      </c>
      <c r="G33" s="44">
        <v>1555000</v>
      </c>
      <c r="H33" s="43">
        <v>120000</v>
      </c>
      <c r="I33" s="44">
        <v>119605</v>
      </c>
      <c r="J33" s="43">
        <v>501000</v>
      </c>
      <c r="K33" s="44">
        <v>368760</v>
      </c>
      <c r="L33" s="43">
        <v>237000</v>
      </c>
      <c r="M33" s="44">
        <v>237354</v>
      </c>
      <c r="N33" s="43"/>
      <c r="O33" s="44"/>
      <c r="P33" s="43">
        <f t="shared" si="5"/>
        <v>858000</v>
      </c>
      <c r="Q33" s="44">
        <f t="shared" si="6"/>
        <v>725719</v>
      </c>
      <c r="R33" s="24">
        <f t="shared" si="7"/>
        <v>-52.694610778443121</v>
      </c>
      <c r="S33" s="25">
        <f t="shared" si="8"/>
        <v>-35.634559062805074</v>
      </c>
      <c r="T33" s="24">
        <f t="shared" si="9"/>
        <v>55.176848874598072</v>
      </c>
      <c r="U33" s="26">
        <f t="shared" si="10"/>
        <v>46.670032154340838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2959000</v>
      </c>
      <c r="K36" s="44">
        <v>916796</v>
      </c>
      <c r="L36" s="43">
        <v>1561000</v>
      </c>
      <c r="M36" s="44">
        <v>2867990</v>
      </c>
      <c r="N36" s="43"/>
      <c r="O36" s="44"/>
      <c r="P36" s="43">
        <f t="shared" si="5"/>
        <v>4520000</v>
      </c>
      <c r="Q36" s="44">
        <f t="shared" si="6"/>
        <v>3784786</v>
      </c>
      <c r="R36" s="24">
        <f t="shared" si="7"/>
        <v>-47.245691111862115</v>
      </c>
      <c r="S36" s="25">
        <f t="shared" si="8"/>
        <v>212.82749924737891</v>
      </c>
      <c r="T36" s="24">
        <f t="shared" si="9"/>
        <v>90.4</v>
      </c>
      <c r="U36" s="26">
        <f t="shared" si="10"/>
        <v>75.695719999999994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3241000</v>
      </c>
      <c r="C43" s="45">
        <f t="shared" si="20"/>
        <v>1655000</v>
      </c>
      <c r="D43" s="45">
        <f t="shared" si="20"/>
        <v>0</v>
      </c>
      <c r="E43" s="45">
        <f t="shared" si="20"/>
        <v>4896000</v>
      </c>
      <c r="F43" s="46">
        <f t="shared" si="20"/>
        <v>3141000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3241000</v>
      </c>
      <c r="C44" s="39">
        <f t="shared" si="22"/>
        <v>1655000</v>
      </c>
      <c r="D44" s="39">
        <f t="shared" si="22"/>
        <v>0</v>
      </c>
      <c r="E44" s="39">
        <f t="shared" si="22"/>
        <v>4896000</v>
      </c>
      <c r="F44" s="40">
        <f t="shared" si="22"/>
        <v>3141000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3141000</v>
      </c>
      <c r="C46" s="42">
        <v>1755000</v>
      </c>
      <c r="D46" s="42"/>
      <c r="E46" s="42">
        <f t="shared" si="13"/>
        <v>4896000</v>
      </c>
      <c r="F46" s="43">
        <v>3141000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204686000</v>
      </c>
      <c r="C61" s="39">
        <f t="shared" si="26"/>
        <v>-16153000</v>
      </c>
      <c r="D61" s="39">
        <f t="shared" si="26"/>
        <v>0</v>
      </c>
      <c r="E61" s="39">
        <f t="shared" si="26"/>
        <v>188533000</v>
      </c>
      <c r="F61" s="40">
        <f t="shared" si="26"/>
        <v>194778000</v>
      </c>
      <c r="G61" s="41">
        <f t="shared" si="26"/>
        <v>183637000</v>
      </c>
      <c r="H61" s="40">
        <f t="shared" si="26"/>
        <v>37716000</v>
      </c>
      <c r="I61" s="41">
        <f t="shared" si="26"/>
        <v>18667841</v>
      </c>
      <c r="J61" s="40">
        <f t="shared" si="26"/>
        <v>44414000</v>
      </c>
      <c r="K61" s="41">
        <f t="shared" si="26"/>
        <v>44312824</v>
      </c>
      <c r="L61" s="40">
        <f t="shared" si="26"/>
        <v>30779000</v>
      </c>
      <c r="M61" s="41">
        <f t="shared" si="26"/>
        <v>30230959</v>
      </c>
      <c r="N61" s="40">
        <f t="shared" si="26"/>
        <v>0</v>
      </c>
      <c r="O61" s="41">
        <f t="shared" si="26"/>
        <v>0</v>
      </c>
      <c r="P61" s="40">
        <f t="shared" si="26"/>
        <v>112909000</v>
      </c>
      <c r="Q61" s="41">
        <f t="shared" si="26"/>
        <v>93211624</v>
      </c>
      <c r="R61" s="20">
        <f t="shared" si="16"/>
        <v>-30.699779348853966</v>
      </c>
      <c r="S61" s="21">
        <f t="shared" si="17"/>
        <v>-31.778306433370169</v>
      </c>
      <c r="T61" s="20">
        <f t="shared" si="18"/>
        <v>59.888189335553989</v>
      </c>
      <c r="U61" s="22">
        <f t="shared" si="19"/>
        <v>49.440482037627362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204686000</v>
      </c>
      <c r="C65" s="48">
        <f t="shared" si="30"/>
        <v>-16153000</v>
      </c>
      <c r="D65" s="48">
        <f t="shared" si="30"/>
        <v>0</v>
      </c>
      <c r="E65" s="48">
        <f t="shared" si="30"/>
        <v>188533000</v>
      </c>
      <c r="F65" s="49">
        <f t="shared" si="30"/>
        <v>194778000</v>
      </c>
      <c r="G65" s="50">
        <f t="shared" si="30"/>
        <v>183637000</v>
      </c>
      <c r="H65" s="49">
        <f t="shared" si="30"/>
        <v>37716000</v>
      </c>
      <c r="I65" s="50">
        <f t="shared" si="30"/>
        <v>18667841</v>
      </c>
      <c r="J65" s="49">
        <f t="shared" si="30"/>
        <v>44414000</v>
      </c>
      <c r="K65" s="50">
        <f t="shared" si="30"/>
        <v>44312824</v>
      </c>
      <c r="L65" s="49">
        <f t="shared" si="30"/>
        <v>30779000</v>
      </c>
      <c r="M65" s="51">
        <f t="shared" si="30"/>
        <v>30230959</v>
      </c>
      <c r="N65" s="49">
        <f t="shared" si="30"/>
        <v>0</v>
      </c>
      <c r="O65" s="50">
        <f t="shared" si="30"/>
        <v>0</v>
      </c>
      <c r="P65" s="49">
        <f t="shared" si="30"/>
        <v>112909000</v>
      </c>
      <c r="Q65" s="50">
        <f t="shared" si="30"/>
        <v>93211624</v>
      </c>
      <c r="R65" s="34">
        <f t="shared" si="16"/>
        <v>-30.699779348853966</v>
      </c>
      <c r="S65" s="35">
        <f t="shared" si="17"/>
        <v>-31.778306433370169</v>
      </c>
      <c r="T65" s="34">
        <f t="shared" si="18"/>
        <v>59.888189335553989</v>
      </c>
      <c r="U65" s="35">
        <f t="shared" si="19"/>
        <v>49.440482037627362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148128000</v>
      </c>
      <c r="C8" s="36">
        <f t="shared" si="0"/>
        <v>17778000</v>
      </c>
      <c r="D8" s="36">
        <f t="shared" si="0"/>
        <v>0</v>
      </c>
      <c r="E8" s="36">
        <f t="shared" si="0"/>
        <v>165906000</v>
      </c>
      <c r="F8" s="37">
        <f t="shared" si="0"/>
        <v>147906000</v>
      </c>
      <c r="G8" s="38">
        <f t="shared" si="0"/>
        <v>165906000</v>
      </c>
      <c r="H8" s="37">
        <f t="shared" si="0"/>
        <v>31430000</v>
      </c>
      <c r="I8" s="38">
        <f t="shared" si="0"/>
        <v>0</v>
      </c>
      <c r="J8" s="37">
        <f t="shared" si="0"/>
        <v>30223000</v>
      </c>
      <c r="K8" s="38">
        <f t="shared" si="0"/>
        <v>0</v>
      </c>
      <c r="L8" s="37">
        <f t="shared" si="0"/>
        <v>58993000</v>
      </c>
      <c r="M8" s="38">
        <f t="shared" si="0"/>
        <v>25950000</v>
      </c>
      <c r="N8" s="37">
        <f t="shared" si="0"/>
        <v>0</v>
      </c>
      <c r="O8" s="38">
        <f t="shared" si="0"/>
        <v>0</v>
      </c>
      <c r="P8" s="37">
        <f t="shared" si="0"/>
        <v>120646000</v>
      </c>
      <c r="Q8" s="38">
        <f t="shared" si="0"/>
        <v>25950000</v>
      </c>
      <c r="R8" s="16">
        <f>IF(($J8       =0),0,((($L8       -$J8       )/$J8       )*100))</f>
        <v>95.192403136683978</v>
      </c>
      <c r="S8" s="17">
        <f>IF(($K8       =0),0,((($M8       -$K8       )/$K8       )*100))</f>
        <v>0</v>
      </c>
      <c r="T8" s="16">
        <f>IF(($E8       =0),0,(($P8       /$E8       )*100))</f>
        <v>72.719491760394433</v>
      </c>
      <c r="U8" s="18">
        <f>IF(($E8       =0),0,(($Q8       /$E8       )*100))</f>
        <v>15.641387291598857</v>
      </c>
      <c r="V8" s="37">
        <f t="shared" ref="V8:W8" si="1">+V9+V28</f>
        <v>2384000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142951000</v>
      </c>
      <c r="C9" s="39">
        <f t="shared" si="2"/>
        <v>17778000</v>
      </c>
      <c r="D9" s="39">
        <f t="shared" si="2"/>
        <v>0</v>
      </c>
      <c r="E9" s="39">
        <f t="shared" si="2"/>
        <v>160729000</v>
      </c>
      <c r="F9" s="40">
        <f t="shared" si="2"/>
        <v>142729000</v>
      </c>
      <c r="G9" s="41">
        <f t="shared" si="2"/>
        <v>160729000</v>
      </c>
      <c r="H9" s="40">
        <f t="shared" si="2"/>
        <v>30938000</v>
      </c>
      <c r="I9" s="41">
        <f t="shared" si="2"/>
        <v>0</v>
      </c>
      <c r="J9" s="40">
        <f t="shared" si="2"/>
        <v>27708000</v>
      </c>
      <c r="K9" s="41">
        <f t="shared" si="2"/>
        <v>0</v>
      </c>
      <c r="L9" s="40">
        <f t="shared" si="2"/>
        <v>58888000</v>
      </c>
      <c r="M9" s="41">
        <f t="shared" si="2"/>
        <v>21989000</v>
      </c>
      <c r="N9" s="40">
        <f t="shared" si="2"/>
        <v>0</v>
      </c>
      <c r="O9" s="41">
        <f t="shared" si="2"/>
        <v>0</v>
      </c>
      <c r="P9" s="40">
        <f t="shared" si="2"/>
        <v>117534000</v>
      </c>
      <c r="Q9" s="41">
        <f t="shared" si="2"/>
        <v>21989000</v>
      </c>
      <c r="R9" s="20">
        <f>IF(($J9       =0),0,((($L9       -$J9       )/$J9       )*100))</f>
        <v>112.53067706077667</v>
      </c>
      <c r="S9" s="21">
        <f>IF(($K9       =0),0,((($M9       -$K9       )/$K9       )*100))</f>
        <v>0</v>
      </c>
      <c r="T9" s="20">
        <f>IF(($E9       =0),0,(($P9       /$E9       )*100))</f>
        <v>73.125571614332202</v>
      </c>
      <c r="U9" s="22">
        <f>IF(($E9       =0),0,(($Q9       /$E9       )*100))</f>
        <v>13.680791891942338</v>
      </c>
      <c r="V9" s="40">
        <f t="shared" ref="V9:W9" si="3">SUM(V10:V27)</f>
        <v>2384000</v>
      </c>
      <c r="W9" s="41">
        <f t="shared" si="3"/>
        <v>0</v>
      </c>
    </row>
    <row r="10" spans="1:23" x14ac:dyDescent="0.2">
      <c r="A10" s="23" t="s">
        <v>36</v>
      </c>
      <c r="B10" s="42">
        <v>77712000</v>
      </c>
      <c r="C10" s="42">
        <v>-222000</v>
      </c>
      <c r="D10" s="42"/>
      <c r="E10" s="42">
        <f t="shared" ref="E10:E41" si="4">$B10      +$C10      +$D10</f>
        <v>77490000</v>
      </c>
      <c r="F10" s="43">
        <v>77490000</v>
      </c>
      <c r="G10" s="44">
        <v>77490000</v>
      </c>
      <c r="H10" s="43">
        <v>23583000</v>
      </c>
      <c r="I10" s="44"/>
      <c r="J10" s="43">
        <v>23023000</v>
      </c>
      <c r="K10" s="44"/>
      <c r="L10" s="43">
        <v>28469000</v>
      </c>
      <c r="M10" s="44"/>
      <c r="N10" s="43"/>
      <c r="O10" s="44"/>
      <c r="P10" s="43">
        <f t="shared" ref="P10:P41" si="5">$H10      +$J10      +$L10      +$N10</f>
        <v>75075000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23.654606263301918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96.883468834688344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10243000</v>
      </c>
      <c r="C13" s="42"/>
      <c r="D13" s="42"/>
      <c r="E13" s="42">
        <f t="shared" si="4"/>
        <v>10243000</v>
      </c>
      <c r="F13" s="43">
        <v>10243000</v>
      </c>
      <c r="G13" s="44">
        <v>10243000</v>
      </c>
      <c r="H13" s="43"/>
      <c r="I13" s="44"/>
      <c r="J13" s="43">
        <v>446000</v>
      </c>
      <c r="K13" s="44"/>
      <c r="L13" s="43">
        <v>3960000</v>
      </c>
      <c r="M13" s="44">
        <v>765000</v>
      </c>
      <c r="N13" s="43"/>
      <c r="O13" s="44"/>
      <c r="P13" s="43">
        <f t="shared" si="5"/>
        <v>4406000</v>
      </c>
      <c r="Q13" s="44">
        <f t="shared" si="6"/>
        <v>765000</v>
      </c>
      <c r="R13" s="24">
        <f t="shared" si="7"/>
        <v>787.89237668161434</v>
      </c>
      <c r="S13" s="25">
        <f t="shared" si="8"/>
        <v>0</v>
      </c>
      <c r="T13" s="24">
        <f t="shared" si="9"/>
        <v>43.014741774870643</v>
      </c>
      <c r="U13" s="26">
        <f t="shared" si="10"/>
        <v>7.4685150834716385</v>
      </c>
      <c r="V13" s="43">
        <v>2384000</v>
      </c>
      <c r="W13" s="44"/>
    </row>
    <row r="14" spans="1:23" x14ac:dyDescent="0.2">
      <c r="A14" s="23" t="s">
        <v>40</v>
      </c>
      <c r="B14" s="42">
        <v>5000000</v>
      </c>
      <c r="C14" s="42"/>
      <c r="D14" s="42"/>
      <c r="E14" s="42">
        <f t="shared" si="4"/>
        <v>5000000</v>
      </c>
      <c r="F14" s="43">
        <v>5000000</v>
      </c>
      <c r="G14" s="44">
        <v>5000000</v>
      </c>
      <c r="H14" s="43"/>
      <c r="I14" s="44"/>
      <c r="J14" s="43"/>
      <c r="K14" s="44"/>
      <c r="L14" s="43">
        <v>4985000</v>
      </c>
      <c r="M14" s="44"/>
      <c r="N14" s="43"/>
      <c r="O14" s="44"/>
      <c r="P14" s="43">
        <f t="shared" si="5"/>
        <v>4985000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99.7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49996000</v>
      </c>
      <c r="C23" s="42">
        <v>18000000</v>
      </c>
      <c r="D23" s="42"/>
      <c r="E23" s="42">
        <f t="shared" si="4"/>
        <v>67996000</v>
      </c>
      <c r="F23" s="43">
        <v>49996000</v>
      </c>
      <c r="G23" s="44">
        <v>67996000</v>
      </c>
      <c r="H23" s="43">
        <v>7355000</v>
      </c>
      <c r="I23" s="44"/>
      <c r="J23" s="43">
        <v>4239000</v>
      </c>
      <c r="K23" s="44"/>
      <c r="L23" s="43">
        <v>21474000</v>
      </c>
      <c r="M23" s="44">
        <v>21224000</v>
      </c>
      <c r="N23" s="43"/>
      <c r="O23" s="44"/>
      <c r="P23" s="43">
        <f t="shared" si="5"/>
        <v>33068000</v>
      </c>
      <c r="Q23" s="44">
        <f t="shared" si="6"/>
        <v>21224000</v>
      </c>
      <c r="R23" s="24">
        <f t="shared" si="7"/>
        <v>406.58174097664545</v>
      </c>
      <c r="S23" s="25">
        <f t="shared" si="8"/>
        <v>0</v>
      </c>
      <c r="T23" s="24">
        <f t="shared" si="9"/>
        <v>48.632272486616863</v>
      </c>
      <c r="U23" s="26">
        <f t="shared" si="10"/>
        <v>31.213600800047058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5177000</v>
      </c>
      <c r="C28" s="39">
        <f t="shared" si="11"/>
        <v>0</v>
      </c>
      <c r="D28" s="39">
        <f t="shared" si="11"/>
        <v>0</v>
      </c>
      <c r="E28" s="39">
        <f t="shared" si="11"/>
        <v>5177000</v>
      </c>
      <c r="F28" s="40">
        <f t="shared" si="11"/>
        <v>5177000</v>
      </c>
      <c r="G28" s="41">
        <f t="shared" si="11"/>
        <v>5177000</v>
      </c>
      <c r="H28" s="40">
        <f t="shared" si="11"/>
        <v>492000</v>
      </c>
      <c r="I28" s="41">
        <f t="shared" si="11"/>
        <v>0</v>
      </c>
      <c r="J28" s="40">
        <f t="shared" si="11"/>
        <v>2515000</v>
      </c>
      <c r="K28" s="41">
        <f t="shared" si="11"/>
        <v>0</v>
      </c>
      <c r="L28" s="40">
        <f t="shared" si="11"/>
        <v>105000</v>
      </c>
      <c r="M28" s="41">
        <f t="shared" si="11"/>
        <v>3961000</v>
      </c>
      <c r="N28" s="40">
        <f t="shared" si="11"/>
        <v>0</v>
      </c>
      <c r="O28" s="41">
        <f t="shared" si="11"/>
        <v>0</v>
      </c>
      <c r="P28" s="40">
        <f t="shared" si="11"/>
        <v>3112000</v>
      </c>
      <c r="Q28" s="41">
        <f t="shared" si="11"/>
        <v>3961000</v>
      </c>
      <c r="R28" s="20">
        <f t="shared" si="7"/>
        <v>-95.825049701789268</v>
      </c>
      <c r="S28" s="21">
        <f t="shared" si="8"/>
        <v>0</v>
      </c>
      <c r="T28" s="20">
        <f t="shared" si="9"/>
        <v>60.112033996523081</v>
      </c>
      <c r="U28" s="22">
        <f t="shared" si="10"/>
        <v>76.511493142746772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432000</v>
      </c>
      <c r="I31" s="44"/>
      <c r="J31" s="43">
        <v>819000</v>
      </c>
      <c r="K31" s="44"/>
      <c r="L31" s="43">
        <v>105000</v>
      </c>
      <c r="M31" s="44">
        <v>1251000</v>
      </c>
      <c r="N31" s="43"/>
      <c r="O31" s="44"/>
      <c r="P31" s="43">
        <f t="shared" si="5"/>
        <v>1356000</v>
      </c>
      <c r="Q31" s="44">
        <f t="shared" si="6"/>
        <v>1251000</v>
      </c>
      <c r="R31" s="24">
        <f t="shared" si="7"/>
        <v>-87.179487179487182</v>
      </c>
      <c r="S31" s="25">
        <f t="shared" si="8"/>
        <v>0</v>
      </c>
      <c r="T31" s="24">
        <f t="shared" si="9"/>
        <v>45.2</v>
      </c>
      <c r="U31" s="26">
        <f t="shared" si="10"/>
        <v>41.699999999999996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2177000</v>
      </c>
      <c r="C33" s="42"/>
      <c r="D33" s="42"/>
      <c r="E33" s="42">
        <f t="shared" si="4"/>
        <v>2177000</v>
      </c>
      <c r="F33" s="43">
        <v>2177000</v>
      </c>
      <c r="G33" s="44">
        <v>2177000</v>
      </c>
      <c r="H33" s="43">
        <v>60000</v>
      </c>
      <c r="I33" s="44"/>
      <c r="J33" s="43">
        <v>1696000</v>
      </c>
      <c r="K33" s="44"/>
      <c r="L33" s="43"/>
      <c r="M33" s="44">
        <v>2710000</v>
      </c>
      <c r="N33" s="43"/>
      <c r="O33" s="44"/>
      <c r="P33" s="43">
        <f t="shared" si="5"/>
        <v>1756000</v>
      </c>
      <c r="Q33" s="44">
        <f t="shared" si="6"/>
        <v>2710000</v>
      </c>
      <c r="R33" s="24">
        <f t="shared" si="7"/>
        <v>-100</v>
      </c>
      <c r="S33" s="25">
        <f t="shared" si="8"/>
        <v>0</v>
      </c>
      <c r="T33" s="24">
        <f t="shared" si="9"/>
        <v>80.661460725769402</v>
      </c>
      <c r="U33" s="26">
        <f t="shared" si="10"/>
        <v>124.48323380799265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54309000</v>
      </c>
      <c r="C43" s="45">
        <f t="shared" si="20"/>
        <v>469000</v>
      </c>
      <c r="D43" s="45">
        <f t="shared" si="20"/>
        <v>0</v>
      </c>
      <c r="E43" s="45">
        <f t="shared" si="20"/>
        <v>54778000</v>
      </c>
      <c r="F43" s="46">
        <f t="shared" si="20"/>
        <v>54550000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54309000</v>
      </c>
      <c r="C44" s="39">
        <f t="shared" si="22"/>
        <v>469000</v>
      </c>
      <c r="D44" s="39">
        <f t="shared" si="22"/>
        <v>0</v>
      </c>
      <c r="E44" s="39">
        <f t="shared" si="22"/>
        <v>54778000</v>
      </c>
      <c r="F44" s="40">
        <f t="shared" si="22"/>
        <v>54550000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53737000</v>
      </c>
      <c r="C45" s="42"/>
      <c r="D45" s="42"/>
      <c r="E45" s="42">
        <f t="shared" si="13"/>
        <v>53737000</v>
      </c>
      <c r="F45" s="43">
        <v>53737000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472000</v>
      </c>
      <c r="C46" s="42">
        <v>228000</v>
      </c>
      <c r="D46" s="42"/>
      <c r="E46" s="42">
        <f t="shared" si="13"/>
        <v>700000</v>
      </c>
      <c r="F46" s="43">
        <v>472000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241000</v>
      </c>
      <c r="D47" s="42"/>
      <c r="E47" s="42">
        <f t="shared" si="13"/>
        <v>341000</v>
      </c>
      <c r="F47" s="43">
        <v>341000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202437000</v>
      </c>
      <c r="C61" s="39">
        <f t="shared" si="26"/>
        <v>18247000</v>
      </c>
      <c r="D61" s="39">
        <f t="shared" si="26"/>
        <v>0</v>
      </c>
      <c r="E61" s="39">
        <f t="shared" si="26"/>
        <v>220684000</v>
      </c>
      <c r="F61" s="40">
        <f t="shared" si="26"/>
        <v>202456000</v>
      </c>
      <c r="G61" s="41">
        <f t="shared" si="26"/>
        <v>165906000</v>
      </c>
      <c r="H61" s="40">
        <f t="shared" si="26"/>
        <v>31430000</v>
      </c>
      <c r="I61" s="41">
        <f t="shared" si="26"/>
        <v>0</v>
      </c>
      <c r="J61" s="40">
        <f t="shared" si="26"/>
        <v>30223000</v>
      </c>
      <c r="K61" s="41">
        <f t="shared" si="26"/>
        <v>0</v>
      </c>
      <c r="L61" s="40">
        <f t="shared" si="26"/>
        <v>58993000</v>
      </c>
      <c r="M61" s="41">
        <f t="shared" si="26"/>
        <v>25950000</v>
      </c>
      <c r="N61" s="40">
        <f t="shared" si="26"/>
        <v>0</v>
      </c>
      <c r="O61" s="41">
        <f t="shared" si="26"/>
        <v>0</v>
      </c>
      <c r="P61" s="40">
        <f t="shared" si="26"/>
        <v>120646000</v>
      </c>
      <c r="Q61" s="41">
        <f t="shared" si="26"/>
        <v>25950000</v>
      </c>
      <c r="R61" s="20">
        <f t="shared" si="16"/>
        <v>95.192403136683978</v>
      </c>
      <c r="S61" s="21">
        <f t="shared" si="17"/>
        <v>0</v>
      </c>
      <c r="T61" s="20">
        <f t="shared" si="18"/>
        <v>54.669119646190936</v>
      </c>
      <c r="U61" s="22">
        <f t="shared" si="19"/>
        <v>11.758895071686212</v>
      </c>
      <c r="V61" s="40">
        <f t="shared" ref="V61:W61" si="27">+V8+V43</f>
        <v>2384000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202437000</v>
      </c>
      <c r="C65" s="48">
        <f t="shared" si="30"/>
        <v>18247000</v>
      </c>
      <c r="D65" s="48">
        <f t="shared" si="30"/>
        <v>0</v>
      </c>
      <c r="E65" s="48">
        <f t="shared" si="30"/>
        <v>220684000</v>
      </c>
      <c r="F65" s="49">
        <f t="shared" si="30"/>
        <v>202456000</v>
      </c>
      <c r="G65" s="50">
        <f t="shared" si="30"/>
        <v>165906000</v>
      </c>
      <c r="H65" s="49">
        <f t="shared" si="30"/>
        <v>31430000</v>
      </c>
      <c r="I65" s="50">
        <f t="shared" si="30"/>
        <v>0</v>
      </c>
      <c r="J65" s="49">
        <f t="shared" si="30"/>
        <v>30223000</v>
      </c>
      <c r="K65" s="50">
        <f t="shared" si="30"/>
        <v>0</v>
      </c>
      <c r="L65" s="49">
        <f t="shared" si="30"/>
        <v>58993000</v>
      </c>
      <c r="M65" s="51">
        <f t="shared" si="30"/>
        <v>25950000</v>
      </c>
      <c r="N65" s="49">
        <f t="shared" si="30"/>
        <v>0</v>
      </c>
      <c r="O65" s="50">
        <f t="shared" si="30"/>
        <v>0</v>
      </c>
      <c r="P65" s="49">
        <f t="shared" si="30"/>
        <v>120646000</v>
      </c>
      <c r="Q65" s="50">
        <f t="shared" si="30"/>
        <v>25950000</v>
      </c>
      <c r="R65" s="34">
        <f t="shared" si="16"/>
        <v>95.192403136683978</v>
      </c>
      <c r="S65" s="35">
        <f t="shared" si="17"/>
        <v>0</v>
      </c>
      <c r="T65" s="34">
        <f t="shared" si="18"/>
        <v>54.669119646190936</v>
      </c>
      <c r="U65" s="35">
        <f t="shared" si="19"/>
        <v>11.758895071686212</v>
      </c>
      <c r="V65" s="49">
        <f>+V61+V62</f>
        <v>2384000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698817000</v>
      </c>
      <c r="C8" s="36">
        <f t="shared" si="0"/>
        <v>-226024000</v>
      </c>
      <c r="D8" s="36">
        <f t="shared" si="0"/>
        <v>0</v>
      </c>
      <c r="E8" s="36">
        <f t="shared" si="0"/>
        <v>472793000</v>
      </c>
      <c r="F8" s="37">
        <f t="shared" si="0"/>
        <v>707524000</v>
      </c>
      <c r="G8" s="38">
        <f t="shared" si="0"/>
        <v>192524000</v>
      </c>
      <c r="H8" s="37">
        <f t="shared" si="0"/>
        <v>23446000</v>
      </c>
      <c r="I8" s="38">
        <f t="shared" si="0"/>
        <v>18355161</v>
      </c>
      <c r="J8" s="37">
        <f t="shared" si="0"/>
        <v>116493000</v>
      </c>
      <c r="K8" s="38">
        <f t="shared" si="0"/>
        <v>140642542</v>
      </c>
      <c r="L8" s="37">
        <f t="shared" si="0"/>
        <v>52457000</v>
      </c>
      <c r="M8" s="38">
        <f t="shared" si="0"/>
        <v>26576561</v>
      </c>
      <c r="N8" s="37">
        <f t="shared" si="0"/>
        <v>0</v>
      </c>
      <c r="O8" s="38">
        <f t="shared" si="0"/>
        <v>0</v>
      </c>
      <c r="P8" s="37">
        <f t="shared" si="0"/>
        <v>192396000</v>
      </c>
      <c r="Q8" s="38">
        <f t="shared" si="0"/>
        <v>185574264</v>
      </c>
      <c r="R8" s="16">
        <f>IF(($J8       =0),0,((($L8       -$J8       )/$J8       )*100))</f>
        <v>-54.969826513181054</v>
      </c>
      <c r="S8" s="17">
        <f>IF(($K8       =0),0,((($M8       -$K8       )/$K8       )*100))</f>
        <v>-81.103469389795308</v>
      </c>
      <c r="T8" s="16">
        <f>IF(($E8       =0),0,(($P8       /$E8       )*100))</f>
        <v>40.693495885091366</v>
      </c>
      <c r="U8" s="18">
        <f>IF(($E8       =0),0,(($Q8       /$E8       )*100))</f>
        <v>39.250636959515049</v>
      </c>
      <c r="V8" s="37">
        <f t="shared" ref="V8:W8" si="1">+V9+V28</f>
        <v>7568000</v>
      </c>
      <c r="W8" s="38">
        <f t="shared" si="1"/>
        <v>7568000</v>
      </c>
    </row>
    <row r="9" spans="1:23" x14ac:dyDescent="0.2">
      <c r="A9" s="19" t="s">
        <v>35</v>
      </c>
      <c r="B9" s="39">
        <f t="shared" ref="B9:Q9" si="2">SUM(B10:B27)</f>
        <v>695155000</v>
      </c>
      <c r="C9" s="39">
        <f t="shared" si="2"/>
        <v>-228000000</v>
      </c>
      <c r="D9" s="39">
        <f t="shared" si="2"/>
        <v>0</v>
      </c>
      <c r="E9" s="39">
        <f t="shared" si="2"/>
        <v>467155000</v>
      </c>
      <c r="F9" s="40">
        <f t="shared" si="2"/>
        <v>701886000</v>
      </c>
      <c r="G9" s="41">
        <f t="shared" si="2"/>
        <v>186886000</v>
      </c>
      <c r="H9" s="40">
        <f t="shared" si="2"/>
        <v>22700000</v>
      </c>
      <c r="I9" s="41">
        <f t="shared" si="2"/>
        <v>18164707</v>
      </c>
      <c r="J9" s="40">
        <f t="shared" si="2"/>
        <v>115427000</v>
      </c>
      <c r="K9" s="41">
        <f t="shared" si="2"/>
        <v>137834788</v>
      </c>
      <c r="L9" s="40">
        <f t="shared" si="2"/>
        <v>52328000</v>
      </c>
      <c r="M9" s="41">
        <f t="shared" si="2"/>
        <v>26471547</v>
      </c>
      <c r="N9" s="40">
        <f t="shared" si="2"/>
        <v>0</v>
      </c>
      <c r="O9" s="41">
        <f t="shared" si="2"/>
        <v>0</v>
      </c>
      <c r="P9" s="40">
        <f t="shared" si="2"/>
        <v>190455000</v>
      </c>
      <c r="Q9" s="41">
        <f t="shared" si="2"/>
        <v>182471042</v>
      </c>
      <c r="R9" s="20">
        <f>IF(($J9       =0),0,((($L9       -$J9       )/$J9       )*100))</f>
        <v>-54.665719459052042</v>
      </c>
      <c r="S9" s="21">
        <f>IF(($K9       =0),0,((($M9       -$K9       )/$K9       )*100))</f>
        <v>-80.794727235333369</v>
      </c>
      <c r="T9" s="20">
        <f>IF(($E9       =0),0,(($P9       /$E9       )*100))</f>
        <v>40.769123738373771</v>
      </c>
      <c r="U9" s="22">
        <f>IF(($E9       =0),0,(($Q9       /$E9       )*100))</f>
        <v>39.060064004452485</v>
      </c>
      <c r="V9" s="40">
        <f t="shared" ref="V9:W9" si="3">SUM(V10:V27)</f>
        <v>7331000</v>
      </c>
      <c r="W9" s="41">
        <f t="shared" si="3"/>
        <v>7331000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3340000</v>
      </c>
      <c r="C13" s="42"/>
      <c r="D13" s="42"/>
      <c r="E13" s="42">
        <f t="shared" si="4"/>
        <v>3340000</v>
      </c>
      <c r="F13" s="43">
        <v>3340000</v>
      </c>
      <c r="G13" s="44">
        <v>3340000</v>
      </c>
      <c r="H13" s="43">
        <v>1000000</v>
      </c>
      <c r="I13" s="44">
        <v>2515020</v>
      </c>
      <c r="J13" s="43"/>
      <c r="K13" s="44">
        <v>-4276557</v>
      </c>
      <c r="L13" s="43"/>
      <c r="M13" s="44">
        <v>4615683</v>
      </c>
      <c r="N13" s="43"/>
      <c r="O13" s="44"/>
      <c r="P13" s="43">
        <f t="shared" si="5"/>
        <v>1000000</v>
      </c>
      <c r="Q13" s="44">
        <f t="shared" si="6"/>
        <v>2854146</v>
      </c>
      <c r="R13" s="24">
        <f t="shared" si="7"/>
        <v>0</v>
      </c>
      <c r="S13" s="25">
        <f t="shared" si="8"/>
        <v>-207.92988378267844</v>
      </c>
      <c r="T13" s="24">
        <f t="shared" si="9"/>
        <v>29.940119760479039</v>
      </c>
      <c r="U13" s="26">
        <f t="shared" si="10"/>
        <v>85.45347305389221</v>
      </c>
      <c r="V13" s="43"/>
      <c r="W13" s="44"/>
    </row>
    <row r="14" spans="1:23" x14ac:dyDescent="0.2">
      <c r="A14" s="23" t="s">
        <v>40</v>
      </c>
      <c r="B14" s="42">
        <v>30000000</v>
      </c>
      <c r="C14" s="42">
        <v>-10000000</v>
      </c>
      <c r="D14" s="42"/>
      <c r="E14" s="42">
        <f t="shared" si="4"/>
        <v>20000000</v>
      </c>
      <c r="F14" s="43">
        <v>30000000</v>
      </c>
      <c r="G14" s="44">
        <v>30000000</v>
      </c>
      <c r="H14" s="43">
        <v>4032000</v>
      </c>
      <c r="I14" s="44">
        <v>4056184</v>
      </c>
      <c r="J14" s="43">
        <v>11606000</v>
      </c>
      <c r="K14" s="44">
        <v>14316087</v>
      </c>
      <c r="L14" s="43">
        <v>4362000</v>
      </c>
      <c r="M14" s="44">
        <v>3672755</v>
      </c>
      <c r="N14" s="43"/>
      <c r="O14" s="44"/>
      <c r="P14" s="43">
        <f t="shared" si="5"/>
        <v>20000000</v>
      </c>
      <c r="Q14" s="44">
        <f t="shared" si="6"/>
        <v>22045026</v>
      </c>
      <c r="R14" s="24">
        <f t="shared" si="7"/>
        <v>-62.41599172841633</v>
      </c>
      <c r="S14" s="25">
        <f t="shared" si="8"/>
        <v>-74.34525928768106</v>
      </c>
      <c r="T14" s="24">
        <f t="shared" si="9"/>
        <v>100</v>
      </c>
      <c r="U14" s="26">
        <f t="shared" si="10"/>
        <v>110.22513000000001</v>
      </c>
      <c r="V14" s="43">
        <v>7331000</v>
      </c>
      <c r="W14" s="44">
        <v>7331000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600000000</v>
      </c>
      <c r="C22" s="42">
        <v>-225000000</v>
      </c>
      <c r="D22" s="42"/>
      <c r="E22" s="42">
        <f t="shared" si="4"/>
        <v>375000000</v>
      </c>
      <c r="F22" s="43">
        <v>600000000</v>
      </c>
      <c r="G22" s="44">
        <v>85000000</v>
      </c>
      <c r="H22" s="43">
        <v>9876000</v>
      </c>
      <c r="I22" s="44">
        <v>9876467</v>
      </c>
      <c r="J22" s="43">
        <v>75124000</v>
      </c>
      <c r="K22" s="44">
        <v>98602248</v>
      </c>
      <c r="L22" s="43">
        <v>43854000</v>
      </c>
      <c r="M22" s="44">
        <v>20375679</v>
      </c>
      <c r="N22" s="43"/>
      <c r="O22" s="44"/>
      <c r="P22" s="43">
        <f t="shared" si="5"/>
        <v>128854000</v>
      </c>
      <c r="Q22" s="44">
        <f t="shared" si="6"/>
        <v>128854394</v>
      </c>
      <c r="R22" s="24">
        <f t="shared" si="7"/>
        <v>-41.624514136627447</v>
      </c>
      <c r="S22" s="25">
        <f t="shared" si="8"/>
        <v>-79.335482290424054</v>
      </c>
      <c r="T22" s="24">
        <f t="shared" si="9"/>
        <v>34.361066666666666</v>
      </c>
      <c r="U22" s="26">
        <f t="shared" si="10"/>
        <v>34.361171733333336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61815000</v>
      </c>
      <c r="C25" s="42">
        <v>7000000</v>
      </c>
      <c r="D25" s="42"/>
      <c r="E25" s="42">
        <f t="shared" si="4"/>
        <v>68815000</v>
      </c>
      <c r="F25" s="43">
        <v>68546000</v>
      </c>
      <c r="G25" s="44">
        <v>68546000</v>
      </c>
      <c r="H25" s="43">
        <v>7792000</v>
      </c>
      <c r="I25" s="44">
        <v>1717036</v>
      </c>
      <c r="J25" s="43">
        <v>28697000</v>
      </c>
      <c r="K25" s="44">
        <v>29193010</v>
      </c>
      <c r="L25" s="43">
        <v>4112000</v>
      </c>
      <c r="M25" s="44">
        <v>-2192570</v>
      </c>
      <c r="N25" s="43"/>
      <c r="O25" s="44"/>
      <c r="P25" s="43">
        <f t="shared" si="5"/>
        <v>40601000</v>
      </c>
      <c r="Q25" s="44">
        <f t="shared" si="6"/>
        <v>28717476</v>
      </c>
      <c r="R25" s="24">
        <f t="shared" si="7"/>
        <v>-85.670976060215352</v>
      </c>
      <c r="S25" s="25">
        <f t="shared" si="8"/>
        <v>-107.51059928386965</v>
      </c>
      <c r="T25" s="24">
        <f t="shared" si="9"/>
        <v>59.000217975732042</v>
      </c>
      <c r="U25" s="26">
        <f t="shared" si="10"/>
        <v>41.731419022015551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3662000</v>
      </c>
      <c r="C28" s="39">
        <f t="shared" si="11"/>
        <v>1976000</v>
      </c>
      <c r="D28" s="39">
        <f t="shared" si="11"/>
        <v>0</v>
      </c>
      <c r="E28" s="39">
        <f t="shared" si="11"/>
        <v>5638000</v>
      </c>
      <c r="F28" s="40">
        <f t="shared" si="11"/>
        <v>5638000</v>
      </c>
      <c r="G28" s="41">
        <f t="shared" si="11"/>
        <v>5638000</v>
      </c>
      <c r="H28" s="40">
        <f t="shared" si="11"/>
        <v>746000</v>
      </c>
      <c r="I28" s="41">
        <f t="shared" si="11"/>
        <v>190454</v>
      </c>
      <c r="J28" s="40">
        <f t="shared" si="11"/>
        <v>1066000</v>
      </c>
      <c r="K28" s="41">
        <f t="shared" si="11"/>
        <v>2807754</v>
      </c>
      <c r="L28" s="40">
        <f t="shared" si="11"/>
        <v>129000</v>
      </c>
      <c r="M28" s="41">
        <f t="shared" si="11"/>
        <v>105014</v>
      </c>
      <c r="N28" s="40">
        <f t="shared" si="11"/>
        <v>0</v>
      </c>
      <c r="O28" s="41">
        <f t="shared" si="11"/>
        <v>0</v>
      </c>
      <c r="P28" s="40">
        <f t="shared" si="11"/>
        <v>1941000</v>
      </c>
      <c r="Q28" s="41">
        <f t="shared" si="11"/>
        <v>3103222</v>
      </c>
      <c r="R28" s="20">
        <f t="shared" si="7"/>
        <v>-87.898686679174489</v>
      </c>
      <c r="S28" s="21">
        <f t="shared" si="8"/>
        <v>-96.259857523130592</v>
      </c>
      <c r="T28" s="20">
        <f t="shared" si="9"/>
        <v>34.427101809152184</v>
      </c>
      <c r="U28" s="22">
        <f t="shared" si="10"/>
        <v>55.041184817311105</v>
      </c>
      <c r="V28" s="40">
        <f t="shared" ref="V28:W28" si="12">SUM(V29:V42)</f>
        <v>237000</v>
      </c>
      <c r="W28" s="41">
        <f t="shared" si="12"/>
        <v>237000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231000</v>
      </c>
      <c r="I31" s="44">
        <v>190454</v>
      </c>
      <c r="J31" s="43">
        <v>767000</v>
      </c>
      <c r="K31" s="44">
        <v>745754</v>
      </c>
      <c r="L31" s="43">
        <v>129000</v>
      </c>
      <c r="M31" s="44">
        <v>105014</v>
      </c>
      <c r="N31" s="43"/>
      <c r="O31" s="44"/>
      <c r="P31" s="43">
        <f t="shared" si="5"/>
        <v>1127000</v>
      </c>
      <c r="Q31" s="44">
        <f t="shared" si="6"/>
        <v>1041222</v>
      </c>
      <c r="R31" s="24">
        <f t="shared" si="7"/>
        <v>-83.181225554106902</v>
      </c>
      <c r="S31" s="25">
        <f t="shared" si="8"/>
        <v>-85.918412774185597</v>
      </c>
      <c r="T31" s="24">
        <f t="shared" si="9"/>
        <v>70.4375</v>
      </c>
      <c r="U31" s="26">
        <f t="shared" si="10"/>
        <v>65.076374999999999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2062000</v>
      </c>
      <c r="C33" s="42"/>
      <c r="D33" s="42"/>
      <c r="E33" s="42">
        <f t="shared" si="4"/>
        <v>2062000</v>
      </c>
      <c r="F33" s="43">
        <v>2062000</v>
      </c>
      <c r="G33" s="44">
        <v>2062000</v>
      </c>
      <c r="H33" s="43">
        <v>515000</v>
      </c>
      <c r="I33" s="44"/>
      <c r="J33" s="43">
        <v>299000</v>
      </c>
      <c r="K33" s="44">
        <v>2062000</v>
      </c>
      <c r="L33" s="43"/>
      <c r="M33" s="44"/>
      <c r="N33" s="43"/>
      <c r="O33" s="44"/>
      <c r="P33" s="43">
        <f t="shared" si="5"/>
        <v>814000</v>
      </c>
      <c r="Q33" s="44">
        <f t="shared" si="6"/>
        <v>2062000</v>
      </c>
      <c r="R33" s="24">
        <f t="shared" si="7"/>
        <v>-100</v>
      </c>
      <c r="S33" s="25">
        <f t="shared" si="8"/>
        <v>-100</v>
      </c>
      <c r="T33" s="24">
        <f t="shared" si="9"/>
        <v>39.476236663433561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1976000</v>
      </c>
      <c r="D37" s="42"/>
      <c r="E37" s="42">
        <f t="shared" si="4"/>
        <v>1976000</v>
      </c>
      <c r="F37" s="43">
        <v>1976000</v>
      </c>
      <c r="G37" s="44">
        <v>1976000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237000</v>
      </c>
      <c r="W37" s="44">
        <v>237000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3948000</v>
      </c>
      <c r="C43" s="45">
        <f t="shared" si="20"/>
        <v>-3834000</v>
      </c>
      <c r="D43" s="45">
        <f t="shared" si="20"/>
        <v>0</v>
      </c>
      <c r="E43" s="45">
        <f t="shared" si="20"/>
        <v>114000</v>
      </c>
      <c r="F43" s="46">
        <f t="shared" si="20"/>
        <v>3448000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3948000</v>
      </c>
      <c r="C44" s="39">
        <f t="shared" si="22"/>
        <v>-3834000</v>
      </c>
      <c r="D44" s="39">
        <f t="shared" si="22"/>
        <v>0</v>
      </c>
      <c r="E44" s="39">
        <f t="shared" si="22"/>
        <v>114000</v>
      </c>
      <c r="F44" s="40">
        <f t="shared" si="22"/>
        <v>3448000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3448000</v>
      </c>
      <c r="C46" s="42">
        <v>-3334000</v>
      </c>
      <c r="D46" s="42"/>
      <c r="E46" s="42">
        <f t="shared" si="13"/>
        <v>114000</v>
      </c>
      <c r="F46" s="43">
        <v>3448000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702765000</v>
      </c>
      <c r="C61" s="39">
        <f t="shared" si="26"/>
        <v>-229858000</v>
      </c>
      <c r="D61" s="39">
        <f t="shared" si="26"/>
        <v>0</v>
      </c>
      <c r="E61" s="39">
        <f t="shared" si="26"/>
        <v>472907000</v>
      </c>
      <c r="F61" s="40">
        <f t="shared" si="26"/>
        <v>710972000</v>
      </c>
      <c r="G61" s="41">
        <f t="shared" si="26"/>
        <v>192524000</v>
      </c>
      <c r="H61" s="40">
        <f t="shared" si="26"/>
        <v>23446000</v>
      </c>
      <c r="I61" s="41">
        <f t="shared" si="26"/>
        <v>18355161</v>
      </c>
      <c r="J61" s="40">
        <f t="shared" si="26"/>
        <v>116493000</v>
      </c>
      <c r="K61" s="41">
        <f t="shared" si="26"/>
        <v>140642542</v>
      </c>
      <c r="L61" s="40">
        <f t="shared" si="26"/>
        <v>52457000</v>
      </c>
      <c r="M61" s="41">
        <f t="shared" si="26"/>
        <v>26576561</v>
      </c>
      <c r="N61" s="40">
        <f t="shared" si="26"/>
        <v>0</v>
      </c>
      <c r="O61" s="41">
        <f t="shared" si="26"/>
        <v>0</v>
      </c>
      <c r="P61" s="40">
        <f t="shared" si="26"/>
        <v>192396000</v>
      </c>
      <c r="Q61" s="41">
        <f t="shared" si="26"/>
        <v>185574264</v>
      </c>
      <c r="R61" s="20">
        <f t="shared" si="16"/>
        <v>-54.969826513181054</v>
      </c>
      <c r="S61" s="21">
        <f t="shared" si="17"/>
        <v>-81.103469389795308</v>
      </c>
      <c r="T61" s="20">
        <f t="shared" si="18"/>
        <v>40.683686221603828</v>
      </c>
      <c r="U61" s="22">
        <f t="shared" si="19"/>
        <v>39.241175114768865</v>
      </c>
      <c r="V61" s="40">
        <f t="shared" ref="V61:W61" si="27">+V8+V43</f>
        <v>7568000</v>
      </c>
      <c r="W61" s="41">
        <f t="shared" si="27"/>
        <v>7568000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702765000</v>
      </c>
      <c r="C65" s="48">
        <f t="shared" si="30"/>
        <v>-229858000</v>
      </c>
      <c r="D65" s="48">
        <f t="shared" si="30"/>
        <v>0</v>
      </c>
      <c r="E65" s="48">
        <f t="shared" si="30"/>
        <v>472907000</v>
      </c>
      <c r="F65" s="49">
        <f t="shared" si="30"/>
        <v>710972000</v>
      </c>
      <c r="G65" s="50">
        <f t="shared" si="30"/>
        <v>192524000</v>
      </c>
      <c r="H65" s="49">
        <f t="shared" si="30"/>
        <v>23446000</v>
      </c>
      <c r="I65" s="50">
        <f t="shared" si="30"/>
        <v>18355161</v>
      </c>
      <c r="J65" s="49">
        <f t="shared" si="30"/>
        <v>116493000</v>
      </c>
      <c r="K65" s="50">
        <f t="shared" si="30"/>
        <v>140642542</v>
      </c>
      <c r="L65" s="49">
        <f t="shared" si="30"/>
        <v>52457000</v>
      </c>
      <c r="M65" s="51">
        <f t="shared" si="30"/>
        <v>26576561</v>
      </c>
      <c r="N65" s="49">
        <f t="shared" si="30"/>
        <v>0</v>
      </c>
      <c r="O65" s="50">
        <f t="shared" si="30"/>
        <v>0</v>
      </c>
      <c r="P65" s="49">
        <f t="shared" si="30"/>
        <v>192396000</v>
      </c>
      <c r="Q65" s="50">
        <f t="shared" si="30"/>
        <v>185574264</v>
      </c>
      <c r="R65" s="34">
        <f t="shared" si="16"/>
        <v>-54.969826513181054</v>
      </c>
      <c r="S65" s="35">
        <f t="shared" si="17"/>
        <v>-81.103469389795308</v>
      </c>
      <c r="T65" s="34">
        <f t="shared" si="18"/>
        <v>40.683686221603828</v>
      </c>
      <c r="U65" s="35">
        <f t="shared" si="19"/>
        <v>39.241175114768865</v>
      </c>
      <c r="V65" s="49">
        <f>+V61+V62</f>
        <v>7568000</v>
      </c>
      <c r="W65" s="50">
        <f>+W61+W62</f>
        <v>7568000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78172000</v>
      </c>
      <c r="C8" s="36">
        <f t="shared" si="0"/>
        <v>8306000</v>
      </c>
      <c r="D8" s="36">
        <f t="shared" si="0"/>
        <v>0</v>
      </c>
      <c r="E8" s="36">
        <f t="shared" si="0"/>
        <v>86478000</v>
      </c>
      <c r="F8" s="37">
        <f t="shared" si="0"/>
        <v>86478000</v>
      </c>
      <c r="G8" s="38">
        <f t="shared" si="0"/>
        <v>86478000</v>
      </c>
      <c r="H8" s="37">
        <f t="shared" si="0"/>
        <v>2258000</v>
      </c>
      <c r="I8" s="38">
        <f t="shared" si="0"/>
        <v>567097</v>
      </c>
      <c r="J8" s="37">
        <f t="shared" si="0"/>
        <v>23627000</v>
      </c>
      <c r="K8" s="38">
        <f t="shared" si="0"/>
        <v>21267144</v>
      </c>
      <c r="L8" s="37">
        <f t="shared" si="0"/>
        <v>20860000</v>
      </c>
      <c r="M8" s="38">
        <f t="shared" si="0"/>
        <v>18570298</v>
      </c>
      <c r="N8" s="37">
        <f t="shared" si="0"/>
        <v>0</v>
      </c>
      <c r="O8" s="38">
        <f t="shared" si="0"/>
        <v>0</v>
      </c>
      <c r="P8" s="37">
        <f t="shared" si="0"/>
        <v>46745000</v>
      </c>
      <c r="Q8" s="38">
        <f t="shared" si="0"/>
        <v>40404539</v>
      </c>
      <c r="R8" s="16">
        <f>IF(($J8       =0),0,((($L8       -$J8       )/$J8       )*100))</f>
        <v>-11.711177889702459</v>
      </c>
      <c r="S8" s="17">
        <f>IF(($K8       =0),0,((($M8       -$K8       )/$K8       )*100))</f>
        <v>-12.680809421330858</v>
      </c>
      <c r="T8" s="16">
        <f>IF(($E8       =0),0,(($P8       /$E8       )*100))</f>
        <v>54.054210319387586</v>
      </c>
      <c r="U8" s="18">
        <f>IF(($E8       =0),0,(($Q8       /$E8       )*100))</f>
        <v>46.722332847660674</v>
      </c>
      <c r="V8" s="37">
        <f t="shared" ref="V8:W8" si="1">+V9+V28</f>
        <v>19413000</v>
      </c>
      <c r="W8" s="38">
        <f t="shared" si="1"/>
        <v>12839000</v>
      </c>
    </row>
    <row r="9" spans="1:23" x14ac:dyDescent="0.2">
      <c r="A9" s="19" t="s">
        <v>35</v>
      </c>
      <c r="B9" s="39">
        <f t="shared" ref="B9:Q9" si="2">SUM(B10:B27)</f>
        <v>69551000</v>
      </c>
      <c r="C9" s="39">
        <f t="shared" si="2"/>
        <v>2306000</v>
      </c>
      <c r="D9" s="39">
        <f t="shared" si="2"/>
        <v>0</v>
      </c>
      <c r="E9" s="39">
        <f t="shared" si="2"/>
        <v>71857000</v>
      </c>
      <c r="F9" s="40">
        <f t="shared" si="2"/>
        <v>71857000</v>
      </c>
      <c r="G9" s="41">
        <f t="shared" si="2"/>
        <v>71857000</v>
      </c>
      <c r="H9" s="40">
        <f t="shared" si="2"/>
        <v>1967000</v>
      </c>
      <c r="I9" s="41">
        <f t="shared" si="2"/>
        <v>567097</v>
      </c>
      <c r="J9" s="40">
        <f t="shared" si="2"/>
        <v>23192000</v>
      </c>
      <c r="K9" s="41">
        <f t="shared" si="2"/>
        <v>21267144</v>
      </c>
      <c r="L9" s="40">
        <f t="shared" si="2"/>
        <v>19051000</v>
      </c>
      <c r="M9" s="41">
        <f t="shared" si="2"/>
        <v>16906528</v>
      </c>
      <c r="N9" s="40">
        <f t="shared" si="2"/>
        <v>0</v>
      </c>
      <c r="O9" s="41">
        <f t="shared" si="2"/>
        <v>0</v>
      </c>
      <c r="P9" s="40">
        <f t="shared" si="2"/>
        <v>44210000</v>
      </c>
      <c r="Q9" s="41">
        <f t="shared" si="2"/>
        <v>38740769</v>
      </c>
      <c r="R9" s="20">
        <f>IF(($J9       =0),0,((($L9       -$J9       )/$J9       )*100))</f>
        <v>-17.855294929285961</v>
      </c>
      <c r="S9" s="21">
        <f>IF(($K9       =0),0,((($M9       -$K9       )/$K9       )*100))</f>
        <v>-20.504003734587023</v>
      </c>
      <c r="T9" s="20">
        <f>IF(($E9       =0),0,(($P9       /$E9       )*100))</f>
        <v>61.524973210682333</v>
      </c>
      <c r="U9" s="22">
        <f>IF(($E9       =0),0,(($Q9       /$E9       )*100))</f>
        <v>53.913702214119709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5056000</v>
      </c>
      <c r="C13" s="42">
        <v>4500000</v>
      </c>
      <c r="D13" s="42"/>
      <c r="E13" s="42">
        <f t="shared" si="4"/>
        <v>9556000</v>
      </c>
      <c r="F13" s="43">
        <v>9556000</v>
      </c>
      <c r="G13" s="44">
        <v>9556000</v>
      </c>
      <c r="H13" s="43">
        <v>1065000</v>
      </c>
      <c r="I13" s="44"/>
      <c r="J13" s="43">
        <v>2885000</v>
      </c>
      <c r="K13" s="44">
        <v>960000</v>
      </c>
      <c r="L13" s="43">
        <v>3882000</v>
      </c>
      <c r="M13" s="44">
        <v>1738106</v>
      </c>
      <c r="N13" s="43"/>
      <c r="O13" s="44"/>
      <c r="P13" s="43">
        <f t="shared" si="5"/>
        <v>7832000</v>
      </c>
      <c r="Q13" s="44">
        <f t="shared" si="6"/>
        <v>2698106</v>
      </c>
      <c r="R13" s="24">
        <f t="shared" si="7"/>
        <v>34.558058925476601</v>
      </c>
      <c r="S13" s="25">
        <f t="shared" si="8"/>
        <v>81.052708333333328</v>
      </c>
      <c r="T13" s="24">
        <f t="shared" si="9"/>
        <v>81.958978652155707</v>
      </c>
      <c r="U13" s="26">
        <f t="shared" si="10"/>
        <v>28.234679782335704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64495000</v>
      </c>
      <c r="C25" s="42">
        <v>-2194000</v>
      </c>
      <c r="D25" s="42"/>
      <c r="E25" s="42">
        <f t="shared" si="4"/>
        <v>62301000</v>
      </c>
      <c r="F25" s="43">
        <v>62301000</v>
      </c>
      <c r="G25" s="44">
        <v>62301000</v>
      </c>
      <c r="H25" s="43">
        <v>902000</v>
      </c>
      <c r="I25" s="44">
        <v>567097</v>
      </c>
      <c r="J25" s="43">
        <v>20307000</v>
      </c>
      <c r="K25" s="44">
        <v>20307144</v>
      </c>
      <c r="L25" s="43">
        <v>15169000</v>
      </c>
      <c r="M25" s="44">
        <v>15168422</v>
      </c>
      <c r="N25" s="43"/>
      <c r="O25" s="44"/>
      <c r="P25" s="43">
        <f t="shared" si="5"/>
        <v>36378000</v>
      </c>
      <c r="Q25" s="44">
        <f t="shared" si="6"/>
        <v>36042663</v>
      </c>
      <c r="R25" s="24">
        <f t="shared" si="7"/>
        <v>-25.301620130989317</v>
      </c>
      <c r="S25" s="25">
        <f t="shared" si="8"/>
        <v>-25.304996113682947</v>
      </c>
      <c r="T25" s="24">
        <f t="shared" si="9"/>
        <v>58.390716039870952</v>
      </c>
      <c r="U25" s="26">
        <f t="shared" si="10"/>
        <v>57.852463042326775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8621000</v>
      </c>
      <c r="C28" s="39">
        <f t="shared" si="11"/>
        <v>6000000</v>
      </c>
      <c r="D28" s="39">
        <f t="shared" si="11"/>
        <v>0</v>
      </c>
      <c r="E28" s="39">
        <f t="shared" si="11"/>
        <v>14621000</v>
      </c>
      <c r="F28" s="40">
        <f t="shared" si="11"/>
        <v>14621000</v>
      </c>
      <c r="G28" s="41">
        <f t="shared" si="11"/>
        <v>14621000</v>
      </c>
      <c r="H28" s="40">
        <f t="shared" si="11"/>
        <v>291000</v>
      </c>
      <c r="I28" s="41">
        <f t="shared" si="11"/>
        <v>0</v>
      </c>
      <c r="J28" s="40">
        <f t="shared" si="11"/>
        <v>435000</v>
      </c>
      <c r="K28" s="41">
        <f t="shared" si="11"/>
        <v>0</v>
      </c>
      <c r="L28" s="40">
        <f t="shared" si="11"/>
        <v>1809000</v>
      </c>
      <c r="M28" s="41">
        <f t="shared" si="11"/>
        <v>1663770</v>
      </c>
      <c r="N28" s="40">
        <f t="shared" si="11"/>
        <v>0</v>
      </c>
      <c r="O28" s="41">
        <f t="shared" si="11"/>
        <v>0</v>
      </c>
      <c r="P28" s="40">
        <f t="shared" si="11"/>
        <v>2535000</v>
      </c>
      <c r="Q28" s="41">
        <f t="shared" si="11"/>
        <v>1663770</v>
      </c>
      <c r="R28" s="20">
        <f t="shared" si="7"/>
        <v>315.86206896551727</v>
      </c>
      <c r="S28" s="21">
        <f t="shared" si="8"/>
        <v>0</v>
      </c>
      <c r="T28" s="20">
        <f t="shared" si="9"/>
        <v>17.338075371041654</v>
      </c>
      <c r="U28" s="22">
        <f t="shared" si="10"/>
        <v>11.3793174201491</v>
      </c>
      <c r="V28" s="40">
        <f t="shared" ref="V28:W28" si="12">SUM(V29:V42)</f>
        <v>19413000</v>
      </c>
      <c r="W28" s="41">
        <f t="shared" si="12"/>
        <v>12839000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/>
      <c r="I31" s="44"/>
      <c r="J31" s="43"/>
      <c r="K31" s="44"/>
      <c r="L31" s="43">
        <v>341000</v>
      </c>
      <c r="M31" s="44">
        <v>380508</v>
      </c>
      <c r="N31" s="43"/>
      <c r="O31" s="44"/>
      <c r="P31" s="43">
        <f t="shared" si="5"/>
        <v>341000</v>
      </c>
      <c r="Q31" s="44">
        <f t="shared" si="6"/>
        <v>380508</v>
      </c>
      <c r="R31" s="24">
        <f t="shared" si="7"/>
        <v>0</v>
      </c>
      <c r="S31" s="25">
        <f t="shared" si="8"/>
        <v>0</v>
      </c>
      <c r="T31" s="24">
        <f t="shared" si="9"/>
        <v>21.3125</v>
      </c>
      <c r="U31" s="26">
        <f t="shared" si="10"/>
        <v>23.781749999999999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2021000</v>
      </c>
      <c r="C33" s="42"/>
      <c r="D33" s="42"/>
      <c r="E33" s="42">
        <f t="shared" si="4"/>
        <v>2021000</v>
      </c>
      <c r="F33" s="43">
        <v>2021000</v>
      </c>
      <c r="G33" s="44">
        <v>2021000</v>
      </c>
      <c r="H33" s="43">
        <v>291000</v>
      </c>
      <c r="I33" s="44"/>
      <c r="J33" s="43">
        <v>435000</v>
      </c>
      <c r="K33" s="44"/>
      <c r="L33" s="43">
        <v>309000</v>
      </c>
      <c r="M33" s="44">
        <v>1283262</v>
      </c>
      <c r="N33" s="43"/>
      <c r="O33" s="44"/>
      <c r="P33" s="43">
        <f t="shared" si="5"/>
        <v>1035000</v>
      </c>
      <c r="Q33" s="44">
        <f t="shared" si="6"/>
        <v>1283262</v>
      </c>
      <c r="R33" s="24">
        <f t="shared" si="7"/>
        <v>-28.965517241379313</v>
      </c>
      <c r="S33" s="25">
        <f t="shared" si="8"/>
        <v>0</v>
      </c>
      <c r="T33" s="24">
        <f t="shared" si="9"/>
        <v>51.212271152894608</v>
      </c>
      <c r="U33" s="26">
        <f t="shared" si="10"/>
        <v>63.496387926768925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/>
      <c r="K36" s="44"/>
      <c r="L36" s="43">
        <v>1159000</v>
      </c>
      <c r="M36" s="44"/>
      <c r="N36" s="43"/>
      <c r="O36" s="44"/>
      <c r="P36" s="43">
        <f t="shared" si="5"/>
        <v>1159000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23.18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6000000</v>
      </c>
      <c r="D37" s="42"/>
      <c r="E37" s="42">
        <f t="shared" si="4"/>
        <v>6000000</v>
      </c>
      <c r="F37" s="43">
        <v>6000000</v>
      </c>
      <c r="G37" s="44">
        <v>6000000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19413000</v>
      </c>
      <c r="W37" s="44">
        <v>12839000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24000</v>
      </c>
      <c r="D43" s="45">
        <f t="shared" si="20"/>
        <v>0</v>
      </c>
      <c r="E43" s="45">
        <f t="shared" si="20"/>
        <v>24000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24000</v>
      </c>
      <c r="D44" s="39">
        <f t="shared" si="22"/>
        <v>0</v>
      </c>
      <c r="E44" s="39">
        <f t="shared" si="22"/>
        <v>24000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>
        <v>24000</v>
      </c>
      <c r="D46" s="42"/>
      <c r="E46" s="42">
        <f t="shared" si="13"/>
        <v>24000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78172000</v>
      </c>
      <c r="C61" s="39">
        <f t="shared" si="26"/>
        <v>8330000</v>
      </c>
      <c r="D61" s="39">
        <f t="shared" si="26"/>
        <v>0</v>
      </c>
      <c r="E61" s="39">
        <f t="shared" si="26"/>
        <v>86502000</v>
      </c>
      <c r="F61" s="40">
        <f t="shared" si="26"/>
        <v>86478000</v>
      </c>
      <c r="G61" s="41">
        <f t="shared" si="26"/>
        <v>86478000</v>
      </c>
      <c r="H61" s="40">
        <f t="shared" si="26"/>
        <v>2258000</v>
      </c>
      <c r="I61" s="41">
        <f t="shared" si="26"/>
        <v>567097</v>
      </c>
      <c r="J61" s="40">
        <f t="shared" si="26"/>
        <v>23627000</v>
      </c>
      <c r="K61" s="41">
        <f t="shared" si="26"/>
        <v>21267144</v>
      </c>
      <c r="L61" s="40">
        <f t="shared" si="26"/>
        <v>20860000</v>
      </c>
      <c r="M61" s="41">
        <f t="shared" si="26"/>
        <v>18570298</v>
      </c>
      <c r="N61" s="40">
        <f t="shared" si="26"/>
        <v>0</v>
      </c>
      <c r="O61" s="41">
        <f t="shared" si="26"/>
        <v>0</v>
      </c>
      <c r="P61" s="40">
        <f t="shared" si="26"/>
        <v>46745000</v>
      </c>
      <c r="Q61" s="41">
        <f t="shared" si="26"/>
        <v>40404539</v>
      </c>
      <c r="R61" s="20">
        <f t="shared" si="16"/>
        <v>-11.711177889702459</v>
      </c>
      <c r="S61" s="21">
        <f t="shared" si="17"/>
        <v>-12.680809421330858</v>
      </c>
      <c r="T61" s="20">
        <f t="shared" si="18"/>
        <v>54.03921296617419</v>
      </c>
      <c r="U61" s="22">
        <f t="shared" si="19"/>
        <v>46.709369725555476</v>
      </c>
      <c r="V61" s="40">
        <f t="shared" ref="V61:W61" si="27">+V8+V43</f>
        <v>19413000</v>
      </c>
      <c r="W61" s="41">
        <f t="shared" si="27"/>
        <v>12839000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78172000</v>
      </c>
      <c r="C65" s="48">
        <f t="shared" si="30"/>
        <v>8330000</v>
      </c>
      <c r="D65" s="48">
        <f t="shared" si="30"/>
        <v>0</v>
      </c>
      <c r="E65" s="48">
        <f t="shared" si="30"/>
        <v>86502000</v>
      </c>
      <c r="F65" s="49">
        <f t="shared" si="30"/>
        <v>86478000</v>
      </c>
      <c r="G65" s="50">
        <f t="shared" si="30"/>
        <v>86478000</v>
      </c>
      <c r="H65" s="49">
        <f t="shared" si="30"/>
        <v>2258000</v>
      </c>
      <c r="I65" s="50">
        <f t="shared" si="30"/>
        <v>567097</v>
      </c>
      <c r="J65" s="49">
        <f t="shared" si="30"/>
        <v>23627000</v>
      </c>
      <c r="K65" s="50">
        <f t="shared" si="30"/>
        <v>21267144</v>
      </c>
      <c r="L65" s="49">
        <f t="shared" si="30"/>
        <v>20860000</v>
      </c>
      <c r="M65" s="51">
        <f t="shared" si="30"/>
        <v>18570298</v>
      </c>
      <c r="N65" s="49">
        <f t="shared" si="30"/>
        <v>0</v>
      </c>
      <c r="O65" s="50">
        <f t="shared" si="30"/>
        <v>0</v>
      </c>
      <c r="P65" s="49">
        <f t="shared" si="30"/>
        <v>46745000</v>
      </c>
      <c r="Q65" s="50">
        <f t="shared" si="30"/>
        <v>40404539</v>
      </c>
      <c r="R65" s="34">
        <f t="shared" si="16"/>
        <v>-11.711177889702459</v>
      </c>
      <c r="S65" s="35">
        <f t="shared" si="17"/>
        <v>-12.680809421330858</v>
      </c>
      <c r="T65" s="34">
        <f t="shared" si="18"/>
        <v>54.03921296617419</v>
      </c>
      <c r="U65" s="35">
        <f t="shared" si="19"/>
        <v>46.709369725555476</v>
      </c>
      <c r="V65" s="49">
        <f>+V61+V62</f>
        <v>19413000</v>
      </c>
      <c r="W65" s="50">
        <f>+W61+W62</f>
        <v>12839000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188034000</v>
      </c>
      <c r="C8" s="36">
        <f t="shared" si="0"/>
        <v>21697000</v>
      </c>
      <c r="D8" s="36">
        <f t="shared" si="0"/>
        <v>0</v>
      </c>
      <c r="E8" s="36">
        <f t="shared" si="0"/>
        <v>209731000</v>
      </c>
      <c r="F8" s="37">
        <f t="shared" si="0"/>
        <v>204731000</v>
      </c>
      <c r="G8" s="38">
        <f t="shared" si="0"/>
        <v>209731000</v>
      </c>
      <c r="H8" s="37">
        <f t="shared" si="0"/>
        <v>17836000</v>
      </c>
      <c r="I8" s="38">
        <f t="shared" si="0"/>
        <v>28534502</v>
      </c>
      <c r="J8" s="37">
        <f t="shared" si="0"/>
        <v>109417000</v>
      </c>
      <c r="K8" s="38">
        <f t="shared" si="0"/>
        <v>89209890</v>
      </c>
      <c r="L8" s="37">
        <f t="shared" si="0"/>
        <v>54114000</v>
      </c>
      <c r="M8" s="38">
        <f t="shared" si="0"/>
        <v>44145929</v>
      </c>
      <c r="N8" s="37">
        <f t="shared" si="0"/>
        <v>0</v>
      </c>
      <c r="O8" s="38">
        <f t="shared" si="0"/>
        <v>0</v>
      </c>
      <c r="P8" s="37">
        <f t="shared" si="0"/>
        <v>181367000</v>
      </c>
      <c r="Q8" s="38">
        <f t="shared" si="0"/>
        <v>161890321</v>
      </c>
      <c r="R8" s="16">
        <f>IF(($J8       =0),0,((($L8       -$J8       )/$J8       )*100))</f>
        <v>-50.543334216803601</v>
      </c>
      <c r="S8" s="17">
        <f>IF(($K8       =0),0,((($M8       -$K8       )/$K8       )*100))</f>
        <v>-50.514534879484771</v>
      </c>
      <c r="T8" s="16">
        <f>IF(($E8       =0),0,(($P8       /$E8       )*100))</f>
        <v>86.476009745817265</v>
      </c>
      <c r="U8" s="18">
        <f>IF(($E8       =0),0,(($Q8       /$E8       )*100))</f>
        <v>77.189505127997293</v>
      </c>
      <c r="V8" s="37">
        <f t="shared" ref="V8:W8" si="1">+V9+V28</f>
        <v>1617000</v>
      </c>
      <c r="W8" s="38">
        <f t="shared" si="1"/>
        <v>1617000</v>
      </c>
    </row>
    <row r="9" spans="1:23" x14ac:dyDescent="0.2">
      <c r="A9" s="19" t="s">
        <v>35</v>
      </c>
      <c r="B9" s="39">
        <f t="shared" ref="B9:Q9" si="2">SUM(B10:B27)</f>
        <v>183574000</v>
      </c>
      <c r="C9" s="39">
        <f t="shared" si="2"/>
        <v>11697000</v>
      </c>
      <c r="D9" s="39">
        <f t="shared" si="2"/>
        <v>0</v>
      </c>
      <c r="E9" s="39">
        <f t="shared" si="2"/>
        <v>195271000</v>
      </c>
      <c r="F9" s="40">
        <f t="shared" si="2"/>
        <v>190271000</v>
      </c>
      <c r="G9" s="41">
        <f t="shared" si="2"/>
        <v>195271000</v>
      </c>
      <c r="H9" s="40">
        <f t="shared" si="2"/>
        <v>17579000</v>
      </c>
      <c r="I9" s="41">
        <f t="shared" si="2"/>
        <v>27314100</v>
      </c>
      <c r="J9" s="40">
        <f t="shared" si="2"/>
        <v>108201000</v>
      </c>
      <c r="K9" s="41">
        <f t="shared" si="2"/>
        <v>87990976</v>
      </c>
      <c r="L9" s="40">
        <f t="shared" si="2"/>
        <v>52120000</v>
      </c>
      <c r="M9" s="41">
        <f t="shared" si="2"/>
        <v>42148668</v>
      </c>
      <c r="N9" s="40">
        <f t="shared" si="2"/>
        <v>0</v>
      </c>
      <c r="O9" s="41">
        <f t="shared" si="2"/>
        <v>0</v>
      </c>
      <c r="P9" s="40">
        <f t="shared" si="2"/>
        <v>177900000</v>
      </c>
      <c r="Q9" s="41">
        <f t="shared" si="2"/>
        <v>157453744</v>
      </c>
      <c r="R9" s="20">
        <f>IF(($J9       =0),0,((($L9       -$J9       )/$J9       )*100))</f>
        <v>-51.830389737617956</v>
      </c>
      <c r="S9" s="21">
        <f>IF(($K9       =0),0,((($M9       -$K9       )/$K9       )*100))</f>
        <v>-52.098874320930364</v>
      </c>
      <c r="T9" s="20">
        <f>IF(($E9       =0),0,(($P9       /$E9       )*100))</f>
        <v>91.104157811451785</v>
      </c>
      <c r="U9" s="22">
        <f>IF(($E9       =0),0,(($Q9       /$E9       )*100))</f>
        <v>80.633449923439741</v>
      </c>
      <c r="V9" s="40">
        <f t="shared" ref="V9:W9" si="3">SUM(V10:V27)</f>
        <v>1617000</v>
      </c>
      <c r="W9" s="41">
        <f t="shared" si="3"/>
        <v>1617000</v>
      </c>
    </row>
    <row r="10" spans="1:23" x14ac:dyDescent="0.2">
      <c r="A10" s="23" t="s">
        <v>36</v>
      </c>
      <c r="B10" s="42">
        <v>139514000</v>
      </c>
      <c r="C10" s="42">
        <v>-441000</v>
      </c>
      <c r="D10" s="42"/>
      <c r="E10" s="42">
        <f t="shared" ref="E10:E41" si="4">$B10      +$C10      +$D10</f>
        <v>139073000</v>
      </c>
      <c r="F10" s="43">
        <v>139073000</v>
      </c>
      <c r="G10" s="44">
        <v>139073000</v>
      </c>
      <c r="H10" s="43">
        <v>14828000</v>
      </c>
      <c r="I10" s="44">
        <v>20795400</v>
      </c>
      <c r="J10" s="43">
        <v>74655000</v>
      </c>
      <c r="K10" s="44">
        <v>67161863</v>
      </c>
      <c r="L10" s="43">
        <v>49433000</v>
      </c>
      <c r="M10" s="44">
        <v>36242097</v>
      </c>
      <c r="N10" s="43"/>
      <c r="O10" s="44"/>
      <c r="P10" s="43">
        <f t="shared" ref="P10:P41" si="5">$H10      +$J10      +$L10      +$N10</f>
        <v>138916000</v>
      </c>
      <c r="Q10" s="44">
        <f t="shared" ref="Q10:Q41" si="6">$I10      +$K10      +$M10      +$O10</f>
        <v>124199360</v>
      </c>
      <c r="R10" s="24">
        <f t="shared" ref="R10:R41" si="7">IF(($J10      =0),0,((($L10      -$J10      )/$J10      )*100))</f>
        <v>-33.784743151831762</v>
      </c>
      <c r="S10" s="25">
        <f t="shared" ref="S10:S41" si="8">IF(($K10      =0),0,((($M10      -$K10      )/$K10      )*100))</f>
        <v>-46.037683618156926</v>
      </c>
      <c r="T10" s="24">
        <f t="shared" ref="T10:T41" si="9">IF(($E10      =0),0,(($P10      /$E10      )*100))</f>
        <v>99.887109647451339</v>
      </c>
      <c r="U10" s="26">
        <f t="shared" ref="U10:U41" si="10">IF(($E10      =0),0,(($Q10      /$E10      )*100))</f>
        <v>89.30515628482884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26092000</v>
      </c>
      <c r="C13" s="42">
        <v>7138000</v>
      </c>
      <c r="D13" s="42"/>
      <c r="E13" s="42">
        <f t="shared" si="4"/>
        <v>33230000</v>
      </c>
      <c r="F13" s="43">
        <v>33230000</v>
      </c>
      <c r="G13" s="44">
        <v>33230000</v>
      </c>
      <c r="H13" s="43">
        <v>258000</v>
      </c>
      <c r="I13" s="44">
        <v>4024950</v>
      </c>
      <c r="J13" s="43">
        <v>25834000</v>
      </c>
      <c r="K13" s="44">
        <v>13117763</v>
      </c>
      <c r="L13" s="43"/>
      <c r="M13" s="44">
        <v>2271825</v>
      </c>
      <c r="N13" s="43"/>
      <c r="O13" s="44"/>
      <c r="P13" s="43">
        <f t="shared" si="5"/>
        <v>26092000</v>
      </c>
      <c r="Q13" s="44">
        <f t="shared" si="6"/>
        <v>19414538</v>
      </c>
      <c r="R13" s="24">
        <f t="shared" si="7"/>
        <v>-100</v>
      </c>
      <c r="S13" s="25">
        <f t="shared" si="8"/>
        <v>-82.68130778090746</v>
      </c>
      <c r="T13" s="24">
        <f t="shared" si="9"/>
        <v>78.519410171531746</v>
      </c>
      <c r="U13" s="26">
        <f t="shared" si="10"/>
        <v>58.424730665061688</v>
      </c>
      <c r="V13" s="43">
        <v>1617000</v>
      </c>
      <c r="W13" s="44">
        <v>1617000</v>
      </c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17968000</v>
      </c>
      <c r="C23" s="42">
        <v>5000000</v>
      </c>
      <c r="D23" s="42"/>
      <c r="E23" s="42">
        <f t="shared" si="4"/>
        <v>22968000</v>
      </c>
      <c r="F23" s="43">
        <v>17968000</v>
      </c>
      <c r="G23" s="44">
        <v>22968000</v>
      </c>
      <c r="H23" s="43">
        <v>2493000</v>
      </c>
      <c r="I23" s="44">
        <v>2493750</v>
      </c>
      <c r="J23" s="43">
        <v>7712000</v>
      </c>
      <c r="K23" s="44">
        <v>7711350</v>
      </c>
      <c r="L23" s="43">
        <v>2687000</v>
      </c>
      <c r="M23" s="44">
        <v>3634746</v>
      </c>
      <c r="N23" s="43"/>
      <c r="O23" s="44"/>
      <c r="P23" s="43">
        <f t="shared" si="5"/>
        <v>12892000</v>
      </c>
      <c r="Q23" s="44">
        <f t="shared" si="6"/>
        <v>13839846</v>
      </c>
      <c r="R23" s="24">
        <f t="shared" si="7"/>
        <v>-65.158195020746888</v>
      </c>
      <c r="S23" s="25">
        <f t="shared" si="8"/>
        <v>-52.864984730300144</v>
      </c>
      <c r="T23" s="24">
        <f t="shared" si="9"/>
        <v>56.130268199233711</v>
      </c>
      <c r="U23" s="26">
        <f t="shared" si="10"/>
        <v>60.257079414838032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4460000</v>
      </c>
      <c r="C28" s="39">
        <f t="shared" si="11"/>
        <v>10000000</v>
      </c>
      <c r="D28" s="39">
        <f t="shared" si="11"/>
        <v>0</v>
      </c>
      <c r="E28" s="39">
        <f t="shared" si="11"/>
        <v>14460000</v>
      </c>
      <c r="F28" s="40">
        <f t="shared" si="11"/>
        <v>14460000</v>
      </c>
      <c r="G28" s="41">
        <f t="shared" si="11"/>
        <v>14460000</v>
      </c>
      <c r="H28" s="40">
        <f t="shared" si="11"/>
        <v>257000</v>
      </c>
      <c r="I28" s="41">
        <f t="shared" si="11"/>
        <v>1220402</v>
      </c>
      <c r="J28" s="40">
        <f t="shared" si="11"/>
        <v>1216000</v>
      </c>
      <c r="K28" s="41">
        <f t="shared" si="11"/>
        <v>1218914</v>
      </c>
      <c r="L28" s="40">
        <f t="shared" si="11"/>
        <v>1994000</v>
      </c>
      <c r="M28" s="41">
        <f t="shared" si="11"/>
        <v>1997261</v>
      </c>
      <c r="N28" s="40">
        <f t="shared" si="11"/>
        <v>0</v>
      </c>
      <c r="O28" s="41">
        <f t="shared" si="11"/>
        <v>0</v>
      </c>
      <c r="P28" s="40">
        <f t="shared" si="11"/>
        <v>3467000</v>
      </c>
      <c r="Q28" s="41">
        <f t="shared" si="11"/>
        <v>4436577</v>
      </c>
      <c r="R28" s="20">
        <f t="shared" si="7"/>
        <v>63.980263157894733</v>
      </c>
      <c r="S28" s="21">
        <f t="shared" si="8"/>
        <v>63.855776535506195</v>
      </c>
      <c r="T28" s="20">
        <f t="shared" si="9"/>
        <v>23.976486860304288</v>
      </c>
      <c r="U28" s="22">
        <f t="shared" si="10"/>
        <v>30.681721991701245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257000</v>
      </c>
      <c r="I31" s="44">
        <v>256846</v>
      </c>
      <c r="J31" s="43">
        <v>722000</v>
      </c>
      <c r="K31" s="44">
        <v>722470</v>
      </c>
      <c r="L31" s="43">
        <v>1994000</v>
      </c>
      <c r="M31" s="44">
        <v>1997261</v>
      </c>
      <c r="N31" s="43"/>
      <c r="O31" s="44"/>
      <c r="P31" s="43">
        <f t="shared" si="5"/>
        <v>2973000</v>
      </c>
      <c r="Q31" s="44">
        <f t="shared" si="6"/>
        <v>2976577</v>
      </c>
      <c r="R31" s="24">
        <f t="shared" si="7"/>
        <v>176.17728531855957</v>
      </c>
      <c r="S31" s="25">
        <f t="shared" si="8"/>
        <v>176.44898750121112</v>
      </c>
      <c r="T31" s="24">
        <f t="shared" si="9"/>
        <v>99.1</v>
      </c>
      <c r="U31" s="26">
        <f t="shared" si="10"/>
        <v>99.219233333333335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1460000</v>
      </c>
      <c r="C33" s="42"/>
      <c r="D33" s="42"/>
      <c r="E33" s="42">
        <f t="shared" si="4"/>
        <v>1460000</v>
      </c>
      <c r="F33" s="43">
        <v>1460000</v>
      </c>
      <c r="G33" s="44">
        <v>1460000</v>
      </c>
      <c r="H33" s="43"/>
      <c r="I33" s="44">
        <v>963556</v>
      </c>
      <c r="J33" s="43">
        <v>494000</v>
      </c>
      <c r="K33" s="44">
        <v>496444</v>
      </c>
      <c r="L33" s="43"/>
      <c r="M33" s="44"/>
      <c r="N33" s="43"/>
      <c r="O33" s="44"/>
      <c r="P33" s="43">
        <f t="shared" si="5"/>
        <v>494000</v>
      </c>
      <c r="Q33" s="44">
        <f t="shared" si="6"/>
        <v>1460000</v>
      </c>
      <c r="R33" s="24">
        <f t="shared" si="7"/>
        <v>-100</v>
      </c>
      <c r="S33" s="25">
        <f t="shared" si="8"/>
        <v>-100</v>
      </c>
      <c r="T33" s="24">
        <f t="shared" si="9"/>
        <v>33.835616438356162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10000000</v>
      </c>
      <c r="D37" s="42"/>
      <c r="E37" s="42">
        <f t="shared" si="4"/>
        <v>10000000</v>
      </c>
      <c r="F37" s="43">
        <v>10000000</v>
      </c>
      <c r="G37" s="44">
        <v>10000000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216621000</v>
      </c>
      <c r="C43" s="45">
        <f t="shared" si="20"/>
        <v>-12034000</v>
      </c>
      <c r="D43" s="45">
        <f t="shared" si="20"/>
        <v>0</v>
      </c>
      <c r="E43" s="45">
        <f t="shared" si="20"/>
        <v>204587000</v>
      </c>
      <c r="F43" s="46">
        <f t="shared" si="20"/>
        <v>215121000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216621000</v>
      </c>
      <c r="C44" s="39">
        <f t="shared" si="22"/>
        <v>-12034000</v>
      </c>
      <c r="D44" s="39">
        <f t="shared" si="22"/>
        <v>0</v>
      </c>
      <c r="E44" s="39">
        <f t="shared" si="22"/>
        <v>204587000</v>
      </c>
      <c r="F44" s="40">
        <f t="shared" si="22"/>
        <v>215121000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201000000</v>
      </c>
      <c r="C45" s="42"/>
      <c r="D45" s="42"/>
      <c r="E45" s="42">
        <f t="shared" si="13"/>
        <v>201000000</v>
      </c>
      <c r="F45" s="43">
        <v>201000000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14121000</v>
      </c>
      <c r="C46" s="42">
        <v>-10534000</v>
      </c>
      <c r="D46" s="42"/>
      <c r="E46" s="42">
        <f t="shared" si="13"/>
        <v>3587000</v>
      </c>
      <c r="F46" s="43">
        <v>14121000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-1500000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404655000</v>
      </c>
      <c r="C61" s="39">
        <f t="shared" si="26"/>
        <v>9663000</v>
      </c>
      <c r="D61" s="39">
        <f t="shared" si="26"/>
        <v>0</v>
      </c>
      <c r="E61" s="39">
        <f t="shared" si="26"/>
        <v>414318000</v>
      </c>
      <c r="F61" s="40">
        <f t="shared" si="26"/>
        <v>419852000</v>
      </c>
      <c r="G61" s="41">
        <f t="shared" si="26"/>
        <v>209731000</v>
      </c>
      <c r="H61" s="40">
        <f t="shared" si="26"/>
        <v>17836000</v>
      </c>
      <c r="I61" s="41">
        <f t="shared" si="26"/>
        <v>28534502</v>
      </c>
      <c r="J61" s="40">
        <f t="shared" si="26"/>
        <v>109417000</v>
      </c>
      <c r="K61" s="41">
        <f t="shared" si="26"/>
        <v>89209890</v>
      </c>
      <c r="L61" s="40">
        <f t="shared" si="26"/>
        <v>54114000</v>
      </c>
      <c r="M61" s="41">
        <f t="shared" si="26"/>
        <v>44145929</v>
      </c>
      <c r="N61" s="40">
        <f t="shared" si="26"/>
        <v>0</v>
      </c>
      <c r="O61" s="41">
        <f t="shared" si="26"/>
        <v>0</v>
      </c>
      <c r="P61" s="40">
        <f t="shared" si="26"/>
        <v>181367000</v>
      </c>
      <c r="Q61" s="41">
        <f t="shared" si="26"/>
        <v>161890321</v>
      </c>
      <c r="R61" s="20">
        <f t="shared" si="16"/>
        <v>-50.543334216803601</v>
      </c>
      <c r="S61" s="21">
        <f t="shared" si="17"/>
        <v>-50.514534879484771</v>
      </c>
      <c r="T61" s="20">
        <f t="shared" si="18"/>
        <v>43.774829961527132</v>
      </c>
      <c r="U61" s="22">
        <f t="shared" si="19"/>
        <v>39.07392896277738</v>
      </c>
      <c r="V61" s="40">
        <f t="shared" ref="V61:W61" si="27">+V8+V43</f>
        <v>1617000</v>
      </c>
      <c r="W61" s="41">
        <f t="shared" si="27"/>
        <v>1617000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404655000</v>
      </c>
      <c r="C65" s="48">
        <f t="shared" si="30"/>
        <v>9663000</v>
      </c>
      <c r="D65" s="48">
        <f t="shared" si="30"/>
        <v>0</v>
      </c>
      <c r="E65" s="48">
        <f t="shared" si="30"/>
        <v>414318000</v>
      </c>
      <c r="F65" s="49">
        <f t="shared" si="30"/>
        <v>419852000</v>
      </c>
      <c r="G65" s="50">
        <f t="shared" si="30"/>
        <v>209731000</v>
      </c>
      <c r="H65" s="49">
        <f t="shared" si="30"/>
        <v>17836000</v>
      </c>
      <c r="I65" s="50">
        <f t="shared" si="30"/>
        <v>28534502</v>
      </c>
      <c r="J65" s="49">
        <f t="shared" si="30"/>
        <v>109417000</v>
      </c>
      <c r="K65" s="50">
        <f t="shared" si="30"/>
        <v>89209890</v>
      </c>
      <c r="L65" s="49">
        <f t="shared" si="30"/>
        <v>54114000</v>
      </c>
      <c r="M65" s="51">
        <f t="shared" si="30"/>
        <v>44145929</v>
      </c>
      <c r="N65" s="49">
        <f t="shared" si="30"/>
        <v>0</v>
      </c>
      <c r="O65" s="50">
        <f t="shared" si="30"/>
        <v>0</v>
      </c>
      <c r="P65" s="49">
        <f t="shared" si="30"/>
        <v>181367000</v>
      </c>
      <c r="Q65" s="50">
        <f t="shared" si="30"/>
        <v>161890321</v>
      </c>
      <c r="R65" s="34">
        <f t="shared" si="16"/>
        <v>-50.543334216803601</v>
      </c>
      <c r="S65" s="35">
        <f t="shared" si="17"/>
        <v>-50.514534879484771</v>
      </c>
      <c r="T65" s="34">
        <f t="shared" si="18"/>
        <v>43.774829961527132</v>
      </c>
      <c r="U65" s="35">
        <f t="shared" si="19"/>
        <v>39.07392896277738</v>
      </c>
      <c r="V65" s="49">
        <f>+V61+V62</f>
        <v>1617000</v>
      </c>
      <c r="W65" s="50">
        <f>+W61+W62</f>
        <v>1617000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564918000</v>
      </c>
      <c r="C8" s="36">
        <f t="shared" si="0"/>
        <v>4800000</v>
      </c>
      <c r="D8" s="36">
        <f t="shared" si="0"/>
        <v>0</v>
      </c>
      <c r="E8" s="36">
        <f t="shared" si="0"/>
        <v>569718000</v>
      </c>
      <c r="F8" s="37">
        <f t="shared" si="0"/>
        <v>571918000</v>
      </c>
      <c r="G8" s="38">
        <f t="shared" si="0"/>
        <v>460741000</v>
      </c>
      <c r="H8" s="37">
        <f t="shared" si="0"/>
        <v>141960000</v>
      </c>
      <c r="I8" s="38">
        <f t="shared" si="0"/>
        <v>141580180</v>
      </c>
      <c r="J8" s="37">
        <f t="shared" si="0"/>
        <v>220058000</v>
      </c>
      <c r="K8" s="38">
        <f t="shared" si="0"/>
        <v>244371887</v>
      </c>
      <c r="L8" s="37">
        <f t="shared" si="0"/>
        <v>58514000</v>
      </c>
      <c r="M8" s="38">
        <f t="shared" si="0"/>
        <v>199293345</v>
      </c>
      <c r="N8" s="37">
        <f t="shared" si="0"/>
        <v>0</v>
      </c>
      <c r="O8" s="38">
        <f t="shared" si="0"/>
        <v>0</v>
      </c>
      <c r="P8" s="37">
        <f t="shared" si="0"/>
        <v>420532000</v>
      </c>
      <c r="Q8" s="38">
        <f t="shared" si="0"/>
        <v>585245412</v>
      </c>
      <c r="R8" s="16">
        <f>IF(($J8       =0),0,((($L8       -$J8       )/$J8       )*100))</f>
        <v>-73.409737432858606</v>
      </c>
      <c r="S8" s="17">
        <f>IF(($K8       =0),0,((($M8       -$K8       )/$K8       )*100))</f>
        <v>-18.446697184934372</v>
      </c>
      <c r="T8" s="16">
        <f>IF(($E8       =0),0,(($P8       /$E8       )*100))</f>
        <v>73.814062395781775</v>
      </c>
      <c r="U8" s="18">
        <f>IF(($E8       =0),0,(($Q8       /$E8       )*100))</f>
        <v>102.72545575179299</v>
      </c>
      <c r="V8" s="37">
        <f t="shared" ref="V8:W8" si="1">+V9+V28</f>
        <v>732481000</v>
      </c>
      <c r="W8" s="38">
        <f t="shared" si="1"/>
        <v>53209000</v>
      </c>
    </row>
    <row r="9" spans="1:23" x14ac:dyDescent="0.2">
      <c r="A9" s="19" t="s">
        <v>35</v>
      </c>
      <c r="B9" s="39">
        <f t="shared" ref="B9:Q9" si="2">SUM(B10:B27)</f>
        <v>555152000</v>
      </c>
      <c r="C9" s="39">
        <f t="shared" si="2"/>
        <v>4800000</v>
      </c>
      <c r="D9" s="39">
        <f t="shared" si="2"/>
        <v>0</v>
      </c>
      <c r="E9" s="39">
        <f t="shared" si="2"/>
        <v>559952000</v>
      </c>
      <c r="F9" s="40">
        <f t="shared" si="2"/>
        <v>562152000</v>
      </c>
      <c r="G9" s="41">
        <f t="shared" si="2"/>
        <v>450975000</v>
      </c>
      <c r="H9" s="40">
        <f t="shared" si="2"/>
        <v>139872000</v>
      </c>
      <c r="I9" s="41">
        <f t="shared" si="2"/>
        <v>139782490</v>
      </c>
      <c r="J9" s="40">
        <f t="shared" si="2"/>
        <v>218623000</v>
      </c>
      <c r="K9" s="41">
        <f t="shared" si="2"/>
        <v>241940471</v>
      </c>
      <c r="L9" s="40">
        <f t="shared" si="2"/>
        <v>57041000</v>
      </c>
      <c r="M9" s="41">
        <f t="shared" si="2"/>
        <v>198495689</v>
      </c>
      <c r="N9" s="40">
        <f t="shared" si="2"/>
        <v>0</v>
      </c>
      <c r="O9" s="41">
        <f t="shared" si="2"/>
        <v>0</v>
      </c>
      <c r="P9" s="40">
        <f t="shared" si="2"/>
        <v>415536000</v>
      </c>
      <c r="Q9" s="41">
        <f t="shared" si="2"/>
        <v>580218650</v>
      </c>
      <c r="R9" s="20">
        <f>IF(($J9       =0),0,((($L9       -$J9       )/$J9       )*100))</f>
        <v>-73.908966577167092</v>
      </c>
      <c r="S9" s="21">
        <f>IF(($K9       =0),0,((($M9       -$K9       )/$K9       )*100))</f>
        <v>-17.956806407969669</v>
      </c>
      <c r="T9" s="20">
        <f>IF(($E9       =0),0,(($P9       /$E9       )*100))</f>
        <v>74.209217932965686</v>
      </c>
      <c r="U9" s="22">
        <f>IF(($E9       =0),0,(($Q9       /$E9       )*100))</f>
        <v>103.61935487327484</v>
      </c>
      <c r="V9" s="40">
        <f t="shared" ref="V9:W9" si="3">SUM(V10:V27)</f>
        <v>732481000</v>
      </c>
      <c r="W9" s="41">
        <f t="shared" si="3"/>
        <v>53209000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184733000</v>
      </c>
      <c r="C12" s="42"/>
      <c r="D12" s="42"/>
      <c r="E12" s="42">
        <f t="shared" si="4"/>
        <v>184733000</v>
      </c>
      <c r="F12" s="43">
        <v>184733000</v>
      </c>
      <c r="G12" s="44">
        <v>99756000</v>
      </c>
      <c r="H12" s="43">
        <v>11304000</v>
      </c>
      <c r="I12" s="44">
        <v>11646654</v>
      </c>
      <c r="J12" s="43">
        <v>88452000</v>
      </c>
      <c r="K12" s="44">
        <v>106592496</v>
      </c>
      <c r="L12" s="43"/>
      <c r="M12" s="44">
        <v>91878932</v>
      </c>
      <c r="N12" s="43"/>
      <c r="O12" s="44"/>
      <c r="P12" s="43">
        <f t="shared" si="5"/>
        <v>99756000</v>
      </c>
      <c r="Q12" s="44">
        <f t="shared" si="6"/>
        <v>210118082</v>
      </c>
      <c r="R12" s="24">
        <f t="shared" si="7"/>
        <v>-100</v>
      </c>
      <c r="S12" s="25">
        <f t="shared" si="8"/>
        <v>-13.803564558615832</v>
      </c>
      <c r="T12" s="24">
        <f t="shared" si="9"/>
        <v>54.00009743792392</v>
      </c>
      <c r="U12" s="26">
        <f t="shared" si="10"/>
        <v>113.74149827047685</v>
      </c>
      <c r="V12" s="43">
        <v>449969000</v>
      </c>
      <c r="W12" s="44">
        <v>53209000</v>
      </c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5000000</v>
      </c>
      <c r="C14" s="42"/>
      <c r="D14" s="42"/>
      <c r="E14" s="42">
        <f t="shared" si="4"/>
        <v>5000000</v>
      </c>
      <c r="F14" s="43">
        <v>5000000</v>
      </c>
      <c r="G14" s="44">
        <v>5000000</v>
      </c>
      <c r="H14" s="43">
        <v>114000</v>
      </c>
      <c r="I14" s="44">
        <v>114252</v>
      </c>
      <c r="J14" s="43">
        <v>346000</v>
      </c>
      <c r="K14" s="44">
        <v>283510</v>
      </c>
      <c r="L14" s="43">
        <v>1186000</v>
      </c>
      <c r="M14" s="44">
        <v>400682</v>
      </c>
      <c r="N14" s="43"/>
      <c r="O14" s="44"/>
      <c r="P14" s="43">
        <f t="shared" si="5"/>
        <v>1646000</v>
      </c>
      <c r="Q14" s="44">
        <f t="shared" si="6"/>
        <v>798444</v>
      </c>
      <c r="R14" s="24">
        <f t="shared" si="7"/>
        <v>242.77456647398844</v>
      </c>
      <c r="S14" s="25">
        <f t="shared" si="8"/>
        <v>41.329053648901279</v>
      </c>
      <c r="T14" s="24">
        <f t="shared" si="9"/>
        <v>32.92</v>
      </c>
      <c r="U14" s="26">
        <f t="shared" si="10"/>
        <v>15.968879999999999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130521000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294000000</v>
      </c>
      <c r="C22" s="42"/>
      <c r="D22" s="42"/>
      <c r="E22" s="42">
        <f t="shared" si="4"/>
        <v>294000000</v>
      </c>
      <c r="F22" s="43">
        <v>294000000</v>
      </c>
      <c r="G22" s="44">
        <v>270000000</v>
      </c>
      <c r="H22" s="43">
        <v>113041000</v>
      </c>
      <c r="I22" s="44">
        <v>113528543</v>
      </c>
      <c r="J22" s="43">
        <v>101407000</v>
      </c>
      <c r="K22" s="44">
        <v>102332400</v>
      </c>
      <c r="L22" s="43">
        <v>51781000</v>
      </c>
      <c r="M22" s="44">
        <v>99994287</v>
      </c>
      <c r="N22" s="43"/>
      <c r="O22" s="44"/>
      <c r="P22" s="43">
        <f t="shared" si="5"/>
        <v>266229000</v>
      </c>
      <c r="Q22" s="44">
        <f t="shared" si="6"/>
        <v>315855230</v>
      </c>
      <c r="R22" s="24">
        <f t="shared" si="7"/>
        <v>-48.93745007741083</v>
      </c>
      <c r="S22" s="25">
        <f t="shared" si="8"/>
        <v>-2.2848218159644453</v>
      </c>
      <c r="T22" s="24">
        <f t="shared" si="9"/>
        <v>90.554081632653066</v>
      </c>
      <c r="U22" s="26">
        <f t="shared" si="10"/>
        <v>107.43375170068028</v>
      </c>
      <c r="V22" s="43">
        <v>151991000</v>
      </c>
      <c r="W22" s="44"/>
    </row>
    <row r="23" spans="1:23" x14ac:dyDescent="0.2">
      <c r="A23" s="23" t="s">
        <v>49</v>
      </c>
      <c r="B23" s="42">
        <v>4000000</v>
      </c>
      <c r="C23" s="42">
        <v>-2200000</v>
      </c>
      <c r="D23" s="42"/>
      <c r="E23" s="42">
        <f t="shared" si="4"/>
        <v>1800000</v>
      </c>
      <c r="F23" s="43">
        <v>4000000</v>
      </c>
      <c r="G23" s="44">
        <v>1800000</v>
      </c>
      <c r="H23" s="43">
        <v>250000</v>
      </c>
      <c r="I23" s="44">
        <v>443087</v>
      </c>
      <c r="J23" s="43">
        <v>995000</v>
      </c>
      <c r="K23" s="44">
        <v>802554</v>
      </c>
      <c r="L23" s="43">
        <v>69000</v>
      </c>
      <c r="M23" s="44">
        <v>138376</v>
      </c>
      <c r="N23" s="43"/>
      <c r="O23" s="44"/>
      <c r="P23" s="43">
        <f t="shared" si="5"/>
        <v>1314000</v>
      </c>
      <c r="Q23" s="44">
        <f t="shared" si="6"/>
        <v>1384017</v>
      </c>
      <c r="R23" s="24">
        <f t="shared" si="7"/>
        <v>-93.065326633165839</v>
      </c>
      <c r="S23" s="25">
        <f t="shared" si="8"/>
        <v>-82.75804494152419</v>
      </c>
      <c r="T23" s="24">
        <f t="shared" si="9"/>
        <v>73</v>
      </c>
      <c r="U23" s="26">
        <f t="shared" si="10"/>
        <v>76.889833333333328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67419000</v>
      </c>
      <c r="C25" s="42">
        <v>7000000</v>
      </c>
      <c r="D25" s="42"/>
      <c r="E25" s="42">
        <f t="shared" si="4"/>
        <v>74419000</v>
      </c>
      <c r="F25" s="43">
        <v>74419000</v>
      </c>
      <c r="G25" s="44">
        <v>74419000</v>
      </c>
      <c r="H25" s="43">
        <v>15163000</v>
      </c>
      <c r="I25" s="44">
        <v>14049954</v>
      </c>
      <c r="J25" s="43">
        <v>27423000</v>
      </c>
      <c r="K25" s="44">
        <v>31929511</v>
      </c>
      <c r="L25" s="43">
        <v>4005000</v>
      </c>
      <c r="M25" s="44">
        <v>6083412</v>
      </c>
      <c r="N25" s="43"/>
      <c r="O25" s="44"/>
      <c r="P25" s="43">
        <f t="shared" si="5"/>
        <v>46591000</v>
      </c>
      <c r="Q25" s="44">
        <f t="shared" si="6"/>
        <v>52062877</v>
      </c>
      <c r="R25" s="24">
        <f t="shared" si="7"/>
        <v>-85.395470955037752</v>
      </c>
      <c r="S25" s="25">
        <f t="shared" si="8"/>
        <v>-80.947368721055582</v>
      </c>
      <c r="T25" s="24">
        <f t="shared" si="9"/>
        <v>62.606323653905591</v>
      </c>
      <c r="U25" s="26">
        <f t="shared" si="10"/>
        <v>69.959119310928656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9766000</v>
      </c>
      <c r="C28" s="39">
        <f t="shared" si="11"/>
        <v>0</v>
      </c>
      <c r="D28" s="39">
        <f t="shared" si="11"/>
        <v>0</v>
      </c>
      <c r="E28" s="39">
        <f t="shared" si="11"/>
        <v>9766000</v>
      </c>
      <c r="F28" s="40">
        <f t="shared" si="11"/>
        <v>9766000</v>
      </c>
      <c r="G28" s="41">
        <f t="shared" si="11"/>
        <v>9766000</v>
      </c>
      <c r="H28" s="40">
        <f t="shared" si="11"/>
        <v>2088000</v>
      </c>
      <c r="I28" s="41">
        <f t="shared" si="11"/>
        <v>1797690</v>
      </c>
      <c r="J28" s="40">
        <f t="shared" si="11"/>
        <v>1435000</v>
      </c>
      <c r="K28" s="41">
        <f t="shared" si="11"/>
        <v>2431416</v>
      </c>
      <c r="L28" s="40">
        <f t="shared" si="11"/>
        <v>1473000</v>
      </c>
      <c r="M28" s="41">
        <f t="shared" si="11"/>
        <v>797656</v>
      </c>
      <c r="N28" s="40">
        <f t="shared" si="11"/>
        <v>0</v>
      </c>
      <c r="O28" s="41">
        <f t="shared" si="11"/>
        <v>0</v>
      </c>
      <c r="P28" s="40">
        <f t="shared" si="11"/>
        <v>4996000</v>
      </c>
      <c r="Q28" s="41">
        <f t="shared" si="11"/>
        <v>5026762</v>
      </c>
      <c r="R28" s="20">
        <f t="shared" si="7"/>
        <v>2.6480836236933798</v>
      </c>
      <c r="S28" s="21">
        <f t="shared" si="8"/>
        <v>-67.193766924294323</v>
      </c>
      <c r="T28" s="20">
        <f t="shared" si="9"/>
        <v>51.157075568298183</v>
      </c>
      <c r="U28" s="22">
        <f t="shared" si="10"/>
        <v>51.472066352652057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247000</v>
      </c>
      <c r="I31" s="44">
        <v>119000</v>
      </c>
      <c r="J31" s="43">
        <v>344000</v>
      </c>
      <c r="K31" s="44">
        <v>505029</v>
      </c>
      <c r="L31" s="43">
        <v>196000</v>
      </c>
      <c r="M31" s="44">
        <v>195059</v>
      </c>
      <c r="N31" s="43"/>
      <c r="O31" s="44"/>
      <c r="P31" s="43">
        <f t="shared" si="5"/>
        <v>787000</v>
      </c>
      <c r="Q31" s="44">
        <f t="shared" si="6"/>
        <v>819088</v>
      </c>
      <c r="R31" s="24">
        <f t="shared" si="7"/>
        <v>-43.02325581395349</v>
      </c>
      <c r="S31" s="25">
        <f t="shared" si="8"/>
        <v>-61.376673418754166</v>
      </c>
      <c r="T31" s="24">
        <f t="shared" si="9"/>
        <v>43.722222222222221</v>
      </c>
      <c r="U31" s="26">
        <f t="shared" si="10"/>
        <v>45.504888888888892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1966000</v>
      </c>
      <c r="C33" s="42"/>
      <c r="D33" s="42"/>
      <c r="E33" s="42">
        <f t="shared" si="4"/>
        <v>1966000</v>
      </c>
      <c r="F33" s="43">
        <v>1966000</v>
      </c>
      <c r="G33" s="44">
        <v>1966000</v>
      </c>
      <c r="H33" s="43">
        <v>197000</v>
      </c>
      <c r="I33" s="44">
        <v>355216</v>
      </c>
      <c r="J33" s="43">
        <v>419000</v>
      </c>
      <c r="K33" s="44">
        <v>1253079</v>
      </c>
      <c r="L33" s="43">
        <v>242000</v>
      </c>
      <c r="M33" s="44">
        <v>-433606</v>
      </c>
      <c r="N33" s="43"/>
      <c r="O33" s="44"/>
      <c r="P33" s="43">
        <f t="shared" si="5"/>
        <v>858000</v>
      </c>
      <c r="Q33" s="44">
        <f t="shared" si="6"/>
        <v>1174689</v>
      </c>
      <c r="R33" s="24">
        <f t="shared" si="7"/>
        <v>-42.243436754176614</v>
      </c>
      <c r="S33" s="25">
        <f t="shared" si="8"/>
        <v>-134.60324528621101</v>
      </c>
      <c r="T33" s="24">
        <f t="shared" si="9"/>
        <v>43.641912512716175</v>
      </c>
      <c r="U33" s="26">
        <f t="shared" si="10"/>
        <v>59.750203458799589</v>
      </c>
      <c r="V33" s="43"/>
      <c r="W33" s="44"/>
    </row>
    <row r="34" spans="1:23" x14ac:dyDescent="0.2">
      <c r="A34" s="23" t="s">
        <v>60</v>
      </c>
      <c r="B34" s="42">
        <v>6000000</v>
      </c>
      <c r="C34" s="42"/>
      <c r="D34" s="42"/>
      <c r="E34" s="42">
        <f t="shared" si="4"/>
        <v>6000000</v>
      </c>
      <c r="F34" s="43">
        <v>6000000</v>
      </c>
      <c r="G34" s="44">
        <v>6000000</v>
      </c>
      <c r="H34" s="43">
        <v>1644000</v>
      </c>
      <c r="I34" s="44">
        <v>1323474</v>
      </c>
      <c r="J34" s="43">
        <v>672000</v>
      </c>
      <c r="K34" s="44">
        <v>673308</v>
      </c>
      <c r="L34" s="43">
        <v>1035000</v>
      </c>
      <c r="M34" s="44">
        <v>1036203</v>
      </c>
      <c r="N34" s="43"/>
      <c r="O34" s="44"/>
      <c r="P34" s="43">
        <f t="shared" si="5"/>
        <v>3351000</v>
      </c>
      <c r="Q34" s="44">
        <f t="shared" si="6"/>
        <v>3032985</v>
      </c>
      <c r="R34" s="24">
        <f t="shared" si="7"/>
        <v>54.017857142857139</v>
      </c>
      <c r="S34" s="25">
        <f t="shared" si="8"/>
        <v>53.897324849845837</v>
      </c>
      <c r="T34" s="24">
        <f t="shared" si="9"/>
        <v>55.85</v>
      </c>
      <c r="U34" s="26">
        <f t="shared" si="10"/>
        <v>50.549750000000003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500000</v>
      </c>
      <c r="C43" s="45">
        <f t="shared" si="20"/>
        <v>-50000</v>
      </c>
      <c r="D43" s="45">
        <f t="shared" si="20"/>
        <v>0</v>
      </c>
      <c r="E43" s="45">
        <f t="shared" si="20"/>
        <v>450000</v>
      </c>
      <c r="F43" s="46">
        <f t="shared" si="20"/>
        <v>450000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500000</v>
      </c>
      <c r="C44" s="39">
        <f t="shared" si="22"/>
        <v>-50000</v>
      </c>
      <c r="D44" s="39">
        <f t="shared" si="22"/>
        <v>0</v>
      </c>
      <c r="E44" s="39">
        <f t="shared" si="22"/>
        <v>450000</v>
      </c>
      <c r="F44" s="40">
        <f t="shared" si="22"/>
        <v>450000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500000</v>
      </c>
      <c r="C47" s="42">
        <v>-50000</v>
      </c>
      <c r="D47" s="42"/>
      <c r="E47" s="42">
        <f t="shared" si="13"/>
        <v>450000</v>
      </c>
      <c r="F47" s="43">
        <v>450000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565418000</v>
      </c>
      <c r="C61" s="39">
        <f t="shared" si="26"/>
        <v>4750000</v>
      </c>
      <c r="D61" s="39">
        <f t="shared" si="26"/>
        <v>0</v>
      </c>
      <c r="E61" s="39">
        <f t="shared" si="26"/>
        <v>570168000</v>
      </c>
      <c r="F61" s="40">
        <f t="shared" si="26"/>
        <v>572368000</v>
      </c>
      <c r="G61" s="41">
        <f t="shared" si="26"/>
        <v>460741000</v>
      </c>
      <c r="H61" s="40">
        <f t="shared" si="26"/>
        <v>141960000</v>
      </c>
      <c r="I61" s="41">
        <f t="shared" si="26"/>
        <v>141580180</v>
      </c>
      <c r="J61" s="40">
        <f t="shared" si="26"/>
        <v>220058000</v>
      </c>
      <c r="K61" s="41">
        <f t="shared" si="26"/>
        <v>244371887</v>
      </c>
      <c r="L61" s="40">
        <f t="shared" si="26"/>
        <v>58514000</v>
      </c>
      <c r="M61" s="41">
        <f t="shared" si="26"/>
        <v>199293345</v>
      </c>
      <c r="N61" s="40">
        <f t="shared" si="26"/>
        <v>0</v>
      </c>
      <c r="O61" s="41">
        <f t="shared" si="26"/>
        <v>0</v>
      </c>
      <c r="P61" s="40">
        <f t="shared" si="26"/>
        <v>420532000</v>
      </c>
      <c r="Q61" s="41">
        <f t="shared" si="26"/>
        <v>585245412</v>
      </c>
      <c r="R61" s="20">
        <f t="shared" si="16"/>
        <v>-73.409737432858606</v>
      </c>
      <c r="S61" s="21">
        <f t="shared" si="17"/>
        <v>-18.446697184934372</v>
      </c>
      <c r="T61" s="20">
        <f t="shared" si="18"/>
        <v>73.755805306506147</v>
      </c>
      <c r="U61" s="22">
        <f t="shared" si="19"/>
        <v>102.64438060361157</v>
      </c>
      <c r="V61" s="40">
        <f t="shared" ref="V61:W61" si="27">+V8+V43</f>
        <v>732481000</v>
      </c>
      <c r="W61" s="41">
        <f t="shared" si="27"/>
        <v>53209000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565418000</v>
      </c>
      <c r="C65" s="48">
        <f t="shared" si="30"/>
        <v>4750000</v>
      </c>
      <c r="D65" s="48">
        <f t="shared" si="30"/>
        <v>0</v>
      </c>
      <c r="E65" s="48">
        <f t="shared" si="30"/>
        <v>570168000</v>
      </c>
      <c r="F65" s="49">
        <f t="shared" si="30"/>
        <v>572368000</v>
      </c>
      <c r="G65" s="50">
        <f t="shared" si="30"/>
        <v>460741000</v>
      </c>
      <c r="H65" s="49">
        <f t="shared" si="30"/>
        <v>141960000</v>
      </c>
      <c r="I65" s="50">
        <f t="shared" si="30"/>
        <v>141580180</v>
      </c>
      <c r="J65" s="49">
        <f t="shared" si="30"/>
        <v>220058000</v>
      </c>
      <c r="K65" s="50">
        <f t="shared" si="30"/>
        <v>244371887</v>
      </c>
      <c r="L65" s="49">
        <f t="shared" si="30"/>
        <v>58514000</v>
      </c>
      <c r="M65" s="51">
        <f t="shared" si="30"/>
        <v>199293345</v>
      </c>
      <c r="N65" s="49">
        <f t="shared" si="30"/>
        <v>0</v>
      </c>
      <c r="O65" s="50">
        <f t="shared" si="30"/>
        <v>0</v>
      </c>
      <c r="P65" s="49">
        <f t="shared" si="30"/>
        <v>420532000</v>
      </c>
      <c r="Q65" s="50">
        <f t="shared" si="30"/>
        <v>585245412</v>
      </c>
      <c r="R65" s="34">
        <f t="shared" si="16"/>
        <v>-73.409737432858606</v>
      </c>
      <c r="S65" s="35">
        <f t="shared" si="17"/>
        <v>-18.446697184934372</v>
      </c>
      <c r="T65" s="34">
        <f t="shared" si="18"/>
        <v>73.755805306506147</v>
      </c>
      <c r="U65" s="35">
        <f t="shared" si="19"/>
        <v>102.64438060361157</v>
      </c>
      <c r="V65" s="49">
        <f>+V61+V62</f>
        <v>732481000</v>
      </c>
      <c r="W65" s="50">
        <f>+W61+W62</f>
        <v>53209000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177162000</v>
      </c>
      <c r="C8" s="36">
        <f t="shared" si="0"/>
        <v>-4856000</v>
      </c>
      <c r="D8" s="36">
        <f t="shared" si="0"/>
        <v>0</v>
      </c>
      <c r="E8" s="36">
        <f t="shared" si="0"/>
        <v>172306000</v>
      </c>
      <c r="F8" s="37">
        <f t="shared" si="0"/>
        <v>177306000</v>
      </c>
      <c r="G8" s="38">
        <f t="shared" si="0"/>
        <v>172306000</v>
      </c>
      <c r="H8" s="37">
        <f t="shared" si="0"/>
        <v>15477000</v>
      </c>
      <c r="I8" s="38">
        <f t="shared" si="0"/>
        <v>198095</v>
      </c>
      <c r="J8" s="37">
        <f t="shared" si="0"/>
        <v>82981000</v>
      </c>
      <c r="K8" s="38">
        <f t="shared" si="0"/>
        <v>46082207</v>
      </c>
      <c r="L8" s="37">
        <f t="shared" si="0"/>
        <v>64378000</v>
      </c>
      <c r="M8" s="38">
        <f t="shared" si="0"/>
        <v>54598095</v>
      </c>
      <c r="N8" s="37">
        <f t="shared" si="0"/>
        <v>0</v>
      </c>
      <c r="O8" s="38">
        <f t="shared" si="0"/>
        <v>0</v>
      </c>
      <c r="P8" s="37">
        <f t="shared" si="0"/>
        <v>162836000</v>
      </c>
      <c r="Q8" s="38">
        <f t="shared" si="0"/>
        <v>100878397</v>
      </c>
      <c r="R8" s="16">
        <f>IF(($J8       =0),0,((($L8       -$J8       )/$J8       )*100))</f>
        <v>-22.418384931490341</v>
      </c>
      <c r="S8" s="17">
        <f>IF(($K8       =0),0,((($M8       -$K8       )/$K8       )*100))</f>
        <v>18.479774634057783</v>
      </c>
      <c r="T8" s="16">
        <f>IF(($E8       =0),0,(($P8       /$E8       )*100))</f>
        <v>94.503963878216652</v>
      </c>
      <c r="U8" s="18">
        <f>IF(($E8       =0),0,(($Q8       /$E8       )*100))</f>
        <v>58.546073265005283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165793000</v>
      </c>
      <c r="C9" s="39">
        <f t="shared" si="2"/>
        <v>-4856000</v>
      </c>
      <c r="D9" s="39">
        <f t="shared" si="2"/>
        <v>0</v>
      </c>
      <c r="E9" s="39">
        <f t="shared" si="2"/>
        <v>160937000</v>
      </c>
      <c r="F9" s="40">
        <f t="shared" si="2"/>
        <v>165937000</v>
      </c>
      <c r="G9" s="41">
        <f t="shared" si="2"/>
        <v>160937000</v>
      </c>
      <c r="H9" s="40">
        <f t="shared" si="2"/>
        <v>15178000</v>
      </c>
      <c r="I9" s="41">
        <f t="shared" si="2"/>
        <v>0</v>
      </c>
      <c r="J9" s="40">
        <f t="shared" si="2"/>
        <v>81279000</v>
      </c>
      <c r="K9" s="41">
        <f t="shared" si="2"/>
        <v>45757706</v>
      </c>
      <c r="L9" s="40">
        <f t="shared" si="2"/>
        <v>60586000</v>
      </c>
      <c r="M9" s="41">
        <f t="shared" si="2"/>
        <v>51070424</v>
      </c>
      <c r="N9" s="40">
        <f t="shared" si="2"/>
        <v>0</v>
      </c>
      <c r="O9" s="41">
        <f t="shared" si="2"/>
        <v>0</v>
      </c>
      <c r="P9" s="40">
        <f t="shared" si="2"/>
        <v>157043000</v>
      </c>
      <c r="Q9" s="41">
        <f t="shared" si="2"/>
        <v>96828130</v>
      </c>
      <c r="R9" s="20">
        <f>IF(($J9       =0),0,((($L9       -$J9       )/$J9       )*100))</f>
        <v>-25.459220708916202</v>
      </c>
      <c r="S9" s="21">
        <f>IF(($K9       =0),0,((($M9       -$K9       )/$K9       )*100))</f>
        <v>11.610542713832727</v>
      </c>
      <c r="T9" s="20">
        <f>IF(($E9       =0),0,(($P9       /$E9       )*100))</f>
        <v>97.580419667323241</v>
      </c>
      <c r="U9" s="22">
        <f>IF(($E9       =0),0,(($Q9       /$E9       )*100))</f>
        <v>60.165238571614978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160793000</v>
      </c>
      <c r="C10" s="42">
        <v>-395000</v>
      </c>
      <c r="D10" s="42"/>
      <c r="E10" s="42">
        <f t="shared" ref="E10:E41" si="4">$B10      +$C10      +$D10</f>
        <v>160398000</v>
      </c>
      <c r="F10" s="43">
        <v>160398000</v>
      </c>
      <c r="G10" s="44">
        <v>160398000</v>
      </c>
      <c r="H10" s="43">
        <v>15178000</v>
      </c>
      <c r="I10" s="44"/>
      <c r="J10" s="43">
        <v>81279000</v>
      </c>
      <c r="K10" s="44">
        <v>45757706</v>
      </c>
      <c r="L10" s="43">
        <v>60586000</v>
      </c>
      <c r="M10" s="44">
        <v>51070424</v>
      </c>
      <c r="N10" s="43"/>
      <c r="O10" s="44"/>
      <c r="P10" s="43">
        <f t="shared" ref="P10:P41" si="5">$H10      +$J10      +$L10      +$N10</f>
        <v>157043000</v>
      </c>
      <c r="Q10" s="44">
        <f t="shared" ref="Q10:Q41" si="6">$I10      +$K10      +$M10      +$O10</f>
        <v>96828130</v>
      </c>
      <c r="R10" s="24">
        <f t="shared" ref="R10:R41" si="7">IF(($J10      =0),0,((($L10      -$J10      )/$J10      )*100))</f>
        <v>-25.459220708916202</v>
      </c>
      <c r="S10" s="25">
        <f t="shared" ref="S10:S41" si="8">IF(($K10      =0),0,((($M10      -$K10      )/$K10      )*100))</f>
        <v>11.610542713832727</v>
      </c>
      <c r="T10" s="24">
        <f t="shared" ref="T10:T41" si="9">IF(($E10      =0),0,(($P10      /$E10      )*100))</f>
        <v>97.908328034015398</v>
      </c>
      <c r="U10" s="26">
        <f t="shared" ref="U10:U41" si="10">IF(($E10      =0),0,(($Q10      /$E10      )*100))</f>
        <v>60.367417299467576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>
        <v>539000</v>
      </c>
      <c r="D13" s="42"/>
      <c r="E13" s="42">
        <f t="shared" si="4"/>
        <v>539000</v>
      </c>
      <c r="F13" s="43">
        <v>539000</v>
      </c>
      <c r="G13" s="44">
        <v>539000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5000000</v>
      </c>
      <c r="C14" s="42">
        <v>-5000000</v>
      </c>
      <c r="D14" s="42"/>
      <c r="E14" s="42">
        <f t="shared" si="4"/>
        <v>0</v>
      </c>
      <c r="F14" s="43">
        <v>5000000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11369000</v>
      </c>
      <c r="C28" s="39">
        <f t="shared" si="11"/>
        <v>0</v>
      </c>
      <c r="D28" s="39">
        <f t="shared" si="11"/>
        <v>0</v>
      </c>
      <c r="E28" s="39">
        <f t="shared" si="11"/>
        <v>11369000</v>
      </c>
      <c r="F28" s="40">
        <f t="shared" si="11"/>
        <v>11369000</v>
      </c>
      <c r="G28" s="41">
        <f t="shared" si="11"/>
        <v>11369000</v>
      </c>
      <c r="H28" s="40">
        <f t="shared" si="11"/>
        <v>299000</v>
      </c>
      <c r="I28" s="41">
        <f t="shared" si="11"/>
        <v>198095</v>
      </c>
      <c r="J28" s="40">
        <f t="shared" si="11"/>
        <v>1702000</v>
      </c>
      <c r="K28" s="41">
        <f t="shared" si="11"/>
        <v>324501</v>
      </c>
      <c r="L28" s="40">
        <f t="shared" si="11"/>
        <v>3792000</v>
      </c>
      <c r="M28" s="41">
        <f t="shared" si="11"/>
        <v>3527671</v>
      </c>
      <c r="N28" s="40">
        <f t="shared" si="11"/>
        <v>0</v>
      </c>
      <c r="O28" s="41">
        <f t="shared" si="11"/>
        <v>0</v>
      </c>
      <c r="P28" s="40">
        <f t="shared" si="11"/>
        <v>5793000</v>
      </c>
      <c r="Q28" s="41">
        <f t="shared" si="11"/>
        <v>4050267</v>
      </c>
      <c r="R28" s="20">
        <f t="shared" si="7"/>
        <v>122.7967097532315</v>
      </c>
      <c r="S28" s="21">
        <f t="shared" si="8"/>
        <v>987.10635714527848</v>
      </c>
      <c r="T28" s="20">
        <f t="shared" si="9"/>
        <v>50.954349547013813</v>
      </c>
      <c r="U28" s="22">
        <f t="shared" si="10"/>
        <v>35.625534347787848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299000</v>
      </c>
      <c r="I31" s="44">
        <v>198095</v>
      </c>
      <c r="J31" s="43">
        <v>329000</v>
      </c>
      <c r="K31" s="44">
        <v>324501</v>
      </c>
      <c r="L31" s="43">
        <v>328000</v>
      </c>
      <c r="M31" s="44">
        <v>484894</v>
      </c>
      <c r="N31" s="43"/>
      <c r="O31" s="44"/>
      <c r="P31" s="43">
        <f t="shared" si="5"/>
        <v>956000</v>
      </c>
      <c r="Q31" s="44">
        <f t="shared" si="6"/>
        <v>1007490</v>
      </c>
      <c r="R31" s="24">
        <f t="shared" si="7"/>
        <v>-0.303951367781155</v>
      </c>
      <c r="S31" s="25">
        <f t="shared" si="8"/>
        <v>49.42758265768056</v>
      </c>
      <c r="T31" s="24">
        <f t="shared" si="9"/>
        <v>47.8</v>
      </c>
      <c r="U31" s="26">
        <f t="shared" si="10"/>
        <v>50.374499999999998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3869000</v>
      </c>
      <c r="C33" s="42"/>
      <c r="D33" s="42"/>
      <c r="E33" s="42">
        <f t="shared" si="4"/>
        <v>3869000</v>
      </c>
      <c r="F33" s="43">
        <v>3869000</v>
      </c>
      <c r="G33" s="44">
        <v>3869000</v>
      </c>
      <c r="H33" s="43"/>
      <c r="I33" s="44"/>
      <c r="J33" s="43">
        <v>1373000</v>
      </c>
      <c r="K33" s="44"/>
      <c r="L33" s="43">
        <v>1912000</v>
      </c>
      <c r="M33" s="44">
        <v>2123810</v>
      </c>
      <c r="N33" s="43"/>
      <c r="O33" s="44"/>
      <c r="P33" s="43">
        <f t="shared" si="5"/>
        <v>3285000</v>
      </c>
      <c r="Q33" s="44">
        <f t="shared" si="6"/>
        <v>2123810</v>
      </c>
      <c r="R33" s="24">
        <f t="shared" si="7"/>
        <v>39.257101238164601</v>
      </c>
      <c r="S33" s="25">
        <f t="shared" si="8"/>
        <v>0</v>
      </c>
      <c r="T33" s="24">
        <f t="shared" si="9"/>
        <v>84.905660377358487</v>
      </c>
      <c r="U33" s="26">
        <f t="shared" si="10"/>
        <v>54.892995606099774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5500000</v>
      </c>
      <c r="C36" s="42"/>
      <c r="D36" s="42"/>
      <c r="E36" s="42">
        <f t="shared" si="4"/>
        <v>5500000</v>
      </c>
      <c r="F36" s="43">
        <v>5500000</v>
      </c>
      <c r="G36" s="44">
        <v>5500000</v>
      </c>
      <c r="H36" s="43"/>
      <c r="I36" s="44"/>
      <c r="J36" s="43"/>
      <c r="K36" s="44"/>
      <c r="L36" s="43">
        <v>1552000</v>
      </c>
      <c r="M36" s="44">
        <v>918967</v>
      </c>
      <c r="N36" s="43"/>
      <c r="O36" s="44"/>
      <c r="P36" s="43">
        <f t="shared" si="5"/>
        <v>1552000</v>
      </c>
      <c r="Q36" s="44">
        <f t="shared" si="6"/>
        <v>918967</v>
      </c>
      <c r="R36" s="24">
        <f t="shared" si="7"/>
        <v>0</v>
      </c>
      <c r="S36" s="25">
        <f t="shared" si="8"/>
        <v>0</v>
      </c>
      <c r="T36" s="24">
        <f t="shared" si="9"/>
        <v>28.218181818181819</v>
      </c>
      <c r="U36" s="26">
        <f t="shared" si="10"/>
        <v>16.708490909090909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595319000</v>
      </c>
      <c r="C43" s="45">
        <f t="shared" si="20"/>
        <v>11896000</v>
      </c>
      <c r="D43" s="45">
        <f t="shared" si="20"/>
        <v>0</v>
      </c>
      <c r="E43" s="45">
        <f t="shared" si="20"/>
        <v>607215000</v>
      </c>
      <c r="F43" s="46">
        <f t="shared" si="20"/>
        <v>595219000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595319000</v>
      </c>
      <c r="C44" s="39">
        <f t="shared" si="22"/>
        <v>11896000</v>
      </c>
      <c r="D44" s="39">
        <f t="shared" si="22"/>
        <v>0</v>
      </c>
      <c r="E44" s="39">
        <f t="shared" si="22"/>
        <v>607215000</v>
      </c>
      <c r="F44" s="40">
        <f t="shared" si="22"/>
        <v>595219000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556863000</v>
      </c>
      <c r="C45" s="42"/>
      <c r="D45" s="42"/>
      <c r="E45" s="42">
        <f t="shared" si="13"/>
        <v>556863000</v>
      </c>
      <c r="F45" s="43">
        <v>556863000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47000</v>
      </c>
      <c r="C46" s="42">
        <v>11896000</v>
      </c>
      <c r="D46" s="42"/>
      <c r="E46" s="42">
        <f t="shared" si="13"/>
        <v>11943000</v>
      </c>
      <c r="F46" s="43">
        <v>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/>
      <c r="D47" s="42"/>
      <c r="E47" s="42">
        <f t="shared" si="13"/>
        <v>100000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>
        <v>38309000</v>
      </c>
      <c r="C54" s="42"/>
      <c r="D54" s="42"/>
      <c r="E54" s="42">
        <f t="shared" si="13"/>
        <v>38309000</v>
      </c>
      <c r="F54" s="43">
        <v>38309000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772481000</v>
      </c>
      <c r="C61" s="39">
        <f t="shared" si="26"/>
        <v>7040000</v>
      </c>
      <c r="D61" s="39">
        <f t="shared" si="26"/>
        <v>0</v>
      </c>
      <c r="E61" s="39">
        <f t="shared" si="26"/>
        <v>779521000</v>
      </c>
      <c r="F61" s="40">
        <f t="shared" si="26"/>
        <v>772525000</v>
      </c>
      <c r="G61" s="41">
        <f t="shared" si="26"/>
        <v>172306000</v>
      </c>
      <c r="H61" s="40">
        <f t="shared" si="26"/>
        <v>15477000</v>
      </c>
      <c r="I61" s="41">
        <f t="shared" si="26"/>
        <v>198095</v>
      </c>
      <c r="J61" s="40">
        <f t="shared" si="26"/>
        <v>82981000</v>
      </c>
      <c r="K61" s="41">
        <f t="shared" si="26"/>
        <v>46082207</v>
      </c>
      <c r="L61" s="40">
        <f t="shared" si="26"/>
        <v>64378000</v>
      </c>
      <c r="M61" s="41">
        <f t="shared" si="26"/>
        <v>54598095</v>
      </c>
      <c r="N61" s="40">
        <f t="shared" si="26"/>
        <v>0</v>
      </c>
      <c r="O61" s="41">
        <f t="shared" si="26"/>
        <v>0</v>
      </c>
      <c r="P61" s="40">
        <f t="shared" si="26"/>
        <v>162836000</v>
      </c>
      <c r="Q61" s="41">
        <f t="shared" si="26"/>
        <v>100878397</v>
      </c>
      <c r="R61" s="20">
        <f t="shared" si="16"/>
        <v>-22.418384931490341</v>
      </c>
      <c r="S61" s="21">
        <f t="shared" si="17"/>
        <v>18.479774634057783</v>
      </c>
      <c r="T61" s="20">
        <f t="shared" si="18"/>
        <v>20.889238391268485</v>
      </c>
      <c r="U61" s="22">
        <f t="shared" si="19"/>
        <v>12.941074967832812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772481000</v>
      </c>
      <c r="C65" s="48">
        <f t="shared" si="30"/>
        <v>7040000</v>
      </c>
      <c r="D65" s="48">
        <f t="shared" si="30"/>
        <v>0</v>
      </c>
      <c r="E65" s="48">
        <f t="shared" si="30"/>
        <v>779521000</v>
      </c>
      <c r="F65" s="49">
        <f t="shared" si="30"/>
        <v>772525000</v>
      </c>
      <c r="G65" s="50">
        <f t="shared" si="30"/>
        <v>172306000</v>
      </c>
      <c r="H65" s="49">
        <f t="shared" si="30"/>
        <v>15477000</v>
      </c>
      <c r="I65" s="50">
        <f t="shared" si="30"/>
        <v>198095</v>
      </c>
      <c r="J65" s="49">
        <f t="shared" si="30"/>
        <v>82981000</v>
      </c>
      <c r="K65" s="50">
        <f t="shared" si="30"/>
        <v>46082207</v>
      </c>
      <c r="L65" s="49">
        <f t="shared" si="30"/>
        <v>64378000</v>
      </c>
      <c r="M65" s="51">
        <f t="shared" si="30"/>
        <v>54598095</v>
      </c>
      <c r="N65" s="49">
        <f t="shared" si="30"/>
        <v>0</v>
      </c>
      <c r="O65" s="50">
        <f t="shared" si="30"/>
        <v>0</v>
      </c>
      <c r="P65" s="49">
        <f t="shared" si="30"/>
        <v>162836000</v>
      </c>
      <c r="Q65" s="50">
        <f t="shared" si="30"/>
        <v>100878397</v>
      </c>
      <c r="R65" s="34">
        <f t="shared" si="16"/>
        <v>-22.418384931490341</v>
      </c>
      <c r="S65" s="35">
        <f t="shared" si="17"/>
        <v>18.479774634057783</v>
      </c>
      <c r="T65" s="34">
        <f t="shared" si="18"/>
        <v>20.889238391268485</v>
      </c>
      <c r="U65" s="35">
        <f t="shared" si="19"/>
        <v>12.941074967832812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318048000</v>
      </c>
      <c r="C8" s="36">
        <f t="shared" si="0"/>
        <v>660000</v>
      </c>
      <c r="D8" s="36">
        <f t="shared" si="0"/>
        <v>0</v>
      </c>
      <c r="E8" s="36">
        <f t="shared" si="0"/>
        <v>318708000</v>
      </c>
      <c r="F8" s="37">
        <f t="shared" si="0"/>
        <v>318708000</v>
      </c>
      <c r="G8" s="38">
        <f t="shared" si="0"/>
        <v>318708000</v>
      </c>
      <c r="H8" s="37">
        <f t="shared" si="0"/>
        <v>77033000</v>
      </c>
      <c r="I8" s="38">
        <f t="shared" si="0"/>
        <v>64012070</v>
      </c>
      <c r="J8" s="37">
        <f t="shared" si="0"/>
        <v>51220000</v>
      </c>
      <c r="K8" s="38">
        <f t="shared" si="0"/>
        <v>102523189</v>
      </c>
      <c r="L8" s="37">
        <f t="shared" si="0"/>
        <v>29628000</v>
      </c>
      <c r="M8" s="38">
        <f t="shared" si="0"/>
        <v>-17541431</v>
      </c>
      <c r="N8" s="37">
        <f t="shared" si="0"/>
        <v>0</v>
      </c>
      <c r="O8" s="38">
        <f t="shared" si="0"/>
        <v>0</v>
      </c>
      <c r="P8" s="37">
        <f t="shared" si="0"/>
        <v>157881000</v>
      </c>
      <c r="Q8" s="38">
        <f t="shared" si="0"/>
        <v>148993828</v>
      </c>
      <c r="R8" s="16">
        <f>IF(($J8       =0),0,((($L8       -$J8       )/$J8       )*100))</f>
        <v>-42.155408043732919</v>
      </c>
      <c r="S8" s="17">
        <f>IF(($K8       =0),0,((($M8       -$K8       )/$K8       )*100))</f>
        <v>-117.10972041651961</v>
      </c>
      <c r="T8" s="16">
        <f>IF(($E8       =0),0,(($P8       /$E8       )*100))</f>
        <v>49.537821454121008</v>
      </c>
      <c r="U8" s="18">
        <f>IF(($E8       =0),0,(($Q8       /$E8       )*100))</f>
        <v>46.749321636105776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313747000</v>
      </c>
      <c r="C9" s="39">
        <f t="shared" si="2"/>
        <v>360000</v>
      </c>
      <c r="D9" s="39">
        <f t="shared" si="2"/>
        <v>0</v>
      </c>
      <c r="E9" s="39">
        <f t="shared" si="2"/>
        <v>314107000</v>
      </c>
      <c r="F9" s="40">
        <f t="shared" si="2"/>
        <v>314107000</v>
      </c>
      <c r="G9" s="41">
        <f t="shared" si="2"/>
        <v>314107000</v>
      </c>
      <c r="H9" s="40">
        <f t="shared" si="2"/>
        <v>75253000</v>
      </c>
      <c r="I9" s="41">
        <f t="shared" si="2"/>
        <v>63939069</v>
      </c>
      <c r="J9" s="40">
        <f t="shared" si="2"/>
        <v>51220000</v>
      </c>
      <c r="K9" s="41">
        <f t="shared" si="2"/>
        <v>102349696</v>
      </c>
      <c r="L9" s="40">
        <f t="shared" si="2"/>
        <v>29561000</v>
      </c>
      <c r="M9" s="41">
        <f t="shared" si="2"/>
        <v>-19122790</v>
      </c>
      <c r="N9" s="40">
        <f t="shared" si="2"/>
        <v>0</v>
      </c>
      <c r="O9" s="41">
        <f t="shared" si="2"/>
        <v>0</v>
      </c>
      <c r="P9" s="40">
        <f t="shared" si="2"/>
        <v>156034000</v>
      </c>
      <c r="Q9" s="41">
        <f t="shared" si="2"/>
        <v>147165975</v>
      </c>
      <c r="R9" s="20">
        <f>IF(($J9       =0),0,((($L9       -$J9       )/$J9       )*100))</f>
        <v>-42.286216321749315</v>
      </c>
      <c r="S9" s="21">
        <f>IF(($K9       =0),0,((($M9       -$K9       )/$K9       )*100))</f>
        <v>-118.68377801532503</v>
      </c>
      <c r="T9" s="20">
        <f>IF(($E9       =0),0,(($P9       /$E9       )*100))</f>
        <v>49.675429073532271</v>
      </c>
      <c r="U9" s="22">
        <f>IF(($E9       =0),0,(($Q9       /$E9       )*100))</f>
        <v>46.852179352895668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61286000</v>
      </c>
      <c r="C14" s="42">
        <v>20360000</v>
      </c>
      <c r="D14" s="42"/>
      <c r="E14" s="42">
        <f t="shared" si="4"/>
        <v>81646000</v>
      </c>
      <c r="F14" s="43">
        <v>81646000</v>
      </c>
      <c r="G14" s="44">
        <v>81646000</v>
      </c>
      <c r="H14" s="43">
        <v>35000000</v>
      </c>
      <c r="I14" s="44">
        <v>20665899</v>
      </c>
      <c r="J14" s="43"/>
      <c r="K14" s="44">
        <v>15626294</v>
      </c>
      <c r="L14" s="43"/>
      <c r="M14" s="44">
        <v>7652433</v>
      </c>
      <c r="N14" s="43"/>
      <c r="O14" s="44"/>
      <c r="P14" s="43">
        <f t="shared" si="5"/>
        <v>35000000</v>
      </c>
      <c r="Q14" s="44">
        <f t="shared" si="6"/>
        <v>43944626</v>
      </c>
      <c r="R14" s="24">
        <f t="shared" si="7"/>
        <v>0</v>
      </c>
      <c r="S14" s="25">
        <f t="shared" si="8"/>
        <v>-51.028484425033859</v>
      </c>
      <c r="T14" s="24">
        <f t="shared" si="9"/>
        <v>42.867991083457859</v>
      </c>
      <c r="U14" s="26">
        <f t="shared" si="10"/>
        <v>53.823366729539721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30000000</v>
      </c>
      <c r="I23" s="44">
        <v>12258714</v>
      </c>
      <c r="J23" s="43">
        <v>21004000</v>
      </c>
      <c r="K23" s="44">
        <v>42643876</v>
      </c>
      <c r="L23" s="43">
        <v>13642000</v>
      </c>
      <c r="M23" s="44">
        <v>7097448</v>
      </c>
      <c r="N23" s="43"/>
      <c r="O23" s="44"/>
      <c r="P23" s="43">
        <f t="shared" si="5"/>
        <v>64646000</v>
      </c>
      <c r="Q23" s="44">
        <f t="shared" si="6"/>
        <v>62000038</v>
      </c>
      <c r="R23" s="24">
        <f t="shared" si="7"/>
        <v>-35.050466577794701</v>
      </c>
      <c r="S23" s="25">
        <f t="shared" si="8"/>
        <v>-83.356466002293033</v>
      </c>
      <c r="T23" s="24">
        <f t="shared" si="9"/>
        <v>64.646000000000001</v>
      </c>
      <c r="U23" s="26">
        <f t="shared" si="10"/>
        <v>62.000038000000004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152461000</v>
      </c>
      <c r="C25" s="42">
        <v>-20000000</v>
      </c>
      <c r="D25" s="42"/>
      <c r="E25" s="42">
        <f t="shared" si="4"/>
        <v>132461000</v>
      </c>
      <c r="F25" s="43">
        <v>132461000</v>
      </c>
      <c r="G25" s="44">
        <v>132461000</v>
      </c>
      <c r="H25" s="43">
        <v>10253000</v>
      </c>
      <c r="I25" s="44">
        <v>31014456</v>
      </c>
      <c r="J25" s="43">
        <v>30216000</v>
      </c>
      <c r="K25" s="44">
        <v>44079526</v>
      </c>
      <c r="L25" s="43">
        <v>15919000</v>
      </c>
      <c r="M25" s="44">
        <v>-33872671</v>
      </c>
      <c r="N25" s="43"/>
      <c r="O25" s="44"/>
      <c r="P25" s="43">
        <f t="shared" si="5"/>
        <v>56388000</v>
      </c>
      <c r="Q25" s="44">
        <f t="shared" si="6"/>
        <v>41221311</v>
      </c>
      <c r="R25" s="24">
        <f t="shared" si="7"/>
        <v>-47.315991527667464</v>
      </c>
      <c r="S25" s="25">
        <f t="shared" si="8"/>
        <v>-176.84445381740267</v>
      </c>
      <c r="T25" s="24">
        <f t="shared" si="9"/>
        <v>42.569511025886861</v>
      </c>
      <c r="U25" s="26">
        <f t="shared" si="10"/>
        <v>31.119583122579474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4301000</v>
      </c>
      <c r="C28" s="39">
        <f t="shared" si="11"/>
        <v>300000</v>
      </c>
      <c r="D28" s="39">
        <f t="shared" si="11"/>
        <v>0</v>
      </c>
      <c r="E28" s="39">
        <f t="shared" si="11"/>
        <v>4601000</v>
      </c>
      <c r="F28" s="40">
        <f t="shared" si="11"/>
        <v>4601000</v>
      </c>
      <c r="G28" s="41">
        <f t="shared" si="11"/>
        <v>4601000</v>
      </c>
      <c r="H28" s="40">
        <f t="shared" si="11"/>
        <v>1780000</v>
      </c>
      <c r="I28" s="41">
        <f t="shared" si="11"/>
        <v>73001</v>
      </c>
      <c r="J28" s="40">
        <f t="shared" si="11"/>
        <v>0</v>
      </c>
      <c r="K28" s="41">
        <f t="shared" si="11"/>
        <v>173493</v>
      </c>
      <c r="L28" s="40">
        <f t="shared" si="11"/>
        <v>67000</v>
      </c>
      <c r="M28" s="41">
        <f t="shared" si="11"/>
        <v>1581359</v>
      </c>
      <c r="N28" s="40">
        <f t="shared" si="11"/>
        <v>0</v>
      </c>
      <c r="O28" s="41">
        <f t="shared" si="11"/>
        <v>0</v>
      </c>
      <c r="P28" s="40">
        <f t="shared" si="11"/>
        <v>1847000</v>
      </c>
      <c r="Q28" s="41">
        <f t="shared" si="11"/>
        <v>1827853</v>
      </c>
      <c r="R28" s="20">
        <f t="shared" si="7"/>
        <v>0</v>
      </c>
      <c r="S28" s="21">
        <f t="shared" si="8"/>
        <v>811.4828840356671</v>
      </c>
      <c r="T28" s="20">
        <f t="shared" si="9"/>
        <v>40.143447076722452</v>
      </c>
      <c r="U28" s="22">
        <f t="shared" si="10"/>
        <v>39.727298413388397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1255000</v>
      </c>
      <c r="I31" s="44"/>
      <c r="J31" s="43"/>
      <c r="K31" s="44"/>
      <c r="L31" s="43">
        <v>67000</v>
      </c>
      <c r="M31" s="44">
        <v>580036</v>
      </c>
      <c r="N31" s="43"/>
      <c r="O31" s="44"/>
      <c r="P31" s="43">
        <f t="shared" si="5"/>
        <v>1322000</v>
      </c>
      <c r="Q31" s="44">
        <f t="shared" si="6"/>
        <v>580036</v>
      </c>
      <c r="R31" s="24">
        <f t="shared" si="7"/>
        <v>0</v>
      </c>
      <c r="S31" s="25">
        <f t="shared" si="8"/>
        <v>0</v>
      </c>
      <c r="T31" s="24">
        <f t="shared" si="9"/>
        <v>73.444444444444443</v>
      </c>
      <c r="U31" s="26">
        <f t="shared" si="10"/>
        <v>32.224222222222224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2501000</v>
      </c>
      <c r="C33" s="42">
        <v>300000</v>
      </c>
      <c r="D33" s="42"/>
      <c r="E33" s="42">
        <f t="shared" si="4"/>
        <v>2801000</v>
      </c>
      <c r="F33" s="43">
        <v>2801000</v>
      </c>
      <c r="G33" s="44">
        <v>2801000</v>
      </c>
      <c r="H33" s="43">
        <v>525000</v>
      </c>
      <c r="I33" s="44">
        <v>73001</v>
      </c>
      <c r="J33" s="43"/>
      <c r="K33" s="44">
        <v>173493</v>
      </c>
      <c r="L33" s="43"/>
      <c r="M33" s="44">
        <v>1001323</v>
      </c>
      <c r="N33" s="43"/>
      <c r="O33" s="44"/>
      <c r="P33" s="43">
        <f t="shared" si="5"/>
        <v>525000</v>
      </c>
      <c r="Q33" s="44">
        <f t="shared" si="6"/>
        <v>1247817</v>
      </c>
      <c r="R33" s="24">
        <f t="shared" si="7"/>
        <v>0</v>
      </c>
      <c r="S33" s="25">
        <f t="shared" si="8"/>
        <v>477.15469788406449</v>
      </c>
      <c r="T33" s="24">
        <f t="shared" si="9"/>
        <v>18.743305962156374</v>
      </c>
      <c r="U33" s="26">
        <f t="shared" si="10"/>
        <v>44.548982506247768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72674000</v>
      </c>
      <c r="C43" s="45">
        <f t="shared" si="20"/>
        <v>-4677000</v>
      </c>
      <c r="D43" s="45">
        <f t="shared" si="20"/>
        <v>0</v>
      </c>
      <c r="E43" s="45">
        <f t="shared" si="20"/>
        <v>67997000</v>
      </c>
      <c r="F43" s="46">
        <f t="shared" si="20"/>
        <v>74909000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72674000</v>
      </c>
      <c r="C44" s="39">
        <f t="shared" si="22"/>
        <v>-4677000</v>
      </c>
      <c r="D44" s="39">
        <f t="shared" si="22"/>
        <v>0</v>
      </c>
      <c r="E44" s="39">
        <f t="shared" si="22"/>
        <v>67997000</v>
      </c>
      <c r="F44" s="40">
        <f t="shared" si="22"/>
        <v>74909000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26459000</v>
      </c>
      <c r="C46" s="42">
        <v>-6912000</v>
      </c>
      <c r="D46" s="42"/>
      <c r="E46" s="42">
        <f t="shared" si="13"/>
        <v>19547000</v>
      </c>
      <c r="F46" s="43">
        <v>26459000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17790000</v>
      </c>
      <c r="C47" s="42">
        <v>2235000</v>
      </c>
      <c r="D47" s="42"/>
      <c r="E47" s="42">
        <f t="shared" si="13"/>
        <v>20025000</v>
      </c>
      <c r="F47" s="43">
        <v>20025000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28425000</v>
      </c>
      <c r="C53" s="42"/>
      <c r="D53" s="42"/>
      <c r="E53" s="42">
        <f t="shared" si="13"/>
        <v>28425000</v>
      </c>
      <c r="F53" s="43">
        <v>28425000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390722000</v>
      </c>
      <c r="C61" s="39">
        <f t="shared" si="26"/>
        <v>-4017000</v>
      </c>
      <c r="D61" s="39">
        <f t="shared" si="26"/>
        <v>0</v>
      </c>
      <c r="E61" s="39">
        <f t="shared" si="26"/>
        <v>386705000</v>
      </c>
      <c r="F61" s="40">
        <f t="shared" si="26"/>
        <v>393617000</v>
      </c>
      <c r="G61" s="41">
        <f t="shared" si="26"/>
        <v>318708000</v>
      </c>
      <c r="H61" s="40">
        <f t="shared" si="26"/>
        <v>77033000</v>
      </c>
      <c r="I61" s="41">
        <f t="shared" si="26"/>
        <v>64012070</v>
      </c>
      <c r="J61" s="40">
        <f t="shared" si="26"/>
        <v>51220000</v>
      </c>
      <c r="K61" s="41">
        <f t="shared" si="26"/>
        <v>102523189</v>
      </c>
      <c r="L61" s="40">
        <f t="shared" si="26"/>
        <v>29628000</v>
      </c>
      <c r="M61" s="41">
        <f t="shared" si="26"/>
        <v>-17541431</v>
      </c>
      <c r="N61" s="40">
        <f t="shared" si="26"/>
        <v>0</v>
      </c>
      <c r="O61" s="41">
        <f t="shared" si="26"/>
        <v>0</v>
      </c>
      <c r="P61" s="40">
        <f t="shared" si="26"/>
        <v>157881000</v>
      </c>
      <c r="Q61" s="41">
        <f t="shared" si="26"/>
        <v>148993828</v>
      </c>
      <c r="R61" s="20">
        <f t="shared" si="16"/>
        <v>-42.155408043732919</v>
      </c>
      <c r="S61" s="21">
        <f t="shared" si="17"/>
        <v>-117.10972041651961</v>
      </c>
      <c r="T61" s="20">
        <f t="shared" si="18"/>
        <v>40.827245574792151</v>
      </c>
      <c r="U61" s="22">
        <f t="shared" si="19"/>
        <v>38.529066859750969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390722000</v>
      </c>
      <c r="C65" s="48">
        <f t="shared" si="30"/>
        <v>-4017000</v>
      </c>
      <c r="D65" s="48">
        <f t="shared" si="30"/>
        <v>0</v>
      </c>
      <c r="E65" s="48">
        <f t="shared" si="30"/>
        <v>386705000</v>
      </c>
      <c r="F65" s="49">
        <f t="shared" si="30"/>
        <v>393617000</v>
      </c>
      <c r="G65" s="50">
        <f t="shared" si="30"/>
        <v>318708000</v>
      </c>
      <c r="H65" s="49">
        <f t="shared" si="30"/>
        <v>77033000</v>
      </c>
      <c r="I65" s="50">
        <f t="shared" si="30"/>
        <v>64012070</v>
      </c>
      <c r="J65" s="49">
        <f t="shared" si="30"/>
        <v>51220000</v>
      </c>
      <c r="K65" s="50">
        <f t="shared" si="30"/>
        <v>102523189</v>
      </c>
      <c r="L65" s="49">
        <f t="shared" si="30"/>
        <v>29628000</v>
      </c>
      <c r="M65" s="51">
        <f t="shared" si="30"/>
        <v>-17541431</v>
      </c>
      <c r="N65" s="49">
        <f t="shared" si="30"/>
        <v>0</v>
      </c>
      <c r="O65" s="50">
        <f t="shared" si="30"/>
        <v>0</v>
      </c>
      <c r="P65" s="49">
        <f t="shared" si="30"/>
        <v>157881000</v>
      </c>
      <c r="Q65" s="50">
        <f t="shared" si="30"/>
        <v>148993828</v>
      </c>
      <c r="R65" s="34">
        <f t="shared" si="16"/>
        <v>-42.155408043732919</v>
      </c>
      <c r="S65" s="35">
        <f t="shared" si="17"/>
        <v>-117.10972041651961</v>
      </c>
      <c r="T65" s="34">
        <f t="shared" si="18"/>
        <v>40.827245574792151</v>
      </c>
      <c r="U65" s="35">
        <f t="shared" si="19"/>
        <v>38.529066859750969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398929000</v>
      </c>
      <c r="C8" s="36">
        <f t="shared" si="0"/>
        <v>-16198000</v>
      </c>
      <c r="D8" s="36">
        <f t="shared" si="0"/>
        <v>0</v>
      </c>
      <c r="E8" s="36">
        <f t="shared" si="0"/>
        <v>382731000</v>
      </c>
      <c r="F8" s="37">
        <f t="shared" si="0"/>
        <v>397731000</v>
      </c>
      <c r="G8" s="38">
        <f t="shared" si="0"/>
        <v>359731000</v>
      </c>
      <c r="H8" s="37">
        <f t="shared" si="0"/>
        <v>58439000</v>
      </c>
      <c r="I8" s="38">
        <f t="shared" si="0"/>
        <v>41981844</v>
      </c>
      <c r="J8" s="37">
        <f t="shared" si="0"/>
        <v>119579000</v>
      </c>
      <c r="K8" s="38">
        <f t="shared" si="0"/>
        <v>126691183</v>
      </c>
      <c r="L8" s="37">
        <f t="shared" si="0"/>
        <v>85183000</v>
      </c>
      <c r="M8" s="38">
        <f t="shared" si="0"/>
        <v>40513256</v>
      </c>
      <c r="N8" s="37">
        <f t="shared" si="0"/>
        <v>0</v>
      </c>
      <c r="O8" s="38">
        <f t="shared" si="0"/>
        <v>0</v>
      </c>
      <c r="P8" s="37">
        <f t="shared" si="0"/>
        <v>263201000</v>
      </c>
      <c r="Q8" s="38">
        <f t="shared" si="0"/>
        <v>209186283</v>
      </c>
      <c r="R8" s="16">
        <f>IF(($J8       =0),0,((($L8       -$J8       )/$J8       )*100))</f>
        <v>-28.764247903059903</v>
      </c>
      <c r="S8" s="17">
        <f>IF(($K8       =0),0,((($M8       -$K8       )/$K8       )*100))</f>
        <v>-68.022039860500797</v>
      </c>
      <c r="T8" s="16">
        <f>IF(($E8       =0),0,(($P8       /$E8       )*100))</f>
        <v>68.769187758504017</v>
      </c>
      <c r="U8" s="18">
        <f>IF(($E8       =0),0,(($Q8       /$E8       )*100))</f>
        <v>54.656216245875044</v>
      </c>
      <c r="V8" s="37">
        <f t="shared" ref="V8:W8" si="1">+V9+V28</f>
        <v>49273000</v>
      </c>
      <c r="W8" s="38">
        <f t="shared" si="1"/>
        <v>15331000</v>
      </c>
    </row>
    <row r="9" spans="1:23" x14ac:dyDescent="0.2">
      <c r="A9" s="19" t="s">
        <v>35</v>
      </c>
      <c r="B9" s="39">
        <f t="shared" ref="B9:Q9" si="2">SUM(B10:B27)</f>
        <v>389937000</v>
      </c>
      <c r="C9" s="39">
        <f t="shared" si="2"/>
        <v>-16198000</v>
      </c>
      <c r="D9" s="39">
        <f t="shared" si="2"/>
        <v>0</v>
      </c>
      <c r="E9" s="39">
        <f t="shared" si="2"/>
        <v>373739000</v>
      </c>
      <c r="F9" s="40">
        <f t="shared" si="2"/>
        <v>388739000</v>
      </c>
      <c r="G9" s="41">
        <f t="shared" si="2"/>
        <v>350739000</v>
      </c>
      <c r="H9" s="40">
        <f t="shared" si="2"/>
        <v>57722000</v>
      </c>
      <c r="I9" s="41">
        <f t="shared" si="2"/>
        <v>41182900</v>
      </c>
      <c r="J9" s="40">
        <f t="shared" si="2"/>
        <v>115850000</v>
      </c>
      <c r="K9" s="41">
        <f t="shared" si="2"/>
        <v>121560893</v>
      </c>
      <c r="L9" s="40">
        <f t="shared" si="2"/>
        <v>84487000</v>
      </c>
      <c r="M9" s="41">
        <f t="shared" si="2"/>
        <v>39408160</v>
      </c>
      <c r="N9" s="40">
        <f t="shared" si="2"/>
        <v>0</v>
      </c>
      <c r="O9" s="41">
        <f t="shared" si="2"/>
        <v>0</v>
      </c>
      <c r="P9" s="40">
        <f t="shared" si="2"/>
        <v>258059000</v>
      </c>
      <c r="Q9" s="41">
        <f t="shared" si="2"/>
        <v>202151953</v>
      </c>
      <c r="R9" s="20">
        <f>IF(($J9       =0),0,((($L9       -$J9       )/$J9       )*100))</f>
        <v>-27.072075960293486</v>
      </c>
      <c r="S9" s="21">
        <f>IF(($K9       =0),0,((($M9       -$K9       )/$K9       )*100))</f>
        <v>-67.581547792677043</v>
      </c>
      <c r="T9" s="20">
        <f>IF(($E9       =0),0,(($P9       /$E9       )*100))</f>
        <v>69.047918467165587</v>
      </c>
      <c r="U9" s="22">
        <f>IF(($E9       =0),0,(($Q9       /$E9       )*100))</f>
        <v>54.089070982691133</v>
      </c>
      <c r="V9" s="40">
        <f t="shared" ref="V9:W9" si="3">SUM(V10:V27)</f>
        <v>49273000</v>
      </c>
      <c r="W9" s="41">
        <f t="shared" si="3"/>
        <v>15331000</v>
      </c>
    </row>
    <row r="10" spans="1:23" x14ac:dyDescent="0.2">
      <c r="A10" s="23" t="s">
        <v>36</v>
      </c>
      <c r="B10" s="42">
        <v>231752000</v>
      </c>
      <c r="C10" s="42">
        <v>-1198000</v>
      </c>
      <c r="D10" s="42"/>
      <c r="E10" s="42">
        <f t="shared" ref="E10:E41" si="4">$B10      +$C10      +$D10</f>
        <v>230554000</v>
      </c>
      <c r="F10" s="43">
        <v>230554000</v>
      </c>
      <c r="G10" s="44">
        <v>230554000</v>
      </c>
      <c r="H10" s="43">
        <v>45733000</v>
      </c>
      <c r="I10" s="44">
        <v>26656174</v>
      </c>
      <c r="J10" s="43">
        <v>64294000</v>
      </c>
      <c r="K10" s="44">
        <v>69603026</v>
      </c>
      <c r="L10" s="43">
        <v>75245000</v>
      </c>
      <c r="M10" s="44">
        <v>2970412</v>
      </c>
      <c r="N10" s="43"/>
      <c r="O10" s="44"/>
      <c r="P10" s="43">
        <f t="shared" ref="P10:P41" si="5">$H10      +$J10      +$L10      +$N10</f>
        <v>185272000</v>
      </c>
      <c r="Q10" s="44">
        <f t="shared" ref="Q10:Q41" si="6">$I10      +$K10      +$M10      +$O10</f>
        <v>99229612</v>
      </c>
      <c r="R10" s="24">
        <f t="shared" ref="R10:R41" si="7">IF(($J10      =0),0,((($L10      -$J10      )/$J10      )*100))</f>
        <v>17.032693563940647</v>
      </c>
      <c r="S10" s="25">
        <f t="shared" ref="S10:S41" si="8">IF(($K10      =0),0,((($M10      -$K10      )/$K10      )*100))</f>
        <v>-95.732352211238634</v>
      </c>
      <c r="T10" s="24">
        <f t="shared" ref="T10:T41" si="9">IF(($E10      =0),0,(($P10      /$E10      )*100))</f>
        <v>80.359481943492625</v>
      </c>
      <c r="U10" s="26">
        <f t="shared" ref="U10:U41" si="10">IF(($E10      =0),0,(($Q10      /$E10      )*100))</f>
        <v>43.03964017106621</v>
      </c>
      <c r="V10" s="43">
        <v>3133000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50000000</v>
      </c>
      <c r="C12" s="42"/>
      <c r="D12" s="42"/>
      <c r="E12" s="42">
        <f t="shared" si="4"/>
        <v>50000000</v>
      </c>
      <c r="F12" s="43">
        <v>50000000</v>
      </c>
      <c r="G12" s="44">
        <v>27000000</v>
      </c>
      <c r="H12" s="43">
        <v>783000</v>
      </c>
      <c r="I12" s="44">
        <v>900450</v>
      </c>
      <c r="J12" s="43">
        <v>26217000</v>
      </c>
      <c r="K12" s="44">
        <v>764748</v>
      </c>
      <c r="L12" s="43"/>
      <c r="M12" s="44">
        <v>2150819</v>
      </c>
      <c r="N12" s="43"/>
      <c r="O12" s="44"/>
      <c r="P12" s="43">
        <f t="shared" si="5"/>
        <v>27000000</v>
      </c>
      <c r="Q12" s="44">
        <f t="shared" si="6"/>
        <v>3816017</v>
      </c>
      <c r="R12" s="24">
        <f t="shared" si="7"/>
        <v>-100</v>
      </c>
      <c r="S12" s="25">
        <f t="shared" si="8"/>
        <v>181.24545601949924</v>
      </c>
      <c r="T12" s="24">
        <f t="shared" si="9"/>
        <v>54</v>
      </c>
      <c r="U12" s="26">
        <f t="shared" si="10"/>
        <v>7.632034</v>
      </c>
      <c r="V12" s="43"/>
      <c r="W12" s="44"/>
    </row>
    <row r="13" spans="1:23" x14ac:dyDescent="0.2">
      <c r="A13" s="23" t="s">
        <v>39</v>
      </c>
      <c r="B13" s="42">
        <v>4971000</v>
      </c>
      <c r="C13" s="42"/>
      <c r="D13" s="42"/>
      <c r="E13" s="42">
        <f t="shared" si="4"/>
        <v>4971000</v>
      </c>
      <c r="F13" s="43">
        <v>4971000</v>
      </c>
      <c r="G13" s="44">
        <v>4971000</v>
      </c>
      <c r="H13" s="43">
        <v>1119000</v>
      </c>
      <c r="I13" s="44">
        <v>800593</v>
      </c>
      <c r="J13" s="43"/>
      <c r="K13" s="44">
        <v>2677295</v>
      </c>
      <c r="L13" s="43">
        <v>3303000</v>
      </c>
      <c r="M13" s="44">
        <v>1275447</v>
      </c>
      <c r="N13" s="43"/>
      <c r="O13" s="44"/>
      <c r="P13" s="43">
        <f t="shared" si="5"/>
        <v>4422000</v>
      </c>
      <c r="Q13" s="44">
        <f t="shared" si="6"/>
        <v>4753335</v>
      </c>
      <c r="R13" s="24">
        <f t="shared" si="7"/>
        <v>0</v>
      </c>
      <c r="S13" s="25">
        <f t="shared" si="8"/>
        <v>-52.36061024280103</v>
      </c>
      <c r="T13" s="24">
        <f t="shared" si="9"/>
        <v>88.955944477972238</v>
      </c>
      <c r="U13" s="26">
        <f t="shared" si="10"/>
        <v>95.621303560651782</v>
      </c>
      <c r="V13" s="43">
        <v>55000</v>
      </c>
      <c r="W13" s="44"/>
    </row>
    <row r="14" spans="1:23" x14ac:dyDescent="0.2">
      <c r="A14" s="23" t="s">
        <v>40</v>
      </c>
      <c r="B14" s="42">
        <v>20000000</v>
      </c>
      <c r="C14" s="42"/>
      <c r="D14" s="42"/>
      <c r="E14" s="42">
        <f t="shared" si="4"/>
        <v>20000000</v>
      </c>
      <c r="F14" s="43">
        <v>20000000</v>
      </c>
      <c r="G14" s="44">
        <v>20000000</v>
      </c>
      <c r="H14" s="43">
        <v>5000000</v>
      </c>
      <c r="I14" s="44">
        <v>2649248</v>
      </c>
      <c r="J14" s="43">
        <v>7022000</v>
      </c>
      <c r="K14" s="44">
        <v>10765606</v>
      </c>
      <c r="L14" s="43">
        <v>1370000</v>
      </c>
      <c r="M14" s="44">
        <v>1370001</v>
      </c>
      <c r="N14" s="43"/>
      <c r="O14" s="44"/>
      <c r="P14" s="43">
        <f t="shared" si="5"/>
        <v>13392000</v>
      </c>
      <c r="Q14" s="44">
        <f t="shared" si="6"/>
        <v>14784855</v>
      </c>
      <c r="R14" s="24">
        <f t="shared" si="7"/>
        <v>-80.489888920535464</v>
      </c>
      <c r="S14" s="25">
        <f t="shared" si="8"/>
        <v>-87.274278846913035</v>
      </c>
      <c r="T14" s="24">
        <f t="shared" si="9"/>
        <v>66.959999999999994</v>
      </c>
      <c r="U14" s="26">
        <f t="shared" si="10"/>
        <v>73.924274999999994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13214000</v>
      </c>
      <c r="C20" s="42"/>
      <c r="D20" s="42"/>
      <c r="E20" s="42">
        <f t="shared" si="4"/>
        <v>13214000</v>
      </c>
      <c r="F20" s="43">
        <v>13214000</v>
      </c>
      <c r="G20" s="44">
        <v>13214000</v>
      </c>
      <c r="H20" s="43"/>
      <c r="I20" s="44">
        <v>6704720</v>
      </c>
      <c r="J20" s="43">
        <v>2973000</v>
      </c>
      <c r="K20" s="44">
        <v>12393599</v>
      </c>
      <c r="L20" s="43"/>
      <c r="M20" s="44">
        <v>8426323</v>
      </c>
      <c r="N20" s="43"/>
      <c r="O20" s="44"/>
      <c r="P20" s="43">
        <f t="shared" si="5"/>
        <v>2973000</v>
      </c>
      <c r="Q20" s="44">
        <f t="shared" si="6"/>
        <v>27524642</v>
      </c>
      <c r="R20" s="24">
        <f t="shared" si="7"/>
        <v>-100</v>
      </c>
      <c r="S20" s="25">
        <f t="shared" si="8"/>
        <v>-32.010685515966756</v>
      </c>
      <c r="T20" s="24">
        <f t="shared" si="9"/>
        <v>22.498864840320874</v>
      </c>
      <c r="U20" s="26">
        <f t="shared" si="10"/>
        <v>208.2990918722567</v>
      </c>
      <c r="V20" s="43">
        <v>31578000</v>
      </c>
      <c r="W20" s="44">
        <v>15331000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70000000</v>
      </c>
      <c r="C23" s="42">
        <v>-15000000</v>
      </c>
      <c r="D23" s="42"/>
      <c r="E23" s="42">
        <f t="shared" si="4"/>
        <v>55000000</v>
      </c>
      <c r="F23" s="43">
        <v>70000000</v>
      </c>
      <c r="G23" s="44">
        <v>55000000</v>
      </c>
      <c r="H23" s="43">
        <v>5087000</v>
      </c>
      <c r="I23" s="44">
        <v>3471715</v>
      </c>
      <c r="J23" s="43">
        <v>15344000</v>
      </c>
      <c r="K23" s="44">
        <v>25356619</v>
      </c>
      <c r="L23" s="43">
        <v>4569000</v>
      </c>
      <c r="M23" s="44">
        <v>23215158</v>
      </c>
      <c r="N23" s="43"/>
      <c r="O23" s="44"/>
      <c r="P23" s="43">
        <f t="shared" si="5"/>
        <v>25000000</v>
      </c>
      <c r="Q23" s="44">
        <f t="shared" si="6"/>
        <v>52043492</v>
      </c>
      <c r="R23" s="24">
        <f t="shared" si="7"/>
        <v>-70.222888425443173</v>
      </c>
      <c r="S23" s="25">
        <f t="shared" si="8"/>
        <v>-8.4453727841239399</v>
      </c>
      <c r="T23" s="24">
        <f t="shared" si="9"/>
        <v>45.454545454545453</v>
      </c>
      <c r="U23" s="26">
        <f t="shared" si="10"/>
        <v>94.624530909090907</v>
      </c>
      <c r="V23" s="43">
        <v>14507000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8992000</v>
      </c>
      <c r="C28" s="39">
        <f t="shared" si="11"/>
        <v>0</v>
      </c>
      <c r="D28" s="39">
        <f t="shared" si="11"/>
        <v>0</v>
      </c>
      <c r="E28" s="39">
        <f t="shared" si="11"/>
        <v>8992000</v>
      </c>
      <c r="F28" s="40">
        <f t="shared" si="11"/>
        <v>8992000</v>
      </c>
      <c r="G28" s="41">
        <f t="shared" si="11"/>
        <v>8992000</v>
      </c>
      <c r="H28" s="40">
        <f t="shared" si="11"/>
        <v>717000</v>
      </c>
      <c r="I28" s="41">
        <f t="shared" si="11"/>
        <v>798944</v>
      </c>
      <c r="J28" s="40">
        <f t="shared" si="11"/>
        <v>3729000</v>
      </c>
      <c r="K28" s="41">
        <f t="shared" si="11"/>
        <v>5130290</v>
      </c>
      <c r="L28" s="40">
        <f t="shared" si="11"/>
        <v>696000</v>
      </c>
      <c r="M28" s="41">
        <f t="shared" si="11"/>
        <v>1105096</v>
      </c>
      <c r="N28" s="40">
        <f t="shared" si="11"/>
        <v>0</v>
      </c>
      <c r="O28" s="41">
        <f t="shared" si="11"/>
        <v>0</v>
      </c>
      <c r="P28" s="40">
        <f t="shared" si="11"/>
        <v>5142000</v>
      </c>
      <c r="Q28" s="41">
        <f t="shared" si="11"/>
        <v>7034330</v>
      </c>
      <c r="R28" s="20">
        <f t="shared" si="7"/>
        <v>-81.33547868061143</v>
      </c>
      <c r="S28" s="21">
        <f t="shared" si="8"/>
        <v>-78.459385336891287</v>
      </c>
      <c r="T28" s="20">
        <f t="shared" si="9"/>
        <v>57.184163701067611</v>
      </c>
      <c r="U28" s="22">
        <f t="shared" si="10"/>
        <v>78.22875889679716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180000</v>
      </c>
      <c r="I31" s="44">
        <v>263863</v>
      </c>
      <c r="J31" s="43"/>
      <c r="K31" s="44">
        <v>403983</v>
      </c>
      <c r="L31" s="43">
        <v>82000</v>
      </c>
      <c r="M31" s="44">
        <v>342022</v>
      </c>
      <c r="N31" s="43"/>
      <c r="O31" s="44"/>
      <c r="P31" s="43">
        <f t="shared" si="5"/>
        <v>262000</v>
      </c>
      <c r="Q31" s="44">
        <f t="shared" si="6"/>
        <v>1009868</v>
      </c>
      <c r="R31" s="24">
        <f t="shared" si="7"/>
        <v>0</v>
      </c>
      <c r="S31" s="25">
        <f t="shared" si="8"/>
        <v>-15.337526579088722</v>
      </c>
      <c r="T31" s="24">
        <f t="shared" si="9"/>
        <v>13.789473684210526</v>
      </c>
      <c r="U31" s="26">
        <f t="shared" si="10"/>
        <v>53.15094736842105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2092000</v>
      </c>
      <c r="C33" s="42"/>
      <c r="D33" s="42"/>
      <c r="E33" s="42">
        <f t="shared" si="4"/>
        <v>2092000</v>
      </c>
      <c r="F33" s="43">
        <v>2092000</v>
      </c>
      <c r="G33" s="44">
        <v>2092000</v>
      </c>
      <c r="H33" s="43">
        <v>522000</v>
      </c>
      <c r="I33" s="44">
        <v>521467</v>
      </c>
      <c r="J33" s="43">
        <v>949000</v>
      </c>
      <c r="K33" s="44">
        <v>949417</v>
      </c>
      <c r="L33" s="43">
        <v>614000</v>
      </c>
      <c r="M33" s="44">
        <v>565507</v>
      </c>
      <c r="N33" s="43"/>
      <c r="O33" s="44"/>
      <c r="P33" s="43">
        <f t="shared" si="5"/>
        <v>2085000</v>
      </c>
      <c r="Q33" s="44">
        <f t="shared" si="6"/>
        <v>2036391</v>
      </c>
      <c r="R33" s="24">
        <f t="shared" si="7"/>
        <v>-35.30031612223393</v>
      </c>
      <c r="S33" s="25">
        <f t="shared" si="8"/>
        <v>-40.436394123972924</v>
      </c>
      <c r="T33" s="24">
        <f t="shared" si="9"/>
        <v>99.665391969407267</v>
      </c>
      <c r="U33" s="26">
        <f t="shared" si="10"/>
        <v>97.341826003824096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>
        <v>15000</v>
      </c>
      <c r="I36" s="44">
        <v>13614</v>
      </c>
      <c r="J36" s="43">
        <v>2780000</v>
      </c>
      <c r="K36" s="44">
        <v>3776890</v>
      </c>
      <c r="L36" s="43"/>
      <c r="M36" s="44">
        <v>197567</v>
      </c>
      <c r="N36" s="43"/>
      <c r="O36" s="44"/>
      <c r="P36" s="43">
        <f t="shared" si="5"/>
        <v>2795000</v>
      </c>
      <c r="Q36" s="44">
        <f t="shared" si="6"/>
        <v>3988071</v>
      </c>
      <c r="R36" s="24">
        <f t="shared" si="7"/>
        <v>-100</v>
      </c>
      <c r="S36" s="25">
        <f t="shared" si="8"/>
        <v>-94.769056022282882</v>
      </c>
      <c r="T36" s="24">
        <f t="shared" si="9"/>
        <v>55.900000000000006</v>
      </c>
      <c r="U36" s="26">
        <f t="shared" si="10"/>
        <v>79.761420000000001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31098000</v>
      </c>
      <c r="C43" s="45">
        <f t="shared" si="20"/>
        <v>-14543000</v>
      </c>
      <c r="D43" s="45">
        <f t="shared" si="20"/>
        <v>0</v>
      </c>
      <c r="E43" s="45">
        <f t="shared" si="20"/>
        <v>16555000</v>
      </c>
      <c r="F43" s="46">
        <f t="shared" si="20"/>
        <v>30563000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31098000</v>
      </c>
      <c r="C44" s="39">
        <f t="shared" si="22"/>
        <v>-14543000</v>
      </c>
      <c r="D44" s="39">
        <f t="shared" si="22"/>
        <v>0</v>
      </c>
      <c r="E44" s="39">
        <f t="shared" si="22"/>
        <v>16555000</v>
      </c>
      <c r="F44" s="40">
        <f t="shared" si="22"/>
        <v>30563000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30098000</v>
      </c>
      <c r="C46" s="42">
        <v>-14008000</v>
      </c>
      <c r="D46" s="42"/>
      <c r="E46" s="42">
        <f t="shared" si="13"/>
        <v>16090000</v>
      </c>
      <c r="F46" s="43">
        <v>30098000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-535000</v>
      </c>
      <c r="D47" s="42"/>
      <c r="E47" s="42">
        <f t="shared" si="13"/>
        <v>465000</v>
      </c>
      <c r="F47" s="43">
        <v>465000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430027000</v>
      </c>
      <c r="C61" s="39">
        <f t="shared" si="26"/>
        <v>-30741000</v>
      </c>
      <c r="D61" s="39">
        <f t="shared" si="26"/>
        <v>0</v>
      </c>
      <c r="E61" s="39">
        <f t="shared" si="26"/>
        <v>399286000</v>
      </c>
      <c r="F61" s="40">
        <f t="shared" si="26"/>
        <v>428294000</v>
      </c>
      <c r="G61" s="41">
        <f t="shared" si="26"/>
        <v>359731000</v>
      </c>
      <c r="H61" s="40">
        <f t="shared" si="26"/>
        <v>58439000</v>
      </c>
      <c r="I61" s="41">
        <f t="shared" si="26"/>
        <v>41981844</v>
      </c>
      <c r="J61" s="40">
        <f t="shared" si="26"/>
        <v>119579000</v>
      </c>
      <c r="K61" s="41">
        <f t="shared" si="26"/>
        <v>126691183</v>
      </c>
      <c r="L61" s="40">
        <f t="shared" si="26"/>
        <v>85183000</v>
      </c>
      <c r="M61" s="41">
        <f t="shared" si="26"/>
        <v>40513256</v>
      </c>
      <c r="N61" s="40">
        <f t="shared" si="26"/>
        <v>0</v>
      </c>
      <c r="O61" s="41">
        <f t="shared" si="26"/>
        <v>0</v>
      </c>
      <c r="P61" s="40">
        <f t="shared" si="26"/>
        <v>263201000</v>
      </c>
      <c r="Q61" s="41">
        <f t="shared" si="26"/>
        <v>209186283</v>
      </c>
      <c r="R61" s="20">
        <f t="shared" si="16"/>
        <v>-28.764247903059903</v>
      </c>
      <c r="S61" s="21">
        <f t="shared" si="17"/>
        <v>-68.022039860500797</v>
      </c>
      <c r="T61" s="20">
        <f t="shared" si="18"/>
        <v>65.917913475553874</v>
      </c>
      <c r="U61" s="22">
        <f t="shared" si="19"/>
        <v>52.390087055393877</v>
      </c>
      <c r="V61" s="40">
        <f t="shared" ref="V61:W61" si="27">+V8+V43</f>
        <v>49273000</v>
      </c>
      <c r="W61" s="41">
        <f t="shared" si="27"/>
        <v>15331000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430027000</v>
      </c>
      <c r="C65" s="48">
        <f t="shared" si="30"/>
        <v>-30741000</v>
      </c>
      <c r="D65" s="48">
        <f t="shared" si="30"/>
        <v>0</v>
      </c>
      <c r="E65" s="48">
        <f t="shared" si="30"/>
        <v>399286000</v>
      </c>
      <c r="F65" s="49">
        <f t="shared" si="30"/>
        <v>428294000</v>
      </c>
      <c r="G65" s="50">
        <f t="shared" si="30"/>
        <v>359731000</v>
      </c>
      <c r="H65" s="49">
        <f t="shared" si="30"/>
        <v>58439000</v>
      </c>
      <c r="I65" s="50">
        <f t="shared" si="30"/>
        <v>41981844</v>
      </c>
      <c r="J65" s="49">
        <f t="shared" si="30"/>
        <v>119579000</v>
      </c>
      <c r="K65" s="50">
        <f t="shared" si="30"/>
        <v>126691183</v>
      </c>
      <c r="L65" s="49">
        <f t="shared" si="30"/>
        <v>85183000</v>
      </c>
      <c r="M65" s="51">
        <f t="shared" si="30"/>
        <v>40513256</v>
      </c>
      <c r="N65" s="49">
        <f t="shared" si="30"/>
        <v>0</v>
      </c>
      <c r="O65" s="50">
        <f t="shared" si="30"/>
        <v>0</v>
      </c>
      <c r="P65" s="49">
        <f t="shared" si="30"/>
        <v>263201000</v>
      </c>
      <c r="Q65" s="50">
        <f t="shared" si="30"/>
        <v>209186283</v>
      </c>
      <c r="R65" s="34">
        <f t="shared" si="16"/>
        <v>-28.764247903059903</v>
      </c>
      <c r="S65" s="35">
        <f t="shared" si="17"/>
        <v>-68.022039860500797</v>
      </c>
      <c r="T65" s="34">
        <f t="shared" si="18"/>
        <v>65.917913475553874</v>
      </c>
      <c r="U65" s="35">
        <f t="shared" si="19"/>
        <v>52.390087055393877</v>
      </c>
      <c r="V65" s="49">
        <f>+V61+V62</f>
        <v>49273000</v>
      </c>
      <c r="W65" s="50">
        <f>+W61+W62</f>
        <v>15331000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254723000</v>
      </c>
      <c r="C8" s="36">
        <f t="shared" si="0"/>
        <v>15493000</v>
      </c>
      <c r="D8" s="36">
        <f t="shared" si="0"/>
        <v>0</v>
      </c>
      <c r="E8" s="36">
        <f t="shared" si="0"/>
        <v>270216000</v>
      </c>
      <c r="F8" s="37">
        <f t="shared" si="0"/>
        <v>255216000</v>
      </c>
      <c r="G8" s="38">
        <f t="shared" si="0"/>
        <v>270216000</v>
      </c>
      <c r="H8" s="37">
        <f t="shared" si="0"/>
        <v>65918000</v>
      </c>
      <c r="I8" s="38">
        <f t="shared" si="0"/>
        <v>56655691</v>
      </c>
      <c r="J8" s="37">
        <f t="shared" si="0"/>
        <v>70796000</v>
      </c>
      <c r="K8" s="38">
        <f t="shared" si="0"/>
        <v>99426181</v>
      </c>
      <c r="L8" s="37">
        <f t="shared" si="0"/>
        <v>41077000</v>
      </c>
      <c r="M8" s="38">
        <f t="shared" si="0"/>
        <v>38932682</v>
      </c>
      <c r="N8" s="37">
        <f t="shared" si="0"/>
        <v>0</v>
      </c>
      <c r="O8" s="38">
        <f t="shared" si="0"/>
        <v>0</v>
      </c>
      <c r="P8" s="37">
        <f t="shared" si="0"/>
        <v>177791000</v>
      </c>
      <c r="Q8" s="38">
        <f t="shared" si="0"/>
        <v>195014554</v>
      </c>
      <c r="R8" s="16">
        <f>IF(($J8       =0),0,((($L8       -$J8       )/$J8       )*100))</f>
        <v>-41.978360359342339</v>
      </c>
      <c r="S8" s="17">
        <f>IF(($K8       =0),0,((($M8       -$K8       )/$K8       )*100))</f>
        <v>-60.842625545478811</v>
      </c>
      <c r="T8" s="16">
        <f>IF(($E8       =0),0,(($P8       /$E8       )*100))</f>
        <v>65.795881813068064</v>
      </c>
      <c r="U8" s="18">
        <f>IF(($E8       =0),0,(($Q8       /$E8       )*100))</f>
        <v>72.169876691239594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251027000</v>
      </c>
      <c r="C9" s="39">
        <f t="shared" si="2"/>
        <v>9993000</v>
      </c>
      <c r="D9" s="39">
        <f t="shared" si="2"/>
        <v>0</v>
      </c>
      <c r="E9" s="39">
        <f t="shared" si="2"/>
        <v>261020000</v>
      </c>
      <c r="F9" s="40">
        <f t="shared" si="2"/>
        <v>246020000</v>
      </c>
      <c r="G9" s="41">
        <f t="shared" si="2"/>
        <v>261020000</v>
      </c>
      <c r="H9" s="40">
        <f t="shared" si="2"/>
        <v>65406000</v>
      </c>
      <c r="I9" s="41">
        <f t="shared" si="2"/>
        <v>55919871</v>
      </c>
      <c r="J9" s="40">
        <f t="shared" si="2"/>
        <v>70078000</v>
      </c>
      <c r="K9" s="41">
        <f t="shared" si="2"/>
        <v>98659010</v>
      </c>
      <c r="L9" s="40">
        <f t="shared" si="2"/>
        <v>40598000</v>
      </c>
      <c r="M9" s="41">
        <f t="shared" si="2"/>
        <v>37877000</v>
      </c>
      <c r="N9" s="40">
        <f t="shared" si="2"/>
        <v>0</v>
      </c>
      <c r="O9" s="41">
        <f t="shared" si="2"/>
        <v>0</v>
      </c>
      <c r="P9" s="40">
        <f t="shared" si="2"/>
        <v>176082000</v>
      </c>
      <c r="Q9" s="41">
        <f t="shared" si="2"/>
        <v>192455881</v>
      </c>
      <c r="R9" s="20">
        <f>IF(($J9       =0),0,((($L9       -$J9       )/$J9       )*100))</f>
        <v>-42.067410599617567</v>
      </c>
      <c r="S9" s="21">
        <f>IF(($K9       =0),0,((($M9       -$K9       )/$K9       )*100))</f>
        <v>-61.608169390712519</v>
      </c>
      <c r="T9" s="20">
        <f>IF(($E9       =0),0,(($P9       /$E9       )*100))</f>
        <v>67.459198528848361</v>
      </c>
      <c r="U9" s="22">
        <f>IF(($E9       =0),0,(($Q9       /$E9       )*100))</f>
        <v>73.732235460884226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131792000</v>
      </c>
      <c r="C10" s="42">
        <v>-663000</v>
      </c>
      <c r="D10" s="42"/>
      <c r="E10" s="42">
        <f t="shared" ref="E10:E41" si="4">$B10      +$C10      +$D10</f>
        <v>131129000</v>
      </c>
      <c r="F10" s="43">
        <v>131129000</v>
      </c>
      <c r="G10" s="44">
        <v>131129000</v>
      </c>
      <c r="H10" s="43">
        <v>34543000</v>
      </c>
      <c r="I10" s="44">
        <v>34781323</v>
      </c>
      <c r="J10" s="43">
        <v>38565000</v>
      </c>
      <c r="K10" s="44">
        <v>37081009</v>
      </c>
      <c r="L10" s="43">
        <v>38739000</v>
      </c>
      <c r="M10" s="44">
        <v>19313408</v>
      </c>
      <c r="N10" s="43"/>
      <c r="O10" s="44"/>
      <c r="P10" s="43">
        <f t="shared" ref="P10:P41" si="5">$H10      +$J10      +$L10      +$N10</f>
        <v>111847000</v>
      </c>
      <c r="Q10" s="44">
        <f t="shared" ref="Q10:Q41" si="6">$I10      +$K10      +$M10      +$O10</f>
        <v>91175740</v>
      </c>
      <c r="R10" s="24">
        <f t="shared" ref="R10:R41" si="7">IF(($J10      =0),0,((($L10      -$J10      )/$J10      )*100))</f>
        <v>0.45118630882924937</v>
      </c>
      <c r="S10" s="25">
        <f t="shared" ref="S10:S41" si="8">IF(($K10      =0),0,((($M10      -$K10      )/$K10      )*100))</f>
        <v>-47.91563519752119</v>
      </c>
      <c r="T10" s="24">
        <f t="shared" ref="T10:T41" si="9">IF(($E10      =0),0,(($P10      /$E10      )*100))</f>
        <v>85.295396136628824</v>
      </c>
      <c r="U10" s="26">
        <f t="shared" ref="U10:U41" si="10">IF(($E10      =0),0,(($Q10      /$E10      )*100))</f>
        <v>69.531331742025031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22344000</v>
      </c>
      <c r="C13" s="42">
        <v>-4344000</v>
      </c>
      <c r="D13" s="42"/>
      <c r="E13" s="42">
        <f t="shared" si="4"/>
        <v>18000000</v>
      </c>
      <c r="F13" s="43">
        <v>18000000</v>
      </c>
      <c r="G13" s="44">
        <v>18000000</v>
      </c>
      <c r="H13" s="43"/>
      <c r="I13" s="44"/>
      <c r="J13" s="43"/>
      <c r="K13" s="44">
        <v>2506871</v>
      </c>
      <c r="L13" s="43"/>
      <c r="M13" s="44">
        <v>8688395</v>
      </c>
      <c r="N13" s="43"/>
      <c r="O13" s="44"/>
      <c r="P13" s="43">
        <f t="shared" si="5"/>
        <v>0</v>
      </c>
      <c r="Q13" s="44">
        <f t="shared" si="6"/>
        <v>11195266</v>
      </c>
      <c r="R13" s="24">
        <f t="shared" si="7"/>
        <v>0</v>
      </c>
      <c r="S13" s="25">
        <f t="shared" si="8"/>
        <v>246.58325059406727</v>
      </c>
      <c r="T13" s="24">
        <f t="shared" si="9"/>
        <v>0</v>
      </c>
      <c r="U13" s="26">
        <f t="shared" si="10"/>
        <v>62.195922222222222</v>
      </c>
      <c r="V13" s="43"/>
      <c r="W13" s="44"/>
    </row>
    <row r="14" spans="1:23" x14ac:dyDescent="0.2">
      <c r="A14" s="23" t="s">
        <v>40</v>
      </c>
      <c r="B14" s="42">
        <v>20000000</v>
      </c>
      <c r="C14" s="42"/>
      <c r="D14" s="42"/>
      <c r="E14" s="42">
        <f t="shared" si="4"/>
        <v>20000000</v>
      </c>
      <c r="F14" s="43">
        <v>20000000</v>
      </c>
      <c r="G14" s="44">
        <v>20000000</v>
      </c>
      <c r="H14" s="43">
        <v>5269000</v>
      </c>
      <c r="I14" s="44"/>
      <c r="J14" s="43">
        <v>4419000</v>
      </c>
      <c r="K14" s="44">
        <v>8304800</v>
      </c>
      <c r="L14" s="43">
        <v>1859000</v>
      </c>
      <c r="M14" s="44">
        <v>3320270</v>
      </c>
      <c r="N14" s="43"/>
      <c r="O14" s="44"/>
      <c r="P14" s="43">
        <f t="shared" si="5"/>
        <v>11547000</v>
      </c>
      <c r="Q14" s="44">
        <f t="shared" si="6"/>
        <v>11625070</v>
      </c>
      <c r="R14" s="24">
        <f t="shared" si="7"/>
        <v>-57.931658746322704</v>
      </c>
      <c r="S14" s="25">
        <f t="shared" si="8"/>
        <v>-60.019868028128307</v>
      </c>
      <c r="T14" s="24">
        <f t="shared" si="9"/>
        <v>57.734999999999999</v>
      </c>
      <c r="U14" s="26">
        <f t="shared" si="10"/>
        <v>58.125349999999997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6891000</v>
      </c>
      <c r="C20" s="42"/>
      <c r="D20" s="42"/>
      <c r="E20" s="42">
        <f t="shared" si="4"/>
        <v>6891000</v>
      </c>
      <c r="F20" s="43">
        <v>6891000</v>
      </c>
      <c r="G20" s="44">
        <v>6891000</v>
      </c>
      <c r="H20" s="43">
        <v>594000</v>
      </c>
      <c r="I20" s="44"/>
      <c r="J20" s="43">
        <v>2094000</v>
      </c>
      <c r="K20" s="44">
        <v>6740605</v>
      </c>
      <c r="L20" s="43"/>
      <c r="M20" s="44">
        <v>2251206</v>
      </c>
      <c r="N20" s="43"/>
      <c r="O20" s="44"/>
      <c r="P20" s="43">
        <f t="shared" si="5"/>
        <v>2688000</v>
      </c>
      <c r="Q20" s="44">
        <f t="shared" si="6"/>
        <v>8991811</v>
      </c>
      <c r="R20" s="24">
        <f t="shared" si="7"/>
        <v>-100</v>
      </c>
      <c r="S20" s="25">
        <f t="shared" si="8"/>
        <v>-66.602315370801293</v>
      </c>
      <c r="T20" s="24">
        <f t="shared" si="9"/>
        <v>39.007400957771004</v>
      </c>
      <c r="U20" s="26">
        <f t="shared" si="10"/>
        <v>130.48630097228269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70000000</v>
      </c>
      <c r="C23" s="42">
        <v>15000000</v>
      </c>
      <c r="D23" s="42"/>
      <c r="E23" s="42">
        <f t="shared" si="4"/>
        <v>85000000</v>
      </c>
      <c r="F23" s="43">
        <v>70000000</v>
      </c>
      <c r="G23" s="44">
        <v>85000000</v>
      </c>
      <c r="H23" s="43">
        <v>25000000</v>
      </c>
      <c r="I23" s="44">
        <v>21138548</v>
      </c>
      <c r="J23" s="43">
        <v>25000000</v>
      </c>
      <c r="K23" s="44">
        <v>44025725</v>
      </c>
      <c r="L23" s="43"/>
      <c r="M23" s="44">
        <v>4303721</v>
      </c>
      <c r="N23" s="43"/>
      <c r="O23" s="44"/>
      <c r="P23" s="43">
        <f t="shared" si="5"/>
        <v>50000000</v>
      </c>
      <c r="Q23" s="44">
        <f t="shared" si="6"/>
        <v>69467994</v>
      </c>
      <c r="R23" s="24">
        <f t="shared" si="7"/>
        <v>-100</v>
      </c>
      <c r="S23" s="25">
        <f t="shared" si="8"/>
        <v>-90.224531225777653</v>
      </c>
      <c r="T23" s="24">
        <f t="shared" si="9"/>
        <v>58.82352941176471</v>
      </c>
      <c r="U23" s="26">
        <f t="shared" si="10"/>
        <v>81.727051764705877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3696000</v>
      </c>
      <c r="C28" s="39">
        <f t="shared" si="11"/>
        <v>5500000</v>
      </c>
      <c r="D28" s="39">
        <f t="shared" si="11"/>
        <v>0</v>
      </c>
      <c r="E28" s="39">
        <f t="shared" si="11"/>
        <v>9196000</v>
      </c>
      <c r="F28" s="40">
        <f t="shared" si="11"/>
        <v>9196000</v>
      </c>
      <c r="G28" s="41">
        <f t="shared" si="11"/>
        <v>9196000</v>
      </c>
      <c r="H28" s="40">
        <f t="shared" si="11"/>
        <v>512000</v>
      </c>
      <c r="I28" s="41">
        <f t="shared" si="11"/>
        <v>735820</v>
      </c>
      <c r="J28" s="40">
        <f t="shared" si="11"/>
        <v>718000</v>
      </c>
      <c r="K28" s="41">
        <f t="shared" si="11"/>
        <v>767171</v>
      </c>
      <c r="L28" s="40">
        <f t="shared" si="11"/>
        <v>479000</v>
      </c>
      <c r="M28" s="41">
        <f t="shared" si="11"/>
        <v>1055682</v>
      </c>
      <c r="N28" s="40">
        <f t="shared" si="11"/>
        <v>0</v>
      </c>
      <c r="O28" s="41">
        <f t="shared" si="11"/>
        <v>0</v>
      </c>
      <c r="P28" s="40">
        <f t="shared" si="11"/>
        <v>1709000</v>
      </c>
      <c r="Q28" s="41">
        <f t="shared" si="11"/>
        <v>2558673</v>
      </c>
      <c r="R28" s="20">
        <f t="shared" si="7"/>
        <v>-33.286908077994433</v>
      </c>
      <c r="S28" s="21">
        <f t="shared" si="8"/>
        <v>37.607130613644159</v>
      </c>
      <c r="T28" s="20">
        <f t="shared" si="9"/>
        <v>18.584167029143106</v>
      </c>
      <c r="U28" s="22">
        <f t="shared" si="10"/>
        <v>27.823760330578512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39000</v>
      </c>
      <c r="I31" s="44">
        <v>176321</v>
      </c>
      <c r="J31" s="43">
        <v>127000</v>
      </c>
      <c r="K31" s="44">
        <v>207664</v>
      </c>
      <c r="L31" s="43"/>
      <c r="M31" s="44">
        <v>382052</v>
      </c>
      <c r="N31" s="43"/>
      <c r="O31" s="44"/>
      <c r="P31" s="43">
        <f t="shared" si="5"/>
        <v>166000</v>
      </c>
      <c r="Q31" s="44">
        <f t="shared" si="6"/>
        <v>766037</v>
      </c>
      <c r="R31" s="24">
        <f t="shared" si="7"/>
        <v>-100</v>
      </c>
      <c r="S31" s="25">
        <f t="shared" si="8"/>
        <v>83.97603821557901</v>
      </c>
      <c r="T31" s="24">
        <f t="shared" si="9"/>
        <v>9.2222222222222214</v>
      </c>
      <c r="U31" s="26">
        <f t="shared" si="10"/>
        <v>42.557611111111108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1896000</v>
      </c>
      <c r="C33" s="42"/>
      <c r="D33" s="42"/>
      <c r="E33" s="42">
        <f t="shared" si="4"/>
        <v>1896000</v>
      </c>
      <c r="F33" s="43">
        <v>1896000</v>
      </c>
      <c r="G33" s="44">
        <v>1896000</v>
      </c>
      <c r="H33" s="43">
        <v>473000</v>
      </c>
      <c r="I33" s="44">
        <v>559499</v>
      </c>
      <c r="J33" s="43">
        <v>591000</v>
      </c>
      <c r="K33" s="44">
        <v>559507</v>
      </c>
      <c r="L33" s="43">
        <v>479000</v>
      </c>
      <c r="M33" s="44">
        <v>673630</v>
      </c>
      <c r="N33" s="43"/>
      <c r="O33" s="44"/>
      <c r="P33" s="43">
        <f t="shared" si="5"/>
        <v>1543000</v>
      </c>
      <c r="Q33" s="44">
        <f t="shared" si="6"/>
        <v>1792636</v>
      </c>
      <c r="R33" s="24">
        <f t="shared" si="7"/>
        <v>-18.950930626057531</v>
      </c>
      <c r="S33" s="25">
        <f t="shared" si="8"/>
        <v>20.397063843705261</v>
      </c>
      <c r="T33" s="24">
        <f t="shared" si="9"/>
        <v>81.381856540084385</v>
      </c>
      <c r="U33" s="26">
        <f t="shared" si="10"/>
        <v>94.548312236286918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5500000</v>
      </c>
      <c r="D37" s="42"/>
      <c r="E37" s="42">
        <f t="shared" si="4"/>
        <v>5500000</v>
      </c>
      <c r="F37" s="43">
        <v>5500000</v>
      </c>
      <c r="G37" s="44">
        <v>5500000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1369000</v>
      </c>
      <c r="C43" s="45">
        <f t="shared" si="20"/>
        <v>731000</v>
      </c>
      <c r="D43" s="45">
        <f t="shared" si="20"/>
        <v>0</v>
      </c>
      <c r="E43" s="45">
        <f t="shared" si="20"/>
        <v>2100000</v>
      </c>
      <c r="F43" s="46">
        <f t="shared" si="20"/>
        <v>1469000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1369000</v>
      </c>
      <c r="C44" s="39">
        <f t="shared" si="22"/>
        <v>731000</v>
      </c>
      <c r="D44" s="39">
        <f t="shared" si="22"/>
        <v>0</v>
      </c>
      <c r="E44" s="39">
        <f t="shared" si="22"/>
        <v>2100000</v>
      </c>
      <c r="F44" s="40">
        <f t="shared" si="22"/>
        <v>1469000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1269000</v>
      </c>
      <c r="C46" s="42">
        <v>631000</v>
      </c>
      <c r="D46" s="42"/>
      <c r="E46" s="42">
        <f t="shared" si="13"/>
        <v>1900000</v>
      </c>
      <c r="F46" s="43">
        <v>1269000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100000</v>
      </c>
      <c r="D47" s="42"/>
      <c r="E47" s="42">
        <f t="shared" si="13"/>
        <v>200000</v>
      </c>
      <c r="F47" s="43">
        <v>200000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256092000</v>
      </c>
      <c r="C61" s="39">
        <f t="shared" si="26"/>
        <v>16224000</v>
      </c>
      <c r="D61" s="39">
        <f t="shared" si="26"/>
        <v>0</v>
      </c>
      <c r="E61" s="39">
        <f t="shared" si="26"/>
        <v>272316000</v>
      </c>
      <c r="F61" s="40">
        <f t="shared" si="26"/>
        <v>256685000</v>
      </c>
      <c r="G61" s="41">
        <f t="shared" si="26"/>
        <v>270216000</v>
      </c>
      <c r="H61" s="40">
        <f t="shared" si="26"/>
        <v>65918000</v>
      </c>
      <c r="I61" s="41">
        <f t="shared" si="26"/>
        <v>56655691</v>
      </c>
      <c r="J61" s="40">
        <f t="shared" si="26"/>
        <v>70796000</v>
      </c>
      <c r="K61" s="41">
        <f t="shared" si="26"/>
        <v>99426181</v>
      </c>
      <c r="L61" s="40">
        <f t="shared" si="26"/>
        <v>41077000</v>
      </c>
      <c r="M61" s="41">
        <f t="shared" si="26"/>
        <v>38932682</v>
      </c>
      <c r="N61" s="40">
        <f t="shared" si="26"/>
        <v>0</v>
      </c>
      <c r="O61" s="41">
        <f t="shared" si="26"/>
        <v>0</v>
      </c>
      <c r="P61" s="40">
        <f t="shared" si="26"/>
        <v>177791000</v>
      </c>
      <c r="Q61" s="41">
        <f t="shared" si="26"/>
        <v>195014554</v>
      </c>
      <c r="R61" s="20">
        <f t="shared" si="16"/>
        <v>-41.978360359342339</v>
      </c>
      <c r="S61" s="21">
        <f t="shared" si="17"/>
        <v>-60.842625545478811</v>
      </c>
      <c r="T61" s="20">
        <f t="shared" si="18"/>
        <v>65.28848837380103</v>
      </c>
      <c r="U61" s="22">
        <f t="shared" si="19"/>
        <v>71.613329367352634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256092000</v>
      </c>
      <c r="C65" s="48">
        <f t="shared" si="30"/>
        <v>16224000</v>
      </c>
      <c r="D65" s="48">
        <f t="shared" si="30"/>
        <v>0</v>
      </c>
      <c r="E65" s="48">
        <f t="shared" si="30"/>
        <v>272316000</v>
      </c>
      <c r="F65" s="49">
        <f t="shared" si="30"/>
        <v>256685000</v>
      </c>
      <c r="G65" s="50">
        <f t="shared" si="30"/>
        <v>270216000</v>
      </c>
      <c r="H65" s="49">
        <f t="shared" si="30"/>
        <v>65918000</v>
      </c>
      <c r="I65" s="50">
        <f t="shared" si="30"/>
        <v>56655691</v>
      </c>
      <c r="J65" s="49">
        <f t="shared" si="30"/>
        <v>70796000</v>
      </c>
      <c r="K65" s="50">
        <f t="shared" si="30"/>
        <v>99426181</v>
      </c>
      <c r="L65" s="49">
        <f t="shared" si="30"/>
        <v>41077000</v>
      </c>
      <c r="M65" s="51">
        <f t="shared" si="30"/>
        <v>38932682</v>
      </c>
      <c r="N65" s="49">
        <f t="shared" si="30"/>
        <v>0</v>
      </c>
      <c r="O65" s="50">
        <f t="shared" si="30"/>
        <v>0</v>
      </c>
      <c r="P65" s="49">
        <f t="shared" si="30"/>
        <v>177791000</v>
      </c>
      <c r="Q65" s="50">
        <f t="shared" si="30"/>
        <v>195014554</v>
      </c>
      <c r="R65" s="34">
        <f t="shared" si="16"/>
        <v>-41.978360359342339</v>
      </c>
      <c r="S65" s="35">
        <f t="shared" si="17"/>
        <v>-60.842625545478811</v>
      </c>
      <c r="T65" s="34">
        <f t="shared" si="18"/>
        <v>65.28848837380103</v>
      </c>
      <c r="U65" s="35">
        <f t="shared" si="19"/>
        <v>71.613329367352634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232022000</v>
      </c>
      <c r="C8" s="36">
        <f t="shared" si="0"/>
        <v>-22637000</v>
      </c>
      <c r="D8" s="36">
        <f t="shared" si="0"/>
        <v>0</v>
      </c>
      <c r="E8" s="36">
        <f t="shared" si="0"/>
        <v>209385000</v>
      </c>
      <c r="F8" s="37">
        <f t="shared" si="0"/>
        <v>230785000</v>
      </c>
      <c r="G8" s="38">
        <f t="shared" si="0"/>
        <v>209385000</v>
      </c>
      <c r="H8" s="37">
        <f t="shared" si="0"/>
        <v>80716000</v>
      </c>
      <c r="I8" s="38">
        <f t="shared" si="0"/>
        <v>91658988</v>
      </c>
      <c r="J8" s="37">
        <f t="shared" si="0"/>
        <v>34282000</v>
      </c>
      <c r="K8" s="38">
        <f t="shared" si="0"/>
        <v>38930093</v>
      </c>
      <c r="L8" s="37">
        <f t="shared" si="0"/>
        <v>29162000</v>
      </c>
      <c r="M8" s="38">
        <f t="shared" si="0"/>
        <v>11090103</v>
      </c>
      <c r="N8" s="37">
        <f t="shared" si="0"/>
        <v>0</v>
      </c>
      <c r="O8" s="38">
        <f t="shared" si="0"/>
        <v>0</v>
      </c>
      <c r="P8" s="37">
        <f t="shared" si="0"/>
        <v>144160000</v>
      </c>
      <c r="Q8" s="38">
        <f t="shared" si="0"/>
        <v>141679184</v>
      </c>
      <c r="R8" s="16">
        <f>IF(($J8       =0),0,((($L8       -$J8       )/$J8       )*100))</f>
        <v>-14.934951286389358</v>
      </c>
      <c r="S8" s="17">
        <f>IF(($K8       =0),0,((($M8       -$K8       )/$K8       )*100))</f>
        <v>-71.512775476801465</v>
      </c>
      <c r="T8" s="16">
        <f>IF(($E8       =0),0,(($P8       /$E8       )*100))</f>
        <v>68.849248991092963</v>
      </c>
      <c r="U8" s="18">
        <f>IF(($E8       =0),0,(($Q8       /$E8       )*100))</f>
        <v>67.664438235785752</v>
      </c>
      <c r="V8" s="37">
        <f t="shared" ref="V8:W8" si="1">+V9+V28</f>
        <v>6933000</v>
      </c>
      <c r="W8" s="38">
        <f t="shared" si="1"/>
        <v>6028000</v>
      </c>
    </row>
    <row r="9" spans="1:23" x14ac:dyDescent="0.2">
      <c r="A9" s="19" t="s">
        <v>35</v>
      </c>
      <c r="B9" s="39">
        <f t="shared" ref="B9:Q9" si="2">SUM(B10:B27)</f>
        <v>221348000</v>
      </c>
      <c r="C9" s="39">
        <f t="shared" si="2"/>
        <v>-22400000</v>
      </c>
      <c r="D9" s="39">
        <f t="shared" si="2"/>
        <v>0</v>
      </c>
      <c r="E9" s="39">
        <f t="shared" si="2"/>
        <v>198948000</v>
      </c>
      <c r="F9" s="40">
        <f t="shared" si="2"/>
        <v>220348000</v>
      </c>
      <c r="G9" s="41">
        <f t="shared" si="2"/>
        <v>198948000</v>
      </c>
      <c r="H9" s="40">
        <f t="shared" si="2"/>
        <v>78995000</v>
      </c>
      <c r="I9" s="41">
        <f t="shared" si="2"/>
        <v>91017533</v>
      </c>
      <c r="J9" s="40">
        <f t="shared" si="2"/>
        <v>33452000</v>
      </c>
      <c r="K9" s="41">
        <f t="shared" si="2"/>
        <v>38065021</v>
      </c>
      <c r="L9" s="40">
        <f t="shared" si="2"/>
        <v>26928000</v>
      </c>
      <c r="M9" s="41">
        <f t="shared" si="2"/>
        <v>8318641</v>
      </c>
      <c r="N9" s="40">
        <f t="shared" si="2"/>
        <v>0</v>
      </c>
      <c r="O9" s="41">
        <f t="shared" si="2"/>
        <v>0</v>
      </c>
      <c r="P9" s="40">
        <f t="shared" si="2"/>
        <v>139375000</v>
      </c>
      <c r="Q9" s="41">
        <f t="shared" si="2"/>
        <v>137401195</v>
      </c>
      <c r="R9" s="20">
        <f>IF(($J9       =0),0,((($L9       -$J9       )/$J9       )*100))</f>
        <v>-19.502570847781897</v>
      </c>
      <c r="S9" s="21">
        <f>IF(($K9       =0),0,((($M9       -$K9       )/$K9       )*100))</f>
        <v>-78.146232994328315</v>
      </c>
      <c r="T9" s="20">
        <f>IF(($E9       =0),0,(($P9       /$E9       )*100))</f>
        <v>70.05599453123429</v>
      </c>
      <c r="U9" s="22">
        <f>IF(($E9       =0),0,(($Q9       /$E9       )*100))</f>
        <v>69.063873474475741</v>
      </c>
      <c r="V9" s="40">
        <f t="shared" ref="V9:W9" si="3">SUM(V10:V27)</f>
        <v>6933000</v>
      </c>
      <c r="W9" s="41">
        <f t="shared" si="3"/>
        <v>6028000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9850000</v>
      </c>
      <c r="C13" s="42">
        <v>-1940000</v>
      </c>
      <c r="D13" s="42"/>
      <c r="E13" s="42">
        <f t="shared" si="4"/>
        <v>7910000</v>
      </c>
      <c r="F13" s="43">
        <v>7910000</v>
      </c>
      <c r="G13" s="44">
        <v>7910000</v>
      </c>
      <c r="H13" s="43"/>
      <c r="I13" s="44"/>
      <c r="J13" s="43"/>
      <c r="K13" s="44"/>
      <c r="L13" s="43">
        <v>6783000</v>
      </c>
      <c r="M13" s="44">
        <v>2659872</v>
      </c>
      <c r="N13" s="43"/>
      <c r="O13" s="44"/>
      <c r="P13" s="43">
        <f t="shared" si="5"/>
        <v>6783000</v>
      </c>
      <c r="Q13" s="44">
        <f t="shared" si="6"/>
        <v>2659872</v>
      </c>
      <c r="R13" s="24">
        <f t="shared" si="7"/>
        <v>0</v>
      </c>
      <c r="S13" s="25">
        <f t="shared" si="8"/>
        <v>0</v>
      </c>
      <c r="T13" s="24">
        <f t="shared" si="9"/>
        <v>85.752212389380531</v>
      </c>
      <c r="U13" s="26">
        <f t="shared" si="10"/>
        <v>33.626700379266751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6933000</v>
      </c>
      <c r="W20" s="44">
        <v>6028000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60000000</v>
      </c>
      <c r="C23" s="42">
        <v>-21400000</v>
      </c>
      <c r="D23" s="42"/>
      <c r="E23" s="42">
        <f t="shared" si="4"/>
        <v>38600000</v>
      </c>
      <c r="F23" s="43">
        <v>60000000</v>
      </c>
      <c r="G23" s="44">
        <v>38600000</v>
      </c>
      <c r="H23" s="43">
        <v>20600000</v>
      </c>
      <c r="I23" s="44">
        <v>31570333</v>
      </c>
      <c r="J23" s="43">
        <v>18000000</v>
      </c>
      <c r="K23" s="44">
        <v>28429668</v>
      </c>
      <c r="L23" s="43"/>
      <c r="M23" s="44"/>
      <c r="N23" s="43"/>
      <c r="O23" s="44"/>
      <c r="P23" s="43">
        <f t="shared" si="5"/>
        <v>38600000</v>
      </c>
      <c r="Q23" s="44">
        <f t="shared" si="6"/>
        <v>60000001</v>
      </c>
      <c r="R23" s="24">
        <f t="shared" si="7"/>
        <v>-100</v>
      </c>
      <c r="S23" s="25">
        <f t="shared" si="8"/>
        <v>-100</v>
      </c>
      <c r="T23" s="24">
        <f t="shared" si="9"/>
        <v>100</v>
      </c>
      <c r="U23" s="26">
        <f t="shared" si="10"/>
        <v>155.44041709844561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151498000</v>
      </c>
      <c r="C25" s="42">
        <v>940000</v>
      </c>
      <c r="D25" s="42"/>
      <c r="E25" s="42">
        <f t="shared" si="4"/>
        <v>152438000</v>
      </c>
      <c r="F25" s="43">
        <v>152438000</v>
      </c>
      <c r="G25" s="44">
        <v>152438000</v>
      </c>
      <c r="H25" s="43">
        <v>58395000</v>
      </c>
      <c r="I25" s="44">
        <v>59447200</v>
      </c>
      <c r="J25" s="43">
        <v>15452000</v>
      </c>
      <c r="K25" s="44">
        <v>9635353</v>
      </c>
      <c r="L25" s="43">
        <v>20145000</v>
      </c>
      <c r="M25" s="44">
        <v>5658769</v>
      </c>
      <c r="N25" s="43"/>
      <c r="O25" s="44"/>
      <c r="P25" s="43">
        <f t="shared" si="5"/>
        <v>93992000</v>
      </c>
      <c r="Q25" s="44">
        <f t="shared" si="6"/>
        <v>74741322</v>
      </c>
      <c r="R25" s="24">
        <f t="shared" si="7"/>
        <v>30.371472948485632</v>
      </c>
      <c r="S25" s="25">
        <f t="shared" si="8"/>
        <v>-41.270766104781011</v>
      </c>
      <c r="T25" s="24">
        <f t="shared" si="9"/>
        <v>61.659166349597868</v>
      </c>
      <c r="U25" s="26">
        <f t="shared" si="10"/>
        <v>49.030636717878743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10674000</v>
      </c>
      <c r="C28" s="39">
        <f t="shared" si="11"/>
        <v>-237000</v>
      </c>
      <c r="D28" s="39">
        <f t="shared" si="11"/>
        <v>0</v>
      </c>
      <c r="E28" s="39">
        <f t="shared" si="11"/>
        <v>10437000</v>
      </c>
      <c r="F28" s="40">
        <f t="shared" si="11"/>
        <v>10437000</v>
      </c>
      <c r="G28" s="41">
        <f t="shared" si="11"/>
        <v>10437000</v>
      </c>
      <c r="H28" s="40">
        <f t="shared" si="11"/>
        <v>1721000</v>
      </c>
      <c r="I28" s="41">
        <f t="shared" si="11"/>
        <v>641455</v>
      </c>
      <c r="J28" s="40">
        <f t="shared" si="11"/>
        <v>830000</v>
      </c>
      <c r="K28" s="41">
        <f t="shared" si="11"/>
        <v>865072</v>
      </c>
      <c r="L28" s="40">
        <f t="shared" si="11"/>
        <v>2234000</v>
      </c>
      <c r="M28" s="41">
        <f t="shared" si="11"/>
        <v>2771462</v>
      </c>
      <c r="N28" s="40">
        <f t="shared" si="11"/>
        <v>0</v>
      </c>
      <c r="O28" s="41">
        <f t="shared" si="11"/>
        <v>0</v>
      </c>
      <c r="P28" s="40">
        <f t="shared" si="11"/>
        <v>4785000</v>
      </c>
      <c r="Q28" s="41">
        <f t="shared" si="11"/>
        <v>4277989</v>
      </c>
      <c r="R28" s="20">
        <f t="shared" si="7"/>
        <v>169.15662650602411</v>
      </c>
      <c r="S28" s="21">
        <f t="shared" si="8"/>
        <v>220.37356428135459</v>
      </c>
      <c r="T28" s="20">
        <f t="shared" si="9"/>
        <v>45.846507617131358</v>
      </c>
      <c r="U28" s="22">
        <f t="shared" si="10"/>
        <v>40.988684487879659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1392000</v>
      </c>
      <c r="I31" s="44">
        <v>283890</v>
      </c>
      <c r="J31" s="43">
        <v>221000</v>
      </c>
      <c r="K31" s="44">
        <v>221298</v>
      </c>
      <c r="L31" s="43">
        <v>788000</v>
      </c>
      <c r="M31" s="44">
        <v>1359101</v>
      </c>
      <c r="N31" s="43"/>
      <c r="O31" s="44"/>
      <c r="P31" s="43">
        <f t="shared" si="5"/>
        <v>2401000</v>
      </c>
      <c r="Q31" s="44">
        <f t="shared" si="6"/>
        <v>1864289</v>
      </c>
      <c r="R31" s="24">
        <f t="shared" si="7"/>
        <v>256.56108597285072</v>
      </c>
      <c r="S31" s="25">
        <f t="shared" si="8"/>
        <v>514.1496985964626</v>
      </c>
      <c r="T31" s="24">
        <f t="shared" si="9"/>
        <v>96.04</v>
      </c>
      <c r="U31" s="26">
        <f t="shared" si="10"/>
        <v>74.571560000000005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2674000</v>
      </c>
      <c r="C33" s="42">
        <v>-237000</v>
      </c>
      <c r="D33" s="42"/>
      <c r="E33" s="42">
        <f t="shared" si="4"/>
        <v>2437000</v>
      </c>
      <c r="F33" s="43">
        <v>2437000</v>
      </c>
      <c r="G33" s="44">
        <v>2437000</v>
      </c>
      <c r="H33" s="43">
        <v>287000</v>
      </c>
      <c r="I33" s="44">
        <v>274557</v>
      </c>
      <c r="J33" s="43">
        <v>546000</v>
      </c>
      <c r="K33" s="44">
        <v>546174</v>
      </c>
      <c r="L33" s="43">
        <v>657000</v>
      </c>
      <c r="M33" s="44">
        <v>657199</v>
      </c>
      <c r="N33" s="43"/>
      <c r="O33" s="44"/>
      <c r="P33" s="43">
        <f t="shared" si="5"/>
        <v>1490000</v>
      </c>
      <c r="Q33" s="44">
        <f t="shared" si="6"/>
        <v>1477930</v>
      </c>
      <c r="R33" s="24">
        <f t="shared" si="7"/>
        <v>20.329670329670328</v>
      </c>
      <c r="S33" s="25">
        <f t="shared" si="8"/>
        <v>20.327771003379873</v>
      </c>
      <c r="T33" s="24">
        <f t="shared" si="9"/>
        <v>61.140746819860482</v>
      </c>
      <c r="U33" s="26">
        <f t="shared" si="10"/>
        <v>60.645465736561341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5500000</v>
      </c>
      <c r="C36" s="42"/>
      <c r="D36" s="42"/>
      <c r="E36" s="42">
        <f t="shared" si="4"/>
        <v>5500000</v>
      </c>
      <c r="F36" s="43">
        <v>5500000</v>
      </c>
      <c r="G36" s="44">
        <v>5500000</v>
      </c>
      <c r="H36" s="43">
        <v>42000</v>
      </c>
      <c r="I36" s="44">
        <v>83008</v>
      </c>
      <c r="J36" s="43">
        <v>63000</v>
      </c>
      <c r="K36" s="44">
        <v>97600</v>
      </c>
      <c r="L36" s="43">
        <v>789000</v>
      </c>
      <c r="M36" s="44">
        <v>755162</v>
      </c>
      <c r="N36" s="43"/>
      <c r="O36" s="44"/>
      <c r="P36" s="43">
        <f t="shared" si="5"/>
        <v>894000</v>
      </c>
      <c r="Q36" s="44">
        <f t="shared" si="6"/>
        <v>935770</v>
      </c>
      <c r="R36" s="24">
        <f t="shared" si="7"/>
        <v>1152.3809523809523</v>
      </c>
      <c r="S36" s="25">
        <f t="shared" si="8"/>
        <v>673.73155737704917</v>
      </c>
      <c r="T36" s="24">
        <f t="shared" si="9"/>
        <v>16.254545454545454</v>
      </c>
      <c r="U36" s="26">
        <f t="shared" si="10"/>
        <v>17.014000000000003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2492000</v>
      </c>
      <c r="C43" s="45">
        <f t="shared" si="20"/>
        <v>13168000</v>
      </c>
      <c r="D43" s="45">
        <f t="shared" si="20"/>
        <v>0</v>
      </c>
      <c r="E43" s="45">
        <f t="shared" si="20"/>
        <v>15660000</v>
      </c>
      <c r="F43" s="46">
        <f t="shared" si="20"/>
        <v>2492000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2492000</v>
      </c>
      <c r="C44" s="39">
        <f t="shared" si="22"/>
        <v>13168000</v>
      </c>
      <c r="D44" s="39">
        <f t="shared" si="22"/>
        <v>0</v>
      </c>
      <c r="E44" s="39">
        <f t="shared" si="22"/>
        <v>15660000</v>
      </c>
      <c r="F44" s="40">
        <f t="shared" si="22"/>
        <v>2492000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2492000</v>
      </c>
      <c r="C46" s="42">
        <v>13168000</v>
      </c>
      <c r="D46" s="42"/>
      <c r="E46" s="42">
        <f t="shared" si="13"/>
        <v>15660000</v>
      </c>
      <c r="F46" s="43">
        <v>2492000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234514000</v>
      </c>
      <c r="C61" s="39">
        <f t="shared" si="26"/>
        <v>-9469000</v>
      </c>
      <c r="D61" s="39">
        <f t="shared" si="26"/>
        <v>0</v>
      </c>
      <c r="E61" s="39">
        <f t="shared" si="26"/>
        <v>225045000</v>
      </c>
      <c r="F61" s="40">
        <f t="shared" si="26"/>
        <v>233277000</v>
      </c>
      <c r="G61" s="41">
        <f t="shared" si="26"/>
        <v>209385000</v>
      </c>
      <c r="H61" s="40">
        <f t="shared" si="26"/>
        <v>80716000</v>
      </c>
      <c r="I61" s="41">
        <f t="shared" si="26"/>
        <v>91658988</v>
      </c>
      <c r="J61" s="40">
        <f t="shared" si="26"/>
        <v>34282000</v>
      </c>
      <c r="K61" s="41">
        <f t="shared" si="26"/>
        <v>38930093</v>
      </c>
      <c r="L61" s="40">
        <f t="shared" si="26"/>
        <v>29162000</v>
      </c>
      <c r="M61" s="41">
        <f t="shared" si="26"/>
        <v>11090103</v>
      </c>
      <c r="N61" s="40">
        <f t="shared" si="26"/>
        <v>0</v>
      </c>
      <c r="O61" s="41">
        <f t="shared" si="26"/>
        <v>0</v>
      </c>
      <c r="P61" s="40">
        <f t="shared" si="26"/>
        <v>144160000</v>
      </c>
      <c r="Q61" s="41">
        <f t="shared" si="26"/>
        <v>141679184</v>
      </c>
      <c r="R61" s="20">
        <f t="shared" si="16"/>
        <v>-14.934951286389358</v>
      </c>
      <c r="S61" s="21">
        <f t="shared" si="17"/>
        <v>-71.512775476801465</v>
      </c>
      <c r="T61" s="20">
        <f t="shared" si="18"/>
        <v>64.058299451220861</v>
      </c>
      <c r="U61" s="22">
        <f t="shared" si="19"/>
        <v>62.955935035215184</v>
      </c>
      <c r="V61" s="40">
        <f t="shared" ref="V61:W61" si="27">+V8+V43</f>
        <v>6933000</v>
      </c>
      <c r="W61" s="41">
        <f t="shared" si="27"/>
        <v>6028000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234514000</v>
      </c>
      <c r="C65" s="48">
        <f t="shared" si="30"/>
        <v>-9469000</v>
      </c>
      <c r="D65" s="48">
        <f t="shared" si="30"/>
        <v>0</v>
      </c>
      <c r="E65" s="48">
        <f t="shared" si="30"/>
        <v>225045000</v>
      </c>
      <c r="F65" s="49">
        <f t="shared" si="30"/>
        <v>233277000</v>
      </c>
      <c r="G65" s="50">
        <f t="shared" si="30"/>
        <v>209385000</v>
      </c>
      <c r="H65" s="49">
        <f t="shared" si="30"/>
        <v>80716000</v>
      </c>
      <c r="I65" s="50">
        <f t="shared" si="30"/>
        <v>91658988</v>
      </c>
      <c r="J65" s="49">
        <f t="shared" si="30"/>
        <v>34282000</v>
      </c>
      <c r="K65" s="50">
        <f t="shared" si="30"/>
        <v>38930093</v>
      </c>
      <c r="L65" s="49">
        <f t="shared" si="30"/>
        <v>29162000</v>
      </c>
      <c r="M65" s="51">
        <f t="shared" si="30"/>
        <v>11090103</v>
      </c>
      <c r="N65" s="49">
        <f t="shared" si="30"/>
        <v>0</v>
      </c>
      <c r="O65" s="50">
        <f t="shared" si="30"/>
        <v>0</v>
      </c>
      <c r="P65" s="49">
        <f t="shared" si="30"/>
        <v>144160000</v>
      </c>
      <c r="Q65" s="50">
        <f t="shared" si="30"/>
        <v>141679184</v>
      </c>
      <c r="R65" s="34">
        <f t="shared" si="16"/>
        <v>-14.934951286389358</v>
      </c>
      <c r="S65" s="35">
        <f t="shared" si="17"/>
        <v>-71.512775476801465</v>
      </c>
      <c r="T65" s="34">
        <f t="shared" si="18"/>
        <v>64.058299451220861</v>
      </c>
      <c r="U65" s="35">
        <f t="shared" si="19"/>
        <v>62.955935035215184</v>
      </c>
      <c r="V65" s="49">
        <f>+V61+V62</f>
        <v>6933000</v>
      </c>
      <c r="W65" s="50">
        <f>+W61+W62</f>
        <v>6028000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961645000</v>
      </c>
      <c r="C8" s="36">
        <f t="shared" si="0"/>
        <v>15493000</v>
      </c>
      <c r="D8" s="36">
        <f t="shared" si="0"/>
        <v>0</v>
      </c>
      <c r="E8" s="36">
        <f t="shared" si="0"/>
        <v>977138000</v>
      </c>
      <c r="F8" s="37">
        <f t="shared" si="0"/>
        <v>957138000</v>
      </c>
      <c r="G8" s="38">
        <f t="shared" si="0"/>
        <v>854204000</v>
      </c>
      <c r="H8" s="37">
        <f t="shared" si="0"/>
        <v>169518000</v>
      </c>
      <c r="I8" s="38">
        <f t="shared" si="0"/>
        <v>159606706</v>
      </c>
      <c r="J8" s="37">
        <f t="shared" si="0"/>
        <v>255738000</v>
      </c>
      <c r="K8" s="38">
        <f t="shared" si="0"/>
        <v>281836530</v>
      </c>
      <c r="L8" s="37">
        <f t="shared" si="0"/>
        <v>92717000</v>
      </c>
      <c r="M8" s="38">
        <f t="shared" si="0"/>
        <v>131044535</v>
      </c>
      <c r="N8" s="37">
        <f t="shared" si="0"/>
        <v>0</v>
      </c>
      <c r="O8" s="38">
        <f t="shared" si="0"/>
        <v>0</v>
      </c>
      <c r="P8" s="37">
        <f t="shared" si="0"/>
        <v>517973000</v>
      </c>
      <c r="Q8" s="38">
        <f t="shared" si="0"/>
        <v>572487771</v>
      </c>
      <c r="R8" s="16">
        <f>IF(($J8       =0),0,((($L8       -$J8       )/$J8       )*100))</f>
        <v>-63.745317473351633</v>
      </c>
      <c r="S8" s="17">
        <f>IF(($K8       =0),0,((($M8       -$K8       )/$K8       )*100))</f>
        <v>-53.503353521986661</v>
      </c>
      <c r="T8" s="16">
        <f>IF(($E8       =0),0,(($P8       /$E8       )*100))</f>
        <v>53.009196244542736</v>
      </c>
      <c r="U8" s="18">
        <f>IF(($E8       =0),0,(($Q8       /$E8       )*100))</f>
        <v>58.588221008700927</v>
      </c>
      <c r="V8" s="37">
        <f t="shared" ref="V8:W8" si="1">+V9+V28</f>
        <v>8766000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945128000</v>
      </c>
      <c r="C9" s="39">
        <f t="shared" si="2"/>
        <v>15493000</v>
      </c>
      <c r="D9" s="39">
        <f t="shared" si="2"/>
        <v>0</v>
      </c>
      <c r="E9" s="39">
        <f t="shared" si="2"/>
        <v>960621000</v>
      </c>
      <c r="F9" s="40">
        <f t="shared" si="2"/>
        <v>940621000</v>
      </c>
      <c r="G9" s="41">
        <f t="shared" si="2"/>
        <v>837687000</v>
      </c>
      <c r="H9" s="40">
        <f t="shared" si="2"/>
        <v>168270000</v>
      </c>
      <c r="I9" s="41">
        <f t="shared" si="2"/>
        <v>157098935</v>
      </c>
      <c r="J9" s="40">
        <f t="shared" si="2"/>
        <v>249927000</v>
      </c>
      <c r="K9" s="41">
        <f t="shared" si="2"/>
        <v>275971454</v>
      </c>
      <c r="L9" s="40">
        <f t="shared" si="2"/>
        <v>90287000</v>
      </c>
      <c r="M9" s="41">
        <f t="shared" si="2"/>
        <v>128613092</v>
      </c>
      <c r="N9" s="40">
        <f t="shared" si="2"/>
        <v>0</v>
      </c>
      <c r="O9" s="41">
        <f t="shared" si="2"/>
        <v>0</v>
      </c>
      <c r="P9" s="40">
        <f t="shared" si="2"/>
        <v>508484000</v>
      </c>
      <c r="Q9" s="41">
        <f t="shared" si="2"/>
        <v>561683481</v>
      </c>
      <c r="R9" s="20">
        <f>IF(($J9       =0),0,((($L9       -$J9       )/$J9       )*100))</f>
        <v>-63.874651398208279</v>
      </c>
      <c r="S9" s="21">
        <f>IF(($K9       =0),0,((($M9       -$K9       )/$K9       )*100))</f>
        <v>-53.396233510441263</v>
      </c>
      <c r="T9" s="20">
        <f>IF(($E9       =0),0,(($P9       /$E9       )*100))</f>
        <v>52.932842400905244</v>
      </c>
      <c r="U9" s="22">
        <f>IF(($E9       =0),0,(($Q9       /$E9       )*100))</f>
        <v>58.470872591792187</v>
      </c>
      <c r="V9" s="40">
        <f t="shared" ref="V9:W9" si="3">SUM(V10:V27)</f>
        <v>6251000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267249000</v>
      </c>
      <c r="C12" s="42"/>
      <c r="D12" s="42"/>
      <c r="E12" s="42">
        <f t="shared" si="4"/>
        <v>267249000</v>
      </c>
      <c r="F12" s="43">
        <v>267249000</v>
      </c>
      <c r="G12" s="44">
        <v>144315000</v>
      </c>
      <c r="H12" s="43">
        <v>26889000</v>
      </c>
      <c r="I12" s="44">
        <v>10338430</v>
      </c>
      <c r="J12" s="43">
        <v>40922000</v>
      </c>
      <c r="K12" s="44">
        <v>45602874</v>
      </c>
      <c r="L12" s="43"/>
      <c r="M12" s="44">
        <v>47034128</v>
      </c>
      <c r="N12" s="43"/>
      <c r="O12" s="44"/>
      <c r="P12" s="43">
        <f t="shared" si="5"/>
        <v>67811000</v>
      </c>
      <c r="Q12" s="44">
        <f t="shared" si="6"/>
        <v>102975432</v>
      </c>
      <c r="R12" s="24">
        <f t="shared" si="7"/>
        <v>-100</v>
      </c>
      <c r="S12" s="25">
        <f t="shared" si="8"/>
        <v>3.1385171031106505</v>
      </c>
      <c r="T12" s="24">
        <f t="shared" si="9"/>
        <v>25.373715149542186</v>
      </c>
      <c r="U12" s="26">
        <f t="shared" si="10"/>
        <v>38.531643523455656</v>
      </c>
      <c r="V12" s="43"/>
      <c r="W12" s="44"/>
    </row>
    <row r="13" spans="1:23" x14ac:dyDescent="0.2">
      <c r="A13" s="23" t="s">
        <v>39</v>
      </c>
      <c r="B13" s="42">
        <v>12573000</v>
      </c>
      <c r="C13" s="42">
        <v>-5029000</v>
      </c>
      <c r="D13" s="42"/>
      <c r="E13" s="42">
        <f t="shared" si="4"/>
        <v>7544000</v>
      </c>
      <c r="F13" s="43">
        <v>7544000</v>
      </c>
      <c r="G13" s="44">
        <v>7544000</v>
      </c>
      <c r="H13" s="43"/>
      <c r="I13" s="44"/>
      <c r="J13" s="43"/>
      <c r="K13" s="44"/>
      <c r="L13" s="43"/>
      <c r="M13" s="44">
        <v>4188931</v>
      </c>
      <c r="N13" s="43"/>
      <c r="O13" s="44"/>
      <c r="P13" s="43">
        <f t="shared" si="5"/>
        <v>0</v>
      </c>
      <c r="Q13" s="44">
        <f t="shared" si="6"/>
        <v>4188931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55.526656945917289</v>
      </c>
      <c r="V13" s="43"/>
      <c r="W13" s="44"/>
    </row>
    <row r="14" spans="1:23" x14ac:dyDescent="0.2">
      <c r="A14" s="23" t="s">
        <v>40</v>
      </c>
      <c r="B14" s="42">
        <v>44984000</v>
      </c>
      <c r="C14" s="42"/>
      <c r="D14" s="42"/>
      <c r="E14" s="42">
        <f t="shared" si="4"/>
        <v>44984000</v>
      </c>
      <c r="F14" s="43">
        <v>44984000</v>
      </c>
      <c r="G14" s="44">
        <v>44984000</v>
      </c>
      <c r="H14" s="43">
        <v>9947000</v>
      </c>
      <c r="I14" s="44">
        <v>11377130</v>
      </c>
      <c r="J14" s="43">
        <v>8077000</v>
      </c>
      <c r="K14" s="44">
        <v>12914864</v>
      </c>
      <c r="L14" s="43">
        <v>7471000</v>
      </c>
      <c r="M14" s="44">
        <v>3075719</v>
      </c>
      <c r="N14" s="43"/>
      <c r="O14" s="44"/>
      <c r="P14" s="43">
        <f t="shared" si="5"/>
        <v>25495000</v>
      </c>
      <c r="Q14" s="44">
        <f t="shared" si="6"/>
        <v>27367713</v>
      </c>
      <c r="R14" s="24">
        <f t="shared" si="7"/>
        <v>-7.5027856877553551</v>
      </c>
      <c r="S14" s="25">
        <f t="shared" si="8"/>
        <v>-76.184658235657764</v>
      </c>
      <c r="T14" s="24">
        <f t="shared" si="9"/>
        <v>56.675706918015287</v>
      </c>
      <c r="U14" s="26">
        <f t="shared" si="10"/>
        <v>60.83877156322248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4765000</v>
      </c>
      <c r="C20" s="42"/>
      <c r="D20" s="42"/>
      <c r="E20" s="42">
        <f t="shared" si="4"/>
        <v>4765000</v>
      </c>
      <c r="F20" s="43">
        <v>4765000</v>
      </c>
      <c r="G20" s="44">
        <v>4765000</v>
      </c>
      <c r="H20" s="43"/>
      <c r="I20" s="44"/>
      <c r="J20" s="43">
        <v>331000</v>
      </c>
      <c r="K20" s="44"/>
      <c r="L20" s="43"/>
      <c r="M20" s="44">
        <v>8132989</v>
      </c>
      <c r="N20" s="43"/>
      <c r="O20" s="44"/>
      <c r="P20" s="43">
        <f t="shared" si="5"/>
        <v>331000</v>
      </c>
      <c r="Q20" s="44">
        <f t="shared" si="6"/>
        <v>8132989</v>
      </c>
      <c r="R20" s="24">
        <f t="shared" si="7"/>
        <v>-100</v>
      </c>
      <c r="S20" s="25">
        <f t="shared" si="8"/>
        <v>0</v>
      </c>
      <c r="T20" s="24">
        <f t="shared" si="9"/>
        <v>6.9464847848898215</v>
      </c>
      <c r="U20" s="26">
        <f t="shared" si="10"/>
        <v>170.68182581322139</v>
      </c>
      <c r="V20" s="43">
        <v>6251000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126013000</v>
      </c>
      <c r="C22" s="42"/>
      <c r="D22" s="42"/>
      <c r="E22" s="42">
        <f t="shared" si="4"/>
        <v>126013000</v>
      </c>
      <c r="F22" s="43">
        <v>126013000</v>
      </c>
      <c r="G22" s="44">
        <v>126013000</v>
      </c>
      <c r="H22" s="43"/>
      <c r="I22" s="44"/>
      <c r="J22" s="43">
        <v>56897000</v>
      </c>
      <c r="K22" s="44">
        <v>64486282</v>
      </c>
      <c r="L22" s="43">
        <v>37911000</v>
      </c>
      <c r="M22" s="44">
        <v>30796549</v>
      </c>
      <c r="N22" s="43"/>
      <c r="O22" s="44"/>
      <c r="P22" s="43">
        <f t="shared" si="5"/>
        <v>94808000</v>
      </c>
      <c r="Q22" s="44">
        <f t="shared" si="6"/>
        <v>95282831</v>
      </c>
      <c r="R22" s="24">
        <f t="shared" si="7"/>
        <v>-33.36907042550574</v>
      </c>
      <c r="S22" s="25">
        <f t="shared" si="8"/>
        <v>-52.243255395000133</v>
      </c>
      <c r="T22" s="24">
        <f t="shared" si="9"/>
        <v>75.236681929642174</v>
      </c>
      <c r="U22" s="26">
        <f t="shared" si="10"/>
        <v>75.613493052304122</v>
      </c>
      <c r="V22" s="43"/>
      <c r="W22" s="44"/>
    </row>
    <row r="23" spans="1:23" x14ac:dyDescent="0.2">
      <c r="A23" s="23" t="s">
        <v>49</v>
      </c>
      <c r="B23" s="42">
        <v>76000000</v>
      </c>
      <c r="C23" s="42">
        <v>20000000</v>
      </c>
      <c r="D23" s="42"/>
      <c r="E23" s="42">
        <f t="shared" si="4"/>
        <v>96000000</v>
      </c>
      <c r="F23" s="43">
        <v>76000000</v>
      </c>
      <c r="G23" s="44">
        <v>96000000</v>
      </c>
      <c r="H23" s="43">
        <v>12991000</v>
      </c>
      <c r="I23" s="44">
        <v>13013130</v>
      </c>
      <c r="J23" s="43">
        <v>14016000</v>
      </c>
      <c r="K23" s="44">
        <v>15228681</v>
      </c>
      <c r="L23" s="43">
        <v>2168000</v>
      </c>
      <c r="M23" s="44">
        <v>1436016</v>
      </c>
      <c r="N23" s="43"/>
      <c r="O23" s="44"/>
      <c r="P23" s="43">
        <f t="shared" si="5"/>
        <v>29175000</v>
      </c>
      <c r="Q23" s="44">
        <f t="shared" si="6"/>
        <v>29677827</v>
      </c>
      <c r="R23" s="24">
        <f t="shared" si="7"/>
        <v>-84.531963470319639</v>
      </c>
      <c r="S23" s="25">
        <f t="shared" si="8"/>
        <v>-90.57031925483237</v>
      </c>
      <c r="T23" s="24">
        <f t="shared" si="9"/>
        <v>30.390625</v>
      </c>
      <c r="U23" s="26">
        <f t="shared" si="10"/>
        <v>30.914403125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413544000</v>
      </c>
      <c r="C25" s="42">
        <v>522000</v>
      </c>
      <c r="D25" s="42"/>
      <c r="E25" s="42">
        <f t="shared" si="4"/>
        <v>414066000</v>
      </c>
      <c r="F25" s="43">
        <v>414066000</v>
      </c>
      <c r="G25" s="44">
        <v>414066000</v>
      </c>
      <c r="H25" s="43">
        <v>118443000</v>
      </c>
      <c r="I25" s="44">
        <v>122370245</v>
      </c>
      <c r="J25" s="43">
        <v>129684000</v>
      </c>
      <c r="K25" s="44">
        <v>137738753</v>
      </c>
      <c r="L25" s="43">
        <v>42737000</v>
      </c>
      <c r="M25" s="44">
        <v>33948760</v>
      </c>
      <c r="N25" s="43"/>
      <c r="O25" s="44"/>
      <c r="P25" s="43">
        <f t="shared" si="5"/>
        <v>290864000</v>
      </c>
      <c r="Q25" s="44">
        <f t="shared" si="6"/>
        <v>294057758</v>
      </c>
      <c r="R25" s="24">
        <f t="shared" si="7"/>
        <v>-67.045279294284569</v>
      </c>
      <c r="S25" s="25">
        <f t="shared" si="8"/>
        <v>-75.352789784585894</v>
      </c>
      <c r="T25" s="24">
        <f t="shared" si="9"/>
        <v>70.245806224128515</v>
      </c>
      <c r="U25" s="26">
        <f t="shared" si="10"/>
        <v>71.017122391116388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16517000</v>
      </c>
      <c r="C28" s="39">
        <f t="shared" si="11"/>
        <v>0</v>
      </c>
      <c r="D28" s="39">
        <f t="shared" si="11"/>
        <v>0</v>
      </c>
      <c r="E28" s="39">
        <f t="shared" si="11"/>
        <v>16517000</v>
      </c>
      <c r="F28" s="40">
        <f t="shared" si="11"/>
        <v>16517000</v>
      </c>
      <c r="G28" s="41">
        <f t="shared" si="11"/>
        <v>16517000</v>
      </c>
      <c r="H28" s="40">
        <f t="shared" si="11"/>
        <v>1248000</v>
      </c>
      <c r="I28" s="41">
        <f t="shared" si="11"/>
        <v>2507771</v>
      </c>
      <c r="J28" s="40">
        <f t="shared" si="11"/>
        <v>5811000</v>
      </c>
      <c r="K28" s="41">
        <f t="shared" si="11"/>
        <v>5865076</v>
      </c>
      <c r="L28" s="40">
        <f t="shared" si="11"/>
        <v>2430000</v>
      </c>
      <c r="M28" s="41">
        <f t="shared" si="11"/>
        <v>2431443</v>
      </c>
      <c r="N28" s="40">
        <f t="shared" si="11"/>
        <v>0</v>
      </c>
      <c r="O28" s="41">
        <f t="shared" si="11"/>
        <v>0</v>
      </c>
      <c r="P28" s="40">
        <f t="shared" si="11"/>
        <v>9489000</v>
      </c>
      <c r="Q28" s="41">
        <f t="shared" si="11"/>
        <v>10804290</v>
      </c>
      <c r="R28" s="20">
        <f t="shared" si="7"/>
        <v>-58.182756840474958</v>
      </c>
      <c r="S28" s="21">
        <f t="shared" si="8"/>
        <v>-58.543708555524255</v>
      </c>
      <c r="T28" s="20">
        <f t="shared" si="9"/>
        <v>57.449900102924254</v>
      </c>
      <c r="U28" s="22">
        <f t="shared" si="10"/>
        <v>65.413150087788338</v>
      </c>
      <c r="V28" s="40">
        <f t="shared" ref="V28:W28" si="12">SUM(V29:V42)</f>
        <v>2515000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323000</v>
      </c>
      <c r="I31" s="44">
        <v>565883</v>
      </c>
      <c r="J31" s="43">
        <v>477000</v>
      </c>
      <c r="K31" s="44">
        <v>476386</v>
      </c>
      <c r="L31" s="43">
        <v>526000</v>
      </c>
      <c r="M31" s="44">
        <v>526003</v>
      </c>
      <c r="N31" s="43"/>
      <c r="O31" s="44"/>
      <c r="P31" s="43">
        <f t="shared" si="5"/>
        <v>1326000</v>
      </c>
      <c r="Q31" s="44">
        <f t="shared" si="6"/>
        <v>1568272</v>
      </c>
      <c r="R31" s="24">
        <f t="shared" si="7"/>
        <v>10.272536687631026</v>
      </c>
      <c r="S31" s="25">
        <f t="shared" si="8"/>
        <v>10.415293480496908</v>
      </c>
      <c r="T31" s="24">
        <f t="shared" si="9"/>
        <v>55.25</v>
      </c>
      <c r="U31" s="26">
        <f t="shared" si="10"/>
        <v>65.344666666666669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6117000</v>
      </c>
      <c r="C33" s="42"/>
      <c r="D33" s="42"/>
      <c r="E33" s="42">
        <f t="shared" si="4"/>
        <v>6117000</v>
      </c>
      <c r="F33" s="43">
        <v>6117000</v>
      </c>
      <c r="G33" s="44">
        <v>6117000</v>
      </c>
      <c r="H33" s="43">
        <v>416000</v>
      </c>
      <c r="I33" s="44">
        <v>842996</v>
      </c>
      <c r="J33" s="43">
        <v>1343000</v>
      </c>
      <c r="K33" s="44">
        <v>1342140</v>
      </c>
      <c r="L33" s="43">
        <v>1394000</v>
      </c>
      <c r="M33" s="44">
        <v>1394362</v>
      </c>
      <c r="N33" s="43"/>
      <c r="O33" s="44"/>
      <c r="P33" s="43">
        <f t="shared" si="5"/>
        <v>3153000</v>
      </c>
      <c r="Q33" s="44">
        <f t="shared" si="6"/>
        <v>3579498</v>
      </c>
      <c r="R33" s="24">
        <f t="shared" si="7"/>
        <v>3.79746835443038</v>
      </c>
      <c r="S33" s="25">
        <f t="shared" si="8"/>
        <v>3.8909502734439028</v>
      </c>
      <c r="T33" s="24">
        <f t="shared" si="9"/>
        <v>51.544874938695443</v>
      </c>
      <c r="U33" s="26">
        <f t="shared" si="10"/>
        <v>58.51721432074546</v>
      </c>
      <c r="V33" s="43"/>
      <c r="W33" s="44"/>
    </row>
    <row r="34" spans="1:23" x14ac:dyDescent="0.2">
      <c r="A34" s="23" t="s">
        <v>60</v>
      </c>
      <c r="B34" s="42">
        <v>8000000</v>
      </c>
      <c r="C34" s="42"/>
      <c r="D34" s="42"/>
      <c r="E34" s="42">
        <f t="shared" si="4"/>
        <v>8000000</v>
      </c>
      <c r="F34" s="43">
        <v>8000000</v>
      </c>
      <c r="G34" s="44">
        <v>8000000</v>
      </c>
      <c r="H34" s="43">
        <v>509000</v>
      </c>
      <c r="I34" s="44">
        <v>1098892</v>
      </c>
      <c r="J34" s="43">
        <v>3991000</v>
      </c>
      <c r="K34" s="44">
        <v>4046550</v>
      </c>
      <c r="L34" s="43">
        <v>510000</v>
      </c>
      <c r="M34" s="44">
        <v>511078</v>
      </c>
      <c r="N34" s="43"/>
      <c r="O34" s="44"/>
      <c r="P34" s="43">
        <f t="shared" si="5"/>
        <v>5010000</v>
      </c>
      <c r="Q34" s="44">
        <f t="shared" si="6"/>
        <v>5656520</v>
      </c>
      <c r="R34" s="24">
        <f t="shared" si="7"/>
        <v>-87.221247807567025</v>
      </c>
      <c r="S34" s="25">
        <f t="shared" si="8"/>
        <v>-87.370031261197809</v>
      </c>
      <c r="T34" s="24">
        <f t="shared" si="9"/>
        <v>62.625</v>
      </c>
      <c r="U34" s="26">
        <f t="shared" si="10"/>
        <v>70.706500000000005</v>
      </c>
      <c r="V34" s="43">
        <v>2515000</v>
      </c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42312000</v>
      </c>
      <c r="C43" s="45">
        <f t="shared" si="20"/>
        <v>2122000</v>
      </c>
      <c r="D43" s="45">
        <f t="shared" si="20"/>
        <v>0</v>
      </c>
      <c r="E43" s="45">
        <f t="shared" si="20"/>
        <v>44434000</v>
      </c>
      <c r="F43" s="46">
        <f t="shared" si="20"/>
        <v>41312000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42312000</v>
      </c>
      <c r="C44" s="39">
        <f t="shared" si="22"/>
        <v>2122000</v>
      </c>
      <c r="D44" s="39">
        <f t="shared" si="22"/>
        <v>0</v>
      </c>
      <c r="E44" s="39">
        <f t="shared" si="22"/>
        <v>44434000</v>
      </c>
      <c r="F44" s="40">
        <f t="shared" si="22"/>
        <v>41312000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41312000</v>
      </c>
      <c r="C46" s="42">
        <v>3122000</v>
      </c>
      <c r="D46" s="42"/>
      <c r="E46" s="42">
        <f t="shared" si="13"/>
        <v>44434000</v>
      </c>
      <c r="F46" s="43">
        <v>41312000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1003957000</v>
      </c>
      <c r="C61" s="39">
        <f t="shared" si="26"/>
        <v>17615000</v>
      </c>
      <c r="D61" s="39">
        <f t="shared" si="26"/>
        <v>0</v>
      </c>
      <c r="E61" s="39">
        <f t="shared" si="26"/>
        <v>1021572000</v>
      </c>
      <c r="F61" s="40">
        <f t="shared" si="26"/>
        <v>998450000</v>
      </c>
      <c r="G61" s="41">
        <f t="shared" si="26"/>
        <v>854204000</v>
      </c>
      <c r="H61" s="40">
        <f t="shared" si="26"/>
        <v>169518000</v>
      </c>
      <c r="I61" s="41">
        <f t="shared" si="26"/>
        <v>159606706</v>
      </c>
      <c r="J61" s="40">
        <f t="shared" si="26"/>
        <v>255738000</v>
      </c>
      <c r="K61" s="41">
        <f t="shared" si="26"/>
        <v>281836530</v>
      </c>
      <c r="L61" s="40">
        <f t="shared" si="26"/>
        <v>92717000</v>
      </c>
      <c r="M61" s="41">
        <f t="shared" si="26"/>
        <v>131044535</v>
      </c>
      <c r="N61" s="40">
        <f t="shared" si="26"/>
        <v>0</v>
      </c>
      <c r="O61" s="41">
        <f t="shared" si="26"/>
        <v>0</v>
      </c>
      <c r="P61" s="40">
        <f t="shared" si="26"/>
        <v>517973000</v>
      </c>
      <c r="Q61" s="41">
        <f t="shared" si="26"/>
        <v>572487771</v>
      </c>
      <c r="R61" s="20">
        <f t="shared" si="16"/>
        <v>-63.745317473351633</v>
      </c>
      <c r="S61" s="21">
        <f t="shared" si="17"/>
        <v>-53.503353521986661</v>
      </c>
      <c r="T61" s="20">
        <f t="shared" si="18"/>
        <v>50.70352358913518</v>
      </c>
      <c r="U61" s="22">
        <f t="shared" si="19"/>
        <v>56.039884707098473</v>
      </c>
      <c r="V61" s="40">
        <f t="shared" ref="V61:W61" si="27">+V8+V43</f>
        <v>8766000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1003957000</v>
      </c>
      <c r="C65" s="48">
        <f t="shared" si="30"/>
        <v>17615000</v>
      </c>
      <c r="D65" s="48">
        <f t="shared" si="30"/>
        <v>0</v>
      </c>
      <c r="E65" s="48">
        <f t="shared" si="30"/>
        <v>1021572000</v>
      </c>
      <c r="F65" s="49">
        <f t="shared" si="30"/>
        <v>998450000</v>
      </c>
      <c r="G65" s="50">
        <f t="shared" si="30"/>
        <v>854204000</v>
      </c>
      <c r="H65" s="49">
        <f t="shared" si="30"/>
        <v>169518000</v>
      </c>
      <c r="I65" s="50">
        <f t="shared" si="30"/>
        <v>159606706</v>
      </c>
      <c r="J65" s="49">
        <f t="shared" si="30"/>
        <v>255738000</v>
      </c>
      <c r="K65" s="50">
        <f t="shared" si="30"/>
        <v>281836530</v>
      </c>
      <c r="L65" s="49">
        <f t="shared" si="30"/>
        <v>92717000</v>
      </c>
      <c r="M65" s="51">
        <f t="shared" si="30"/>
        <v>131044535</v>
      </c>
      <c r="N65" s="49">
        <f t="shared" si="30"/>
        <v>0</v>
      </c>
      <c r="O65" s="50">
        <f t="shared" si="30"/>
        <v>0</v>
      </c>
      <c r="P65" s="49">
        <f t="shared" si="30"/>
        <v>517973000</v>
      </c>
      <c r="Q65" s="50">
        <f t="shared" si="30"/>
        <v>572487771</v>
      </c>
      <c r="R65" s="34">
        <f t="shared" si="16"/>
        <v>-63.745317473351633</v>
      </c>
      <c r="S65" s="35">
        <f t="shared" si="17"/>
        <v>-53.503353521986661</v>
      </c>
      <c r="T65" s="34">
        <f t="shared" si="18"/>
        <v>50.70352358913518</v>
      </c>
      <c r="U65" s="35">
        <f t="shared" si="19"/>
        <v>56.039884707098473</v>
      </c>
      <c r="V65" s="49">
        <f>+V61+V62</f>
        <v>8766000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147148000</v>
      </c>
      <c r="C8" s="36">
        <f t="shared" si="0"/>
        <v>-110000</v>
      </c>
      <c r="D8" s="36">
        <f t="shared" si="0"/>
        <v>0</v>
      </c>
      <c r="E8" s="36">
        <f t="shared" si="0"/>
        <v>147038000</v>
      </c>
      <c r="F8" s="37">
        <f t="shared" si="0"/>
        <v>147038000</v>
      </c>
      <c r="G8" s="38">
        <f t="shared" si="0"/>
        <v>147038000</v>
      </c>
      <c r="H8" s="37">
        <f t="shared" si="0"/>
        <v>34942000</v>
      </c>
      <c r="I8" s="38">
        <f t="shared" si="0"/>
        <v>41351490</v>
      </c>
      <c r="J8" s="37">
        <f t="shared" si="0"/>
        <v>46934000</v>
      </c>
      <c r="K8" s="38">
        <f t="shared" si="0"/>
        <v>72540116</v>
      </c>
      <c r="L8" s="37">
        <f t="shared" si="0"/>
        <v>13592000</v>
      </c>
      <c r="M8" s="38">
        <f t="shared" si="0"/>
        <v>7238860</v>
      </c>
      <c r="N8" s="37">
        <f t="shared" si="0"/>
        <v>0</v>
      </c>
      <c r="O8" s="38">
        <f t="shared" si="0"/>
        <v>0</v>
      </c>
      <c r="P8" s="37">
        <f t="shared" si="0"/>
        <v>95468000</v>
      </c>
      <c r="Q8" s="38">
        <f t="shared" si="0"/>
        <v>121130466</v>
      </c>
      <c r="R8" s="16">
        <f>IF(($J8       =0),0,((($L8       -$J8       )/$J8       )*100))</f>
        <v>-71.040184088294197</v>
      </c>
      <c r="S8" s="17">
        <f>IF(($K8       =0),0,((($M8       -$K8       )/$K8       )*100))</f>
        <v>-90.020887201228078</v>
      </c>
      <c r="T8" s="16">
        <f>IF(($E8       =0),0,(($P8       /$E8       )*100))</f>
        <v>64.927433724615398</v>
      </c>
      <c r="U8" s="18">
        <f>IF(($E8       =0),0,(($Q8       /$E8       )*100))</f>
        <v>82.380381942083005</v>
      </c>
      <c r="V8" s="37">
        <f t="shared" ref="V8:W8" si="1">+V9+V28</f>
        <v>7421000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117651000</v>
      </c>
      <c r="C9" s="39">
        <f t="shared" si="2"/>
        <v>-110000</v>
      </c>
      <c r="D9" s="39">
        <f t="shared" si="2"/>
        <v>0</v>
      </c>
      <c r="E9" s="39">
        <f t="shared" si="2"/>
        <v>117541000</v>
      </c>
      <c r="F9" s="40">
        <f t="shared" si="2"/>
        <v>117541000</v>
      </c>
      <c r="G9" s="41">
        <f t="shared" si="2"/>
        <v>117541000</v>
      </c>
      <c r="H9" s="40">
        <f t="shared" si="2"/>
        <v>27723000</v>
      </c>
      <c r="I9" s="41">
        <f t="shared" si="2"/>
        <v>36325813</v>
      </c>
      <c r="J9" s="40">
        <f t="shared" si="2"/>
        <v>42281000</v>
      </c>
      <c r="K9" s="41">
        <f t="shared" si="2"/>
        <v>55802854</v>
      </c>
      <c r="L9" s="40">
        <f t="shared" si="2"/>
        <v>10377000</v>
      </c>
      <c r="M9" s="41">
        <f t="shared" si="2"/>
        <v>12418094</v>
      </c>
      <c r="N9" s="40">
        <f t="shared" si="2"/>
        <v>0</v>
      </c>
      <c r="O9" s="41">
        <f t="shared" si="2"/>
        <v>0</v>
      </c>
      <c r="P9" s="40">
        <f t="shared" si="2"/>
        <v>80381000</v>
      </c>
      <c r="Q9" s="41">
        <f t="shared" si="2"/>
        <v>104546761</v>
      </c>
      <c r="R9" s="20">
        <f>IF(($J9       =0),0,((($L9       -$J9       )/$J9       )*100))</f>
        <v>-75.457061091270305</v>
      </c>
      <c r="S9" s="21">
        <f>IF(($K9       =0),0,((($M9       -$K9       )/$K9       )*100))</f>
        <v>-77.746489453747287</v>
      </c>
      <c r="T9" s="20">
        <f>IF(($E9       =0),0,(($P9       /$E9       )*100))</f>
        <v>68.385499527824336</v>
      </c>
      <c r="U9" s="22">
        <f>IF(($E9       =0),0,(($Q9       /$E9       )*100))</f>
        <v>88.944930705030586</v>
      </c>
      <c r="V9" s="40">
        <f t="shared" ref="V9:W9" si="3">SUM(V10:V27)</f>
        <v>7421000</v>
      </c>
      <c r="W9" s="41">
        <f t="shared" si="3"/>
        <v>0</v>
      </c>
    </row>
    <row r="10" spans="1:23" x14ac:dyDescent="0.2">
      <c r="A10" s="23" t="s">
        <v>36</v>
      </c>
      <c r="B10" s="42">
        <v>77528000</v>
      </c>
      <c r="C10" s="42">
        <v>-110000</v>
      </c>
      <c r="D10" s="42"/>
      <c r="E10" s="42">
        <f t="shared" ref="E10:E41" si="4">$B10      +$C10      +$D10</f>
        <v>77418000</v>
      </c>
      <c r="F10" s="43">
        <v>77418000</v>
      </c>
      <c r="G10" s="44">
        <v>77418000</v>
      </c>
      <c r="H10" s="43">
        <v>22453000</v>
      </c>
      <c r="I10" s="44">
        <v>19189233</v>
      </c>
      <c r="J10" s="43">
        <v>37862000</v>
      </c>
      <c r="K10" s="44">
        <v>42739174</v>
      </c>
      <c r="L10" s="43">
        <v>3238000</v>
      </c>
      <c r="M10" s="44">
        <v>1957991</v>
      </c>
      <c r="N10" s="43"/>
      <c r="O10" s="44"/>
      <c r="P10" s="43">
        <f t="shared" ref="P10:P41" si="5">$H10      +$J10      +$L10      +$N10</f>
        <v>63553000</v>
      </c>
      <c r="Q10" s="44">
        <f t="shared" ref="Q10:Q41" si="6">$I10      +$K10      +$M10      +$O10</f>
        <v>63886398</v>
      </c>
      <c r="R10" s="24">
        <f t="shared" ref="R10:R41" si="7">IF(($J10      =0),0,((($L10      -$J10      )/$J10      )*100))</f>
        <v>-91.447889704717127</v>
      </c>
      <c r="S10" s="25">
        <f t="shared" ref="S10:S41" si="8">IF(($K10      =0),0,((($M10      -$K10      )/$K10      )*100))</f>
        <v>-95.418743937353582</v>
      </c>
      <c r="T10" s="24">
        <f t="shared" ref="T10:T41" si="9">IF(($E10      =0),0,(($P10      /$E10      )*100))</f>
        <v>82.090728254411118</v>
      </c>
      <c r="U10" s="26">
        <f t="shared" ref="U10:U41" si="10">IF(($E10      =0),0,(($Q10      /$E10      )*100))</f>
        <v>82.521374874060299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32240000</v>
      </c>
      <c r="C13" s="42"/>
      <c r="D13" s="42"/>
      <c r="E13" s="42">
        <f t="shared" si="4"/>
        <v>32240000</v>
      </c>
      <c r="F13" s="43">
        <v>32240000</v>
      </c>
      <c r="G13" s="44">
        <v>32240000</v>
      </c>
      <c r="H13" s="43">
        <v>5270000</v>
      </c>
      <c r="I13" s="44">
        <v>16687086</v>
      </c>
      <c r="J13" s="43">
        <v>3970000</v>
      </c>
      <c r="K13" s="44">
        <v>3937246</v>
      </c>
      <c r="L13" s="43">
        <v>7139000</v>
      </c>
      <c r="M13" s="44">
        <v>7751297</v>
      </c>
      <c r="N13" s="43"/>
      <c r="O13" s="44"/>
      <c r="P13" s="43">
        <f t="shared" si="5"/>
        <v>16379000</v>
      </c>
      <c r="Q13" s="44">
        <f t="shared" si="6"/>
        <v>28375629</v>
      </c>
      <c r="R13" s="24">
        <f t="shared" si="7"/>
        <v>79.82367758186399</v>
      </c>
      <c r="S13" s="25">
        <f t="shared" si="8"/>
        <v>96.871036252243314</v>
      </c>
      <c r="T13" s="24">
        <f t="shared" si="9"/>
        <v>50.803349875930529</v>
      </c>
      <c r="U13" s="26">
        <f t="shared" si="10"/>
        <v>88.013737593052113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7883000</v>
      </c>
      <c r="C20" s="42"/>
      <c r="D20" s="42"/>
      <c r="E20" s="42">
        <f t="shared" si="4"/>
        <v>7883000</v>
      </c>
      <c r="F20" s="43">
        <v>7883000</v>
      </c>
      <c r="G20" s="44">
        <v>7883000</v>
      </c>
      <c r="H20" s="43"/>
      <c r="I20" s="44">
        <v>449494</v>
      </c>
      <c r="J20" s="43">
        <v>449000</v>
      </c>
      <c r="K20" s="44">
        <v>9126434</v>
      </c>
      <c r="L20" s="43"/>
      <c r="M20" s="44">
        <v>2708806</v>
      </c>
      <c r="N20" s="43"/>
      <c r="O20" s="44"/>
      <c r="P20" s="43">
        <f t="shared" si="5"/>
        <v>449000</v>
      </c>
      <c r="Q20" s="44">
        <f t="shared" si="6"/>
        <v>12284734</v>
      </c>
      <c r="R20" s="24">
        <f t="shared" si="7"/>
        <v>-100</v>
      </c>
      <c r="S20" s="25">
        <f t="shared" si="8"/>
        <v>-70.319119165273094</v>
      </c>
      <c r="T20" s="24">
        <f t="shared" si="9"/>
        <v>5.6958010909552197</v>
      </c>
      <c r="U20" s="26">
        <f t="shared" si="10"/>
        <v>155.83831028796143</v>
      </c>
      <c r="V20" s="43">
        <v>7421000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29497000</v>
      </c>
      <c r="C28" s="39">
        <f t="shared" si="11"/>
        <v>0</v>
      </c>
      <c r="D28" s="39">
        <f t="shared" si="11"/>
        <v>0</v>
      </c>
      <c r="E28" s="39">
        <f t="shared" si="11"/>
        <v>29497000</v>
      </c>
      <c r="F28" s="40">
        <f t="shared" si="11"/>
        <v>29497000</v>
      </c>
      <c r="G28" s="41">
        <f t="shared" si="11"/>
        <v>29497000</v>
      </c>
      <c r="H28" s="40">
        <f t="shared" si="11"/>
        <v>7219000</v>
      </c>
      <c r="I28" s="41">
        <f t="shared" si="11"/>
        <v>5025677</v>
      </c>
      <c r="J28" s="40">
        <f t="shared" si="11"/>
        <v>4653000</v>
      </c>
      <c r="K28" s="41">
        <f t="shared" si="11"/>
        <v>16737262</v>
      </c>
      <c r="L28" s="40">
        <f t="shared" si="11"/>
        <v>3215000</v>
      </c>
      <c r="M28" s="41">
        <f t="shared" si="11"/>
        <v>-5179234</v>
      </c>
      <c r="N28" s="40">
        <f t="shared" si="11"/>
        <v>0</v>
      </c>
      <c r="O28" s="41">
        <f t="shared" si="11"/>
        <v>0</v>
      </c>
      <c r="P28" s="40">
        <f t="shared" si="11"/>
        <v>15087000</v>
      </c>
      <c r="Q28" s="41">
        <f t="shared" si="11"/>
        <v>16583705</v>
      </c>
      <c r="R28" s="20">
        <f t="shared" si="7"/>
        <v>-30.904792606920267</v>
      </c>
      <c r="S28" s="21">
        <f t="shared" si="8"/>
        <v>-130.94433247206143</v>
      </c>
      <c r="T28" s="20">
        <f t="shared" si="9"/>
        <v>51.147574329592835</v>
      </c>
      <c r="U28" s="22">
        <f t="shared" si="10"/>
        <v>56.221666610163744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579000</v>
      </c>
      <c r="I31" s="44">
        <v>760820</v>
      </c>
      <c r="J31" s="43">
        <v>153000</v>
      </c>
      <c r="K31" s="44">
        <v>68075</v>
      </c>
      <c r="L31" s="43">
        <v>72000</v>
      </c>
      <c r="M31" s="44">
        <v>157810</v>
      </c>
      <c r="N31" s="43"/>
      <c r="O31" s="44"/>
      <c r="P31" s="43">
        <f t="shared" si="5"/>
        <v>804000</v>
      </c>
      <c r="Q31" s="44">
        <f t="shared" si="6"/>
        <v>986705</v>
      </c>
      <c r="R31" s="24">
        <f t="shared" si="7"/>
        <v>-52.941176470588239</v>
      </c>
      <c r="S31" s="25">
        <f t="shared" si="8"/>
        <v>131.81784796180682</v>
      </c>
      <c r="T31" s="24">
        <f t="shared" si="9"/>
        <v>22.971428571428572</v>
      </c>
      <c r="U31" s="26">
        <f t="shared" si="10"/>
        <v>28.191571428571429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1597000</v>
      </c>
      <c r="C33" s="42"/>
      <c r="D33" s="42"/>
      <c r="E33" s="42">
        <f t="shared" si="4"/>
        <v>1597000</v>
      </c>
      <c r="F33" s="43">
        <v>1597000</v>
      </c>
      <c r="G33" s="44">
        <v>1597000</v>
      </c>
      <c r="H33" s="43">
        <v>400000</v>
      </c>
      <c r="I33" s="44">
        <v>4264857</v>
      </c>
      <c r="J33" s="43"/>
      <c r="K33" s="44">
        <v>2669187</v>
      </c>
      <c r="L33" s="43"/>
      <c r="M33" s="44">
        <v>-5337044</v>
      </c>
      <c r="N33" s="43"/>
      <c r="O33" s="44"/>
      <c r="P33" s="43">
        <f t="shared" si="5"/>
        <v>400000</v>
      </c>
      <c r="Q33" s="44">
        <f t="shared" si="6"/>
        <v>1597000</v>
      </c>
      <c r="R33" s="24">
        <f t="shared" si="7"/>
        <v>0</v>
      </c>
      <c r="S33" s="25">
        <f t="shared" si="8"/>
        <v>-299.95017209360003</v>
      </c>
      <c r="T33" s="24">
        <f t="shared" si="9"/>
        <v>25.046963055729492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>
        <v>24400000</v>
      </c>
      <c r="C34" s="42"/>
      <c r="D34" s="42"/>
      <c r="E34" s="42">
        <f t="shared" si="4"/>
        <v>24400000</v>
      </c>
      <c r="F34" s="43">
        <v>24400000</v>
      </c>
      <c r="G34" s="44">
        <v>24400000</v>
      </c>
      <c r="H34" s="43">
        <v>6240000</v>
      </c>
      <c r="I34" s="44"/>
      <c r="J34" s="43">
        <v>4500000</v>
      </c>
      <c r="K34" s="44">
        <v>14000000</v>
      </c>
      <c r="L34" s="43">
        <v>3143000</v>
      </c>
      <c r="M34" s="44"/>
      <c r="N34" s="43"/>
      <c r="O34" s="44"/>
      <c r="P34" s="43">
        <f t="shared" si="5"/>
        <v>13883000</v>
      </c>
      <c r="Q34" s="44">
        <f t="shared" si="6"/>
        <v>14000000</v>
      </c>
      <c r="R34" s="24">
        <f t="shared" si="7"/>
        <v>-30.155555555555559</v>
      </c>
      <c r="S34" s="25">
        <f t="shared" si="8"/>
        <v>-100</v>
      </c>
      <c r="T34" s="24">
        <f t="shared" si="9"/>
        <v>56.897540983606554</v>
      </c>
      <c r="U34" s="26">
        <f t="shared" si="10"/>
        <v>57.377049180327866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10253000</v>
      </c>
      <c r="C43" s="45">
        <f t="shared" si="20"/>
        <v>-21000</v>
      </c>
      <c r="D43" s="45">
        <f t="shared" si="20"/>
        <v>0</v>
      </c>
      <c r="E43" s="45">
        <f t="shared" si="20"/>
        <v>10232000</v>
      </c>
      <c r="F43" s="46">
        <f t="shared" si="20"/>
        <v>10253000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10253000</v>
      </c>
      <c r="C44" s="39">
        <f t="shared" si="22"/>
        <v>-21000</v>
      </c>
      <c r="D44" s="39">
        <f t="shared" si="22"/>
        <v>0</v>
      </c>
      <c r="E44" s="39">
        <f t="shared" si="22"/>
        <v>10232000</v>
      </c>
      <c r="F44" s="40">
        <f t="shared" si="22"/>
        <v>10253000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10000000</v>
      </c>
      <c r="C45" s="42"/>
      <c r="D45" s="42"/>
      <c r="E45" s="42">
        <f t="shared" si="13"/>
        <v>10000000</v>
      </c>
      <c r="F45" s="43">
        <v>10000000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253000</v>
      </c>
      <c r="C46" s="42">
        <v>-21000</v>
      </c>
      <c r="D46" s="42"/>
      <c r="E46" s="42">
        <f t="shared" si="13"/>
        <v>232000</v>
      </c>
      <c r="F46" s="43">
        <v>253000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157401000</v>
      </c>
      <c r="C61" s="39">
        <f t="shared" si="26"/>
        <v>-131000</v>
      </c>
      <c r="D61" s="39">
        <f t="shared" si="26"/>
        <v>0</v>
      </c>
      <c r="E61" s="39">
        <f t="shared" si="26"/>
        <v>157270000</v>
      </c>
      <c r="F61" s="40">
        <f t="shared" si="26"/>
        <v>157291000</v>
      </c>
      <c r="G61" s="41">
        <f t="shared" si="26"/>
        <v>147038000</v>
      </c>
      <c r="H61" s="40">
        <f t="shared" si="26"/>
        <v>34942000</v>
      </c>
      <c r="I61" s="41">
        <f t="shared" si="26"/>
        <v>41351490</v>
      </c>
      <c r="J61" s="40">
        <f t="shared" si="26"/>
        <v>46934000</v>
      </c>
      <c r="K61" s="41">
        <f t="shared" si="26"/>
        <v>72540116</v>
      </c>
      <c r="L61" s="40">
        <f t="shared" si="26"/>
        <v>13592000</v>
      </c>
      <c r="M61" s="41">
        <f t="shared" si="26"/>
        <v>7238860</v>
      </c>
      <c r="N61" s="40">
        <f t="shared" si="26"/>
        <v>0</v>
      </c>
      <c r="O61" s="41">
        <f t="shared" si="26"/>
        <v>0</v>
      </c>
      <c r="P61" s="40">
        <f t="shared" si="26"/>
        <v>95468000</v>
      </c>
      <c r="Q61" s="41">
        <f t="shared" si="26"/>
        <v>121130466</v>
      </c>
      <c r="R61" s="20">
        <f t="shared" si="16"/>
        <v>-71.040184088294197</v>
      </c>
      <c r="S61" s="21">
        <f t="shared" si="17"/>
        <v>-90.020887201228078</v>
      </c>
      <c r="T61" s="20">
        <f t="shared" si="18"/>
        <v>60.703249189292293</v>
      </c>
      <c r="U61" s="22">
        <f t="shared" si="19"/>
        <v>77.020707064284352</v>
      </c>
      <c r="V61" s="40">
        <f t="shared" ref="V61:W61" si="27">+V8+V43</f>
        <v>7421000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157401000</v>
      </c>
      <c r="C65" s="48">
        <f t="shared" si="30"/>
        <v>-131000</v>
      </c>
      <c r="D65" s="48">
        <f t="shared" si="30"/>
        <v>0</v>
      </c>
      <c r="E65" s="48">
        <f t="shared" si="30"/>
        <v>157270000</v>
      </c>
      <c r="F65" s="49">
        <f t="shared" si="30"/>
        <v>157291000</v>
      </c>
      <c r="G65" s="50">
        <f t="shared" si="30"/>
        <v>147038000</v>
      </c>
      <c r="H65" s="49">
        <f t="shared" si="30"/>
        <v>34942000</v>
      </c>
      <c r="I65" s="50">
        <f t="shared" si="30"/>
        <v>41351490</v>
      </c>
      <c r="J65" s="49">
        <f t="shared" si="30"/>
        <v>46934000</v>
      </c>
      <c r="K65" s="50">
        <f t="shared" si="30"/>
        <v>72540116</v>
      </c>
      <c r="L65" s="49">
        <f t="shared" si="30"/>
        <v>13592000</v>
      </c>
      <c r="M65" s="51">
        <f t="shared" si="30"/>
        <v>7238860</v>
      </c>
      <c r="N65" s="49">
        <f t="shared" si="30"/>
        <v>0</v>
      </c>
      <c r="O65" s="50">
        <f t="shared" si="30"/>
        <v>0</v>
      </c>
      <c r="P65" s="49">
        <f t="shared" si="30"/>
        <v>95468000</v>
      </c>
      <c r="Q65" s="50">
        <f t="shared" si="30"/>
        <v>121130466</v>
      </c>
      <c r="R65" s="34">
        <f t="shared" si="16"/>
        <v>-71.040184088294197</v>
      </c>
      <c r="S65" s="35">
        <f t="shared" si="17"/>
        <v>-90.020887201228078</v>
      </c>
      <c r="T65" s="34">
        <f t="shared" si="18"/>
        <v>60.703249189292293</v>
      </c>
      <c r="U65" s="35">
        <f t="shared" si="19"/>
        <v>77.020707064284352</v>
      </c>
      <c r="V65" s="49">
        <f>+V61+V62</f>
        <v>7421000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112</v>
      </c>
    </row>
    <row r="74" spans="1:23" x14ac:dyDescent="0.2">
      <c r="A74" t="s">
        <v>113</v>
      </c>
    </row>
    <row r="75" spans="1:23" x14ac:dyDescent="0.2">
      <c r="A75" t="s">
        <v>114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115</v>
      </c>
      <c r="G78" s="5" t="s">
        <v>116</v>
      </c>
      <c r="W78" s="5"/>
    </row>
    <row r="80" spans="1:23" x14ac:dyDescent="0.2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1F7570-D433-4531-BAD9-7F16CEF2C9BE}"/>
</file>

<file path=customXml/itemProps2.xml><?xml version="1.0" encoding="utf-8"?>
<ds:datastoreItem xmlns:ds="http://schemas.openxmlformats.org/officeDocument/2006/customXml" ds:itemID="{689A9DEC-B3C7-49EF-B871-00CDA8CE5EDE}"/>
</file>

<file path=customXml/itemProps3.xml><?xml version="1.0" encoding="utf-8"?>
<ds:datastoreItem xmlns:ds="http://schemas.openxmlformats.org/officeDocument/2006/customXml" ds:itemID="{088F08E3-2444-4D2E-83B4-F7F433ABB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2025-05-26T10:37:38Z</dcterms:created>
  <dcterms:modified xsi:type="dcterms:W3CDTF">2025-05-26T10:39:01Z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