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4\Final\"/>
    </mc:Choice>
  </mc:AlternateContent>
  <xr:revisionPtr revIDLastSave="0" documentId="8_{752270B8-E0C3-4F29-ABD1-31A4EEBD2704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L339" i="16"/>
  <c r="J339" i="16"/>
  <c r="H339" i="16"/>
  <c r="F339" i="16"/>
  <c r="E339" i="16"/>
  <c r="D339" i="16"/>
  <c r="S338" i="16"/>
  <c r="T338" i="16" s="1"/>
  <c r="R338" i="16"/>
  <c r="Q338" i="16"/>
  <c r="P338" i="16"/>
  <c r="L338" i="16"/>
  <c r="J338" i="16"/>
  <c r="H338" i="16"/>
  <c r="F338" i="16"/>
  <c r="N338" i="16" s="1"/>
  <c r="E338" i="16"/>
  <c r="D338" i="16"/>
  <c r="S337" i="16"/>
  <c r="R337" i="16"/>
  <c r="T337" i="16" s="1"/>
  <c r="Q337" i="16"/>
  <c r="P337" i="16"/>
  <c r="U337" i="16" s="1"/>
  <c r="L337" i="16"/>
  <c r="J337" i="16"/>
  <c r="H337" i="16"/>
  <c r="F337" i="16"/>
  <c r="E337" i="16"/>
  <c r="D337" i="16"/>
  <c r="I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S332" i="16"/>
  <c r="R332" i="16"/>
  <c r="Q332" i="16"/>
  <c r="P332" i="16"/>
  <c r="U332" i="16" s="1"/>
  <c r="L332" i="16"/>
  <c r="J332" i="16"/>
  <c r="H332" i="16"/>
  <c r="F332" i="16"/>
  <c r="G332" i="16" s="1"/>
  <c r="E332" i="16"/>
  <c r="M332" i="16" s="1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L323" i="16"/>
  <c r="J323" i="16"/>
  <c r="K323" i="16" s="1"/>
  <c r="H323" i="16"/>
  <c r="F323" i="16"/>
  <c r="E323" i="16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N319" i="16"/>
  <c r="O319" i="16" s="1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T317" i="16" s="1"/>
  <c r="R317" i="16"/>
  <c r="Q317" i="16"/>
  <c r="P317" i="16"/>
  <c r="L317" i="16"/>
  <c r="J317" i="16"/>
  <c r="K317" i="16" s="1"/>
  <c r="H317" i="16"/>
  <c r="F317" i="16"/>
  <c r="N317" i="16" s="1"/>
  <c r="E317" i="16"/>
  <c r="D317" i="16"/>
  <c r="U316" i="16"/>
  <c r="T316" i="16"/>
  <c r="O316" i="16"/>
  <c r="N316" i="16"/>
  <c r="M316" i="16"/>
  <c r="K316" i="16"/>
  <c r="I316" i="16"/>
  <c r="G316" i="16"/>
  <c r="U315" i="16"/>
  <c r="T315" i="16"/>
  <c r="O315" i="16"/>
  <c r="N315" i="16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P310" i="16"/>
  <c r="L310" i="16"/>
  <c r="J310" i="16"/>
  <c r="K310" i="16" s="1"/>
  <c r="H310" i="16"/>
  <c r="F310" i="16"/>
  <c r="E310" i="16"/>
  <c r="D310" i="16"/>
  <c r="I310" i="16" s="1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U303" i="16"/>
  <c r="S303" i="16"/>
  <c r="R303" i="16"/>
  <c r="Q303" i="16"/>
  <c r="P303" i="16"/>
  <c r="M303" i="16"/>
  <c r="L303" i="16"/>
  <c r="J303" i="16"/>
  <c r="H303" i="16"/>
  <c r="F303" i="16"/>
  <c r="G303" i="16" s="1"/>
  <c r="E303" i="16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L299" i="16"/>
  <c r="J299" i="16"/>
  <c r="H299" i="16"/>
  <c r="G299" i="16"/>
  <c r="F299" i="16"/>
  <c r="E299" i="16"/>
  <c r="D299" i="16"/>
  <c r="I299" i="16" s="1"/>
  <c r="T298" i="16"/>
  <c r="S298" i="16"/>
  <c r="R298" i="16"/>
  <c r="Q298" i="16"/>
  <c r="P298" i="16"/>
  <c r="L298" i="16"/>
  <c r="J298" i="16"/>
  <c r="H298" i="16"/>
  <c r="F298" i="16"/>
  <c r="N298" i="16" s="1"/>
  <c r="E298" i="16"/>
  <c r="D298" i="16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O293" i="16"/>
  <c r="N293" i="16"/>
  <c r="M293" i="16"/>
  <c r="K293" i="16"/>
  <c r="I293" i="16"/>
  <c r="G293" i="16"/>
  <c r="S292" i="16"/>
  <c r="R292" i="16"/>
  <c r="Q292" i="16"/>
  <c r="P292" i="16"/>
  <c r="U292" i="16" s="1"/>
  <c r="L292" i="16"/>
  <c r="J292" i="16"/>
  <c r="H292" i="16"/>
  <c r="N292" i="16" s="1"/>
  <c r="F292" i="16"/>
  <c r="E292" i="16"/>
  <c r="K292" i="16" s="1"/>
  <c r="D292" i="16"/>
  <c r="U291" i="16"/>
  <c r="T291" i="16"/>
  <c r="O291" i="16"/>
  <c r="N291" i="16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R285" i="16"/>
  <c r="T285" i="16" s="1"/>
  <c r="Q285" i="16"/>
  <c r="P285" i="16"/>
  <c r="L285" i="16"/>
  <c r="J285" i="16"/>
  <c r="H285" i="16"/>
  <c r="I285" i="16" s="1"/>
  <c r="F285" i="16"/>
  <c r="G285" i="16" s="1"/>
  <c r="E285" i="16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O279" i="16"/>
  <c r="N279" i="16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U275" i="16" s="1"/>
  <c r="L275" i="16"/>
  <c r="J275" i="16"/>
  <c r="K275" i="16" s="1"/>
  <c r="H275" i="16"/>
  <c r="G275" i="16"/>
  <c r="F275" i="16"/>
  <c r="E275" i="16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U267" i="16"/>
  <c r="T267" i="16"/>
  <c r="S267" i="16"/>
  <c r="R267" i="16"/>
  <c r="Q267" i="16"/>
  <c r="P267" i="16"/>
  <c r="L267" i="16"/>
  <c r="J267" i="16"/>
  <c r="I267" i="16"/>
  <c r="H267" i="16"/>
  <c r="F267" i="16"/>
  <c r="E267" i="16"/>
  <c r="O267" i="16" s="1"/>
  <c r="D267" i="16"/>
  <c r="G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Q260" i="16"/>
  <c r="P260" i="16"/>
  <c r="U260" i="16" s="1"/>
  <c r="L260" i="16"/>
  <c r="J260" i="16"/>
  <c r="K260" i="16" s="1"/>
  <c r="H260" i="16"/>
  <c r="F260" i="16"/>
  <c r="E260" i="16"/>
  <c r="D260" i="16"/>
  <c r="S259" i="16"/>
  <c r="R259" i="16"/>
  <c r="T259" i="16" s="1"/>
  <c r="Q259" i="16"/>
  <c r="P259" i="16"/>
  <c r="U259" i="16" s="1"/>
  <c r="L259" i="16"/>
  <c r="J259" i="16"/>
  <c r="H259" i="16"/>
  <c r="F259" i="16"/>
  <c r="G259" i="16" s="1"/>
  <c r="E259" i="16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L254" i="16"/>
  <c r="J254" i="16"/>
  <c r="K254" i="16" s="1"/>
  <c r="H254" i="16"/>
  <c r="F254" i="16"/>
  <c r="E254" i="16"/>
  <c r="D254" i="16"/>
  <c r="G254" i="16" s="1"/>
  <c r="U253" i="16"/>
  <c r="T253" i="16"/>
  <c r="O253" i="16"/>
  <c r="N253" i="16"/>
  <c r="M253" i="16"/>
  <c r="K253" i="16"/>
  <c r="I253" i="16"/>
  <c r="G253" i="16"/>
  <c r="U252" i="16"/>
  <c r="T252" i="16"/>
  <c r="N252" i="16"/>
  <c r="O252" i="16" s="1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P247" i="16"/>
  <c r="L247" i="16"/>
  <c r="U247" i="16" s="1"/>
  <c r="J247" i="16"/>
  <c r="K247" i="16" s="1"/>
  <c r="H247" i="16"/>
  <c r="F247" i="16"/>
  <c r="E247" i="16"/>
  <c r="D247" i="16"/>
  <c r="G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N244" i="16"/>
  <c r="O244" i="16" s="1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O242" i="16"/>
  <c r="N242" i="16"/>
  <c r="M242" i="16"/>
  <c r="K242" i="16"/>
  <c r="I242" i="16"/>
  <c r="G242" i="16"/>
  <c r="U241" i="16"/>
  <c r="T241" i="16"/>
  <c r="N241" i="16"/>
  <c r="O241" i="16" s="1"/>
  <c r="M241" i="16"/>
  <c r="K241" i="16"/>
  <c r="I241" i="16"/>
  <c r="G241" i="16"/>
  <c r="S240" i="16"/>
  <c r="T240" i="16" s="1"/>
  <c r="R240" i="16"/>
  <c r="Q240" i="16"/>
  <c r="P240" i="16"/>
  <c r="L240" i="16"/>
  <c r="J240" i="16"/>
  <c r="H240" i="16"/>
  <c r="F240" i="16"/>
  <c r="E240" i="16"/>
  <c r="K240" i="16" s="1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O236" i="16"/>
  <c r="N236" i="16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Q231" i="16"/>
  <c r="P231" i="16"/>
  <c r="L231" i="16"/>
  <c r="U231" i="16" s="1"/>
  <c r="J231" i="16"/>
  <c r="H231" i="16"/>
  <c r="I231" i="16" s="1"/>
  <c r="F231" i="16"/>
  <c r="G231" i="16" s="1"/>
  <c r="E231" i="16"/>
  <c r="D231" i="16"/>
  <c r="S230" i="16"/>
  <c r="T230" i="16" s="1"/>
  <c r="R230" i="16"/>
  <c r="Q230" i="16"/>
  <c r="P230" i="16"/>
  <c r="U230" i="16" s="1"/>
  <c r="O230" i="16"/>
  <c r="L230" i="16"/>
  <c r="K230" i="16"/>
  <c r="J230" i="16"/>
  <c r="H230" i="16"/>
  <c r="F230" i="16"/>
  <c r="E230" i="16"/>
  <c r="M230" i="16" s="1"/>
  <c r="D230" i="16"/>
  <c r="I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T224" i="16" s="1"/>
  <c r="Q224" i="16"/>
  <c r="P224" i="16"/>
  <c r="L224" i="16"/>
  <c r="J224" i="16"/>
  <c r="H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T216" i="16"/>
  <c r="S216" i="16"/>
  <c r="R216" i="16"/>
  <c r="Q216" i="16"/>
  <c r="P216" i="16"/>
  <c r="U216" i="16" s="1"/>
  <c r="L216" i="16"/>
  <c r="K216" i="16"/>
  <c r="J216" i="16"/>
  <c r="H216" i="16"/>
  <c r="F216" i="16"/>
  <c r="N216" i="16" s="1"/>
  <c r="O216" i="16" s="1"/>
  <c r="E216" i="16"/>
  <c r="M216" i="16" s="1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U205" i="16"/>
  <c r="S205" i="16"/>
  <c r="R205" i="16"/>
  <c r="Q205" i="16"/>
  <c r="P205" i="16"/>
  <c r="M205" i="16"/>
  <c r="L205" i="16"/>
  <c r="J205" i="16"/>
  <c r="H205" i="16"/>
  <c r="F205" i="16"/>
  <c r="G205" i="16" s="1"/>
  <c r="E205" i="16"/>
  <c r="D205" i="16"/>
  <c r="S204" i="16"/>
  <c r="R204" i="16"/>
  <c r="T204" i="16" s="1"/>
  <c r="Q204" i="16"/>
  <c r="P204" i="16"/>
  <c r="L204" i="16"/>
  <c r="J204" i="16"/>
  <c r="H204" i="16"/>
  <c r="F204" i="16"/>
  <c r="E204" i="16"/>
  <c r="M204" i="16" s="1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T198" i="16" s="1"/>
  <c r="R198" i="16"/>
  <c r="Q198" i="16"/>
  <c r="P198" i="16"/>
  <c r="L198" i="16"/>
  <c r="U198" i="16" s="1"/>
  <c r="J198" i="16"/>
  <c r="H198" i="16"/>
  <c r="F198" i="16"/>
  <c r="E198" i="16"/>
  <c r="D198" i="16"/>
  <c r="G198" i="16" s="1"/>
  <c r="U197" i="16"/>
  <c r="T197" i="16"/>
  <c r="N197" i="16"/>
  <c r="O197" i="16" s="1"/>
  <c r="M197" i="16"/>
  <c r="K197" i="16"/>
  <c r="I197" i="16"/>
  <c r="G197" i="16"/>
  <c r="U196" i="16"/>
  <c r="T196" i="16"/>
  <c r="O196" i="16"/>
  <c r="N196" i="16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T191" i="16"/>
  <c r="S191" i="16"/>
  <c r="R191" i="16"/>
  <c r="Q191" i="16"/>
  <c r="P191" i="16"/>
  <c r="U191" i="16" s="1"/>
  <c r="O191" i="16"/>
  <c r="L191" i="16"/>
  <c r="K191" i="16"/>
  <c r="J191" i="16"/>
  <c r="H191" i="16"/>
  <c r="F191" i="16"/>
  <c r="N191" i="16" s="1"/>
  <c r="E191" i="16"/>
  <c r="M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T185" i="16" s="1"/>
  <c r="Q185" i="16"/>
  <c r="P185" i="16"/>
  <c r="U185" i="16" s="1"/>
  <c r="L185" i="16"/>
  <c r="J185" i="16"/>
  <c r="H185" i="16"/>
  <c r="F185" i="16"/>
  <c r="G185" i="16" s="1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T179" i="16"/>
  <c r="S179" i="16"/>
  <c r="R179" i="16"/>
  <c r="Q179" i="16"/>
  <c r="P179" i="16"/>
  <c r="U179" i="16" s="1"/>
  <c r="L179" i="16"/>
  <c r="J179" i="16"/>
  <c r="K179" i="16" s="1"/>
  <c r="H179" i="16"/>
  <c r="G179" i="16"/>
  <c r="F179" i="16"/>
  <c r="E179" i="16"/>
  <c r="M179" i="16" s="1"/>
  <c r="D179" i="16"/>
  <c r="I179" i="16" s="1"/>
  <c r="U178" i="16"/>
  <c r="T178" i="16"/>
  <c r="O178" i="16"/>
  <c r="N178" i="16"/>
  <c r="M178" i="16"/>
  <c r="K178" i="16"/>
  <c r="I178" i="16"/>
  <c r="G178" i="16"/>
  <c r="U177" i="16"/>
  <c r="T177" i="16"/>
  <c r="N177" i="16"/>
  <c r="O177" i="16" s="1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Q170" i="16"/>
  <c r="P170" i="16"/>
  <c r="L170" i="16"/>
  <c r="U170" i="16" s="1"/>
  <c r="J170" i="16"/>
  <c r="H170" i="16"/>
  <c r="F170" i="16"/>
  <c r="E170" i="16"/>
  <c r="D170" i="16"/>
  <c r="S169" i="16"/>
  <c r="T169" i="16" s="1"/>
  <c r="R169" i="16"/>
  <c r="Q169" i="16"/>
  <c r="P169" i="16"/>
  <c r="L169" i="16"/>
  <c r="K169" i="16"/>
  <c r="J169" i="16"/>
  <c r="H169" i="16"/>
  <c r="F169" i="16"/>
  <c r="E169" i="16"/>
  <c r="D169" i="16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N165" i="16"/>
  <c r="O165" i="16" s="1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T163" i="16" s="1"/>
  <c r="Q163" i="16"/>
  <c r="P163" i="16"/>
  <c r="U163" i="16" s="1"/>
  <c r="L163" i="16"/>
  <c r="J163" i="16"/>
  <c r="I163" i="16"/>
  <c r="H163" i="16"/>
  <c r="G163" i="16"/>
  <c r="F163" i="16"/>
  <c r="E163" i="16"/>
  <c r="M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T157" i="16" s="1"/>
  <c r="Q157" i="16"/>
  <c r="P157" i="16"/>
  <c r="L157" i="16"/>
  <c r="J157" i="16"/>
  <c r="H157" i="16"/>
  <c r="F157" i="16"/>
  <c r="E157" i="16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P150" i="16"/>
  <c r="L150" i="16"/>
  <c r="U150" i="16" s="1"/>
  <c r="J150" i="16"/>
  <c r="H150" i="16"/>
  <c r="I150" i="16" s="1"/>
  <c r="F150" i="16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T144" i="16" s="1"/>
  <c r="Q144" i="16"/>
  <c r="P144" i="16"/>
  <c r="L144" i="16"/>
  <c r="K144" i="16"/>
  <c r="J144" i="16"/>
  <c r="H144" i="16"/>
  <c r="F144" i="16"/>
  <c r="N144" i="16" s="1"/>
  <c r="O144" i="16" s="1"/>
  <c r="E144" i="16"/>
  <c r="D144" i="16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S137" i="16"/>
  <c r="R137" i="16"/>
  <c r="Q137" i="16"/>
  <c r="P137" i="16"/>
  <c r="U137" i="16" s="1"/>
  <c r="N137" i="16"/>
  <c r="L137" i="16"/>
  <c r="J137" i="16"/>
  <c r="H137" i="16"/>
  <c r="I137" i="16" s="1"/>
  <c r="F137" i="16"/>
  <c r="G137" i="16" s="1"/>
  <c r="E137" i="16"/>
  <c r="M137" i="16" s="1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T132" i="16" s="1"/>
  <c r="Q132" i="16"/>
  <c r="P132" i="16"/>
  <c r="U132" i="16" s="1"/>
  <c r="L132" i="16"/>
  <c r="J132" i="16"/>
  <c r="H132" i="16"/>
  <c r="F132" i="16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T126" i="16" s="1"/>
  <c r="R126" i="16"/>
  <c r="Q126" i="16"/>
  <c r="P126" i="16"/>
  <c r="L126" i="16"/>
  <c r="J126" i="16"/>
  <c r="H126" i="16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O124" i="16"/>
  <c r="N124" i="16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T121" i="16" s="1"/>
  <c r="R121" i="16"/>
  <c r="Q121" i="16"/>
  <c r="P121" i="16"/>
  <c r="L121" i="16"/>
  <c r="J121" i="16"/>
  <c r="H121" i="16"/>
  <c r="F121" i="16"/>
  <c r="E121" i="16"/>
  <c r="K121" i="16" s="1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N115" i="16"/>
  <c r="O115" i="16" s="1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Q112" i="16"/>
  <c r="P112" i="16"/>
  <c r="U112" i="16" s="1"/>
  <c r="M112" i="16"/>
  <c r="L112" i="16"/>
  <c r="J112" i="16"/>
  <c r="N112" i="16" s="1"/>
  <c r="H112" i="16"/>
  <c r="F112" i="16"/>
  <c r="G112" i="16" s="1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P106" i="16"/>
  <c r="L106" i="16"/>
  <c r="J106" i="16"/>
  <c r="K106" i="16" s="1"/>
  <c r="H106" i="16"/>
  <c r="G106" i="16"/>
  <c r="F106" i="16"/>
  <c r="E106" i="16"/>
  <c r="D106" i="16"/>
  <c r="I106" i="16" s="1"/>
  <c r="U105" i="16"/>
  <c r="T105" i="16"/>
  <c r="N105" i="16"/>
  <c r="O105" i="16" s="1"/>
  <c r="M105" i="16"/>
  <c r="K105" i="16"/>
  <c r="I105" i="16"/>
  <c r="G105" i="16"/>
  <c r="T102" i="16"/>
  <c r="S102" i="16"/>
  <c r="R102" i="16"/>
  <c r="Q102" i="16"/>
  <c r="P102" i="16"/>
  <c r="M102" i="16"/>
  <c r="L102" i="16"/>
  <c r="J102" i="16"/>
  <c r="H102" i="16"/>
  <c r="F102" i="16"/>
  <c r="E102" i="16"/>
  <c r="D102" i="16"/>
  <c r="T101" i="16"/>
  <c r="S101" i="16"/>
  <c r="R101" i="16"/>
  <c r="Q101" i="16"/>
  <c r="P101" i="16"/>
  <c r="L101" i="16"/>
  <c r="U101" i="16" s="1"/>
  <c r="J101" i="16"/>
  <c r="H101" i="16"/>
  <c r="F101" i="16"/>
  <c r="E101" i="16"/>
  <c r="D101" i="16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U96" i="16"/>
  <c r="S96" i="16"/>
  <c r="R96" i="16"/>
  <c r="T96" i="16" s="1"/>
  <c r="Q96" i="16"/>
  <c r="P96" i="16"/>
  <c r="L96" i="16"/>
  <c r="J96" i="16"/>
  <c r="H96" i="16"/>
  <c r="F96" i="16"/>
  <c r="E96" i="16"/>
  <c r="D96" i="16"/>
  <c r="G96" i="16" s="1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T91" i="16" s="1"/>
  <c r="R91" i="16"/>
  <c r="Q91" i="16"/>
  <c r="P91" i="16"/>
  <c r="L91" i="16"/>
  <c r="J91" i="16"/>
  <c r="H91" i="16"/>
  <c r="F91" i="16"/>
  <c r="E91" i="16"/>
  <c r="D91" i="16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Q85" i="16"/>
  <c r="P85" i="16"/>
  <c r="L85" i="16"/>
  <c r="U85" i="16" s="1"/>
  <c r="J85" i="16"/>
  <c r="H85" i="16"/>
  <c r="F85" i="16"/>
  <c r="E85" i="16"/>
  <c r="D85" i="16"/>
  <c r="G85" i="16" s="1"/>
  <c r="U84" i="16"/>
  <c r="S84" i="16"/>
  <c r="R84" i="16"/>
  <c r="T84" i="16" s="1"/>
  <c r="Q84" i="16"/>
  <c r="P84" i="16"/>
  <c r="L84" i="16"/>
  <c r="J84" i="16"/>
  <c r="H84" i="16"/>
  <c r="F84" i="16"/>
  <c r="E84" i="16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T78" i="16" s="1"/>
  <c r="R78" i="16"/>
  <c r="Q78" i="16"/>
  <c r="P78" i="16"/>
  <c r="L78" i="16"/>
  <c r="J78" i="16"/>
  <c r="H78" i="16"/>
  <c r="F78" i="16"/>
  <c r="E78" i="16"/>
  <c r="D78" i="16"/>
  <c r="I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P70" i="16"/>
  <c r="L70" i="16"/>
  <c r="J70" i="16"/>
  <c r="H70" i="16"/>
  <c r="F70" i="16"/>
  <c r="N70" i="16" s="1"/>
  <c r="E70" i="16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Q63" i="16"/>
  <c r="P63" i="16"/>
  <c r="U63" i="16" s="1"/>
  <c r="L63" i="16"/>
  <c r="J63" i="16"/>
  <c r="H63" i="16"/>
  <c r="G63" i="16"/>
  <c r="F63" i="16"/>
  <c r="E63" i="16"/>
  <c r="D63" i="16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N60" i="16"/>
  <c r="O60" i="16" s="1"/>
  <c r="M60" i="16"/>
  <c r="K60" i="16"/>
  <c r="I60" i="16"/>
  <c r="G60" i="16"/>
  <c r="U59" i="16"/>
  <c r="T59" i="16"/>
  <c r="O59" i="16"/>
  <c r="N59" i="16"/>
  <c r="M59" i="16"/>
  <c r="K59" i="16"/>
  <c r="I59" i="16"/>
  <c r="G59" i="16"/>
  <c r="T58" i="16"/>
  <c r="S58" i="16"/>
  <c r="R58" i="16"/>
  <c r="Q58" i="16"/>
  <c r="P58" i="16"/>
  <c r="L58" i="16"/>
  <c r="U58" i="16" s="1"/>
  <c r="J58" i="16"/>
  <c r="H58" i="16"/>
  <c r="F58" i="16"/>
  <c r="E58" i="16"/>
  <c r="K58" i="16" s="1"/>
  <c r="D58" i="16"/>
  <c r="U57" i="16"/>
  <c r="T57" i="16"/>
  <c r="O57" i="16"/>
  <c r="N57" i="16"/>
  <c r="M57" i="16"/>
  <c r="K57" i="16"/>
  <c r="I57" i="16"/>
  <c r="G57" i="16"/>
  <c r="S54" i="16"/>
  <c r="R54" i="16"/>
  <c r="T54" i="16" s="1"/>
  <c r="Q54" i="16"/>
  <c r="P54" i="16"/>
  <c r="U54" i="16" s="1"/>
  <c r="L54" i="16"/>
  <c r="K54" i="16"/>
  <c r="J54" i="16"/>
  <c r="H54" i="16"/>
  <c r="I54" i="16" s="1"/>
  <c r="F54" i="16"/>
  <c r="G54" i="16" s="1"/>
  <c r="E54" i="16"/>
  <c r="M54" i="16" s="1"/>
  <c r="D54" i="16"/>
  <c r="S53" i="16"/>
  <c r="R53" i="16"/>
  <c r="T53" i="16" s="1"/>
  <c r="Q53" i="16"/>
  <c r="P53" i="16"/>
  <c r="U53" i="16" s="1"/>
  <c r="L53" i="16"/>
  <c r="J53" i="16"/>
  <c r="I53" i="16"/>
  <c r="H53" i="16"/>
  <c r="F53" i="16"/>
  <c r="E53" i="16"/>
  <c r="D53" i="16"/>
  <c r="G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U47" i="16"/>
  <c r="S47" i="16"/>
  <c r="R47" i="16"/>
  <c r="T47" i="16" s="1"/>
  <c r="Q47" i="16"/>
  <c r="P47" i="16"/>
  <c r="L47" i="16"/>
  <c r="J47" i="16"/>
  <c r="H47" i="16"/>
  <c r="G47" i="16"/>
  <c r="F47" i="16"/>
  <c r="E47" i="16"/>
  <c r="D47" i="16"/>
  <c r="I47" i="16" s="1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T40" i="16" s="1"/>
  <c r="R40" i="16"/>
  <c r="Q40" i="16"/>
  <c r="P40" i="16"/>
  <c r="L40" i="16"/>
  <c r="J40" i="16"/>
  <c r="H40" i="16"/>
  <c r="G40" i="16"/>
  <c r="F40" i="16"/>
  <c r="E40" i="16"/>
  <c r="K40" i="16" s="1"/>
  <c r="D40" i="16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O37" i="16"/>
  <c r="N37" i="16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T35" i="16" s="1"/>
  <c r="Q35" i="16"/>
  <c r="P35" i="16"/>
  <c r="U35" i="16" s="1"/>
  <c r="L35" i="16"/>
  <c r="J35" i="16"/>
  <c r="I35" i="16"/>
  <c r="H35" i="16"/>
  <c r="F35" i="16"/>
  <c r="G35" i="16" s="1"/>
  <c r="E35" i="16"/>
  <c r="D35" i="16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T27" i="16" s="1"/>
  <c r="Q27" i="16"/>
  <c r="P27" i="16"/>
  <c r="U27" i="16" s="1"/>
  <c r="L27" i="16"/>
  <c r="K27" i="16"/>
  <c r="J27" i="16"/>
  <c r="H27" i="16"/>
  <c r="F27" i="16"/>
  <c r="E27" i="16"/>
  <c r="O27" i="16" s="1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U19" i="16"/>
  <c r="S19" i="16"/>
  <c r="R19" i="16"/>
  <c r="Q19" i="16"/>
  <c r="P19" i="16"/>
  <c r="L19" i="16"/>
  <c r="J19" i="16"/>
  <c r="H19" i="16"/>
  <c r="G19" i="16"/>
  <c r="F19" i="16"/>
  <c r="E19" i="16"/>
  <c r="D19" i="16"/>
  <c r="I19" i="16" s="1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T10" i="16" s="1"/>
  <c r="Q10" i="16"/>
  <c r="P10" i="16"/>
  <c r="L10" i="16"/>
  <c r="J10" i="16"/>
  <c r="H10" i="16"/>
  <c r="F10" i="16"/>
  <c r="E10" i="16"/>
  <c r="D10" i="16"/>
  <c r="U9" i="16"/>
  <c r="T9" i="16"/>
  <c r="O9" i="16"/>
  <c r="N9" i="16"/>
  <c r="M9" i="16"/>
  <c r="K9" i="16"/>
  <c r="I9" i="16"/>
  <c r="G9" i="16"/>
  <c r="U8" i="16"/>
  <c r="T8" i="16"/>
  <c r="O8" i="16"/>
  <c r="N8" i="16"/>
  <c r="M8" i="16"/>
  <c r="K8" i="16"/>
  <c r="I8" i="16"/>
  <c r="G8" i="16"/>
  <c r="S339" i="15"/>
  <c r="R339" i="15"/>
  <c r="T339" i="15" s="1"/>
  <c r="Q339" i="15"/>
  <c r="P339" i="15"/>
  <c r="U339" i="15" s="1"/>
  <c r="L339" i="15"/>
  <c r="K339" i="15"/>
  <c r="J339" i="15"/>
  <c r="H339" i="15"/>
  <c r="I339" i="15" s="1"/>
  <c r="G339" i="15"/>
  <c r="F339" i="15"/>
  <c r="E339" i="15"/>
  <c r="M339" i="15" s="1"/>
  <c r="D339" i="15"/>
  <c r="U338" i="15"/>
  <c r="S338" i="15"/>
  <c r="R338" i="15"/>
  <c r="T338" i="15" s="1"/>
  <c r="Q338" i="15"/>
  <c r="P338" i="15"/>
  <c r="L338" i="15"/>
  <c r="J338" i="15"/>
  <c r="H338" i="15"/>
  <c r="F338" i="15"/>
  <c r="E338" i="15"/>
  <c r="M338" i="15" s="1"/>
  <c r="D338" i="15"/>
  <c r="S337" i="15"/>
  <c r="T337" i="15" s="1"/>
  <c r="R337" i="15"/>
  <c r="Q337" i="15"/>
  <c r="P337" i="15"/>
  <c r="L337" i="15"/>
  <c r="U337" i="15" s="1"/>
  <c r="K337" i="15"/>
  <c r="J337" i="15"/>
  <c r="H337" i="15"/>
  <c r="G337" i="15"/>
  <c r="F337" i="15"/>
  <c r="E337" i="15"/>
  <c r="D337" i="15"/>
  <c r="I337" i="15" s="1"/>
  <c r="U336" i="15"/>
  <c r="T336" i="15"/>
  <c r="O336" i="15"/>
  <c r="N336" i="15"/>
  <c r="M336" i="15"/>
  <c r="K336" i="15"/>
  <c r="I336" i="15"/>
  <c r="G336" i="15"/>
  <c r="U335" i="15"/>
  <c r="T335" i="15"/>
  <c r="O335" i="15"/>
  <c r="N335" i="15"/>
  <c r="M335" i="15"/>
  <c r="K335" i="15"/>
  <c r="I335" i="15"/>
  <c r="G335" i="15"/>
  <c r="U334" i="15"/>
  <c r="T334" i="15"/>
  <c r="O334" i="15"/>
  <c r="N334" i="15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T332" i="15" s="1"/>
  <c r="R332" i="15"/>
  <c r="Q332" i="15"/>
  <c r="P332" i="15"/>
  <c r="U332" i="15" s="1"/>
  <c r="L332" i="15"/>
  <c r="J332" i="15"/>
  <c r="I332" i="15"/>
  <c r="H332" i="15"/>
  <c r="F332" i="15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O330" i="15"/>
  <c r="N330" i="15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O328" i="15"/>
  <c r="N328" i="15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O325" i="15"/>
  <c r="N325" i="15"/>
  <c r="M325" i="15"/>
  <c r="K325" i="15"/>
  <c r="I325" i="15"/>
  <c r="G325" i="15"/>
  <c r="U324" i="15"/>
  <c r="T324" i="15"/>
  <c r="O324" i="15"/>
  <c r="N324" i="15"/>
  <c r="M324" i="15"/>
  <c r="K324" i="15"/>
  <c r="I324" i="15"/>
  <c r="G324" i="15"/>
  <c r="S323" i="15"/>
  <c r="R323" i="15"/>
  <c r="Q323" i="15"/>
  <c r="P323" i="15"/>
  <c r="U323" i="15" s="1"/>
  <c r="L323" i="15"/>
  <c r="K323" i="15"/>
  <c r="J323" i="15"/>
  <c r="H323" i="15"/>
  <c r="I323" i="15" s="1"/>
  <c r="G323" i="15"/>
  <c r="F323" i="15"/>
  <c r="E323" i="15"/>
  <c r="M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U317" i="15"/>
  <c r="S317" i="15"/>
  <c r="R317" i="15"/>
  <c r="T317" i="15" s="1"/>
  <c r="Q317" i="15"/>
  <c r="P317" i="15"/>
  <c r="M317" i="15"/>
  <c r="L317" i="15"/>
  <c r="J317" i="15"/>
  <c r="H317" i="15"/>
  <c r="F317" i="15"/>
  <c r="N317" i="15" s="1"/>
  <c r="E317" i="15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O315" i="15"/>
  <c r="N315" i="15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O313" i="15"/>
  <c r="N313" i="15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T310" i="15" s="1"/>
  <c r="Q310" i="15"/>
  <c r="P310" i="15"/>
  <c r="L310" i="15"/>
  <c r="J310" i="15"/>
  <c r="H310" i="15"/>
  <c r="F310" i="15"/>
  <c r="E310" i="15"/>
  <c r="D310" i="15"/>
  <c r="U309" i="15"/>
  <c r="T309" i="15"/>
  <c r="O309" i="15"/>
  <c r="N309" i="15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O307" i="15"/>
  <c r="N307" i="15"/>
  <c r="M307" i="15"/>
  <c r="K307" i="15"/>
  <c r="I307" i="15"/>
  <c r="G307" i="15"/>
  <c r="U306" i="15"/>
  <c r="T306" i="15"/>
  <c r="O306" i="15"/>
  <c r="N306" i="15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O304" i="15"/>
  <c r="N304" i="15"/>
  <c r="M304" i="15"/>
  <c r="K304" i="15"/>
  <c r="I304" i="15"/>
  <c r="G304" i="15"/>
  <c r="T303" i="15"/>
  <c r="S303" i="15"/>
  <c r="R303" i="15"/>
  <c r="Q303" i="15"/>
  <c r="P303" i="15"/>
  <c r="U303" i="15" s="1"/>
  <c r="L303" i="15"/>
  <c r="J303" i="15"/>
  <c r="H303" i="15"/>
  <c r="F303" i="15"/>
  <c r="E303" i="15"/>
  <c r="D303" i="15"/>
  <c r="I303" i="15" s="1"/>
  <c r="U302" i="15"/>
  <c r="T302" i="15"/>
  <c r="O302" i="15"/>
  <c r="N302" i="15"/>
  <c r="M302" i="15"/>
  <c r="K302" i="15"/>
  <c r="I302" i="15"/>
  <c r="G302" i="15"/>
  <c r="S299" i="15"/>
  <c r="R299" i="15"/>
  <c r="Q299" i="15"/>
  <c r="P299" i="15"/>
  <c r="U299" i="15" s="1"/>
  <c r="L299" i="15"/>
  <c r="J299" i="15"/>
  <c r="K299" i="15" s="1"/>
  <c r="H299" i="15"/>
  <c r="I299" i="15" s="1"/>
  <c r="F299" i="15"/>
  <c r="N299" i="15" s="1"/>
  <c r="O299" i="15" s="1"/>
  <c r="E299" i="15"/>
  <c r="D299" i="15"/>
  <c r="S298" i="15"/>
  <c r="R298" i="15"/>
  <c r="Q298" i="15"/>
  <c r="P298" i="15"/>
  <c r="U298" i="15" s="1"/>
  <c r="L298" i="15"/>
  <c r="J298" i="15"/>
  <c r="H298" i="15"/>
  <c r="F298" i="15"/>
  <c r="N298" i="15" s="1"/>
  <c r="E298" i="15"/>
  <c r="D298" i="15"/>
  <c r="I298" i="15" s="1"/>
  <c r="U297" i="15"/>
  <c r="T297" i="15"/>
  <c r="O297" i="15"/>
  <c r="N297" i="15"/>
  <c r="M297" i="15"/>
  <c r="K297" i="15"/>
  <c r="I297" i="15"/>
  <c r="G297" i="15"/>
  <c r="U296" i="15"/>
  <c r="T296" i="15"/>
  <c r="O296" i="15"/>
  <c r="N296" i="15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O293" i="15"/>
  <c r="N293" i="15"/>
  <c r="M293" i="15"/>
  <c r="K293" i="15"/>
  <c r="I293" i="15"/>
  <c r="G293" i="15"/>
  <c r="S292" i="15"/>
  <c r="T292" i="15" s="1"/>
  <c r="R292" i="15"/>
  <c r="Q292" i="15"/>
  <c r="P292" i="15"/>
  <c r="L292" i="15"/>
  <c r="U292" i="15" s="1"/>
  <c r="K292" i="15"/>
  <c r="J292" i="15"/>
  <c r="H292" i="15"/>
  <c r="F292" i="15"/>
  <c r="E292" i="15"/>
  <c r="D292" i="15"/>
  <c r="I292" i="15" s="1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O288" i="15"/>
  <c r="N288" i="15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O286" i="15"/>
  <c r="N286" i="15"/>
  <c r="M286" i="15"/>
  <c r="K286" i="15"/>
  <c r="I286" i="15"/>
  <c r="G286" i="15"/>
  <c r="S285" i="15"/>
  <c r="T285" i="15" s="1"/>
  <c r="R285" i="15"/>
  <c r="Q285" i="15"/>
  <c r="P285" i="15"/>
  <c r="U285" i="15" s="1"/>
  <c r="L285" i="15"/>
  <c r="J285" i="15"/>
  <c r="I285" i="15"/>
  <c r="H285" i="15"/>
  <c r="F285" i="15"/>
  <c r="E285" i="15"/>
  <c r="D285" i="15"/>
  <c r="U284" i="15"/>
  <c r="T284" i="15"/>
  <c r="O284" i="15"/>
  <c r="N284" i="15"/>
  <c r="M284" i="15"/>
  <c r="K284" i="15"/>
  <c r="I284" i="15"/>
  <c r="G284" i="15"/>
  <c r="U283" i="15"/>
  <c r="T283" i="15"/>
  <c r="O283" i="15"/>
  <c r="N283" i="15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O281" i="15"/>
  <c r="N281" i="15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O278" i="15"/>
  <c r="N278" i="15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O276" i="15"/>
  <c r="N276" i="15"/>
  <c r="M276" i="15"/>
  <c r="K276" i="15"/>
  <c r="I276" i="15"/>
  <c r="G276" i="15"/>
  <c r="S275" i="15"/>
  <c r="R275" i="15"/>
  <c r="Q275" i="15"/>
  <c r="P275" i="15"/>
  <c r="L275" i="15"/>
  <c r="J275" i="15"/>
  <c r="H275" i="15"/>
  <c r="F275" i="15"/>
  <c r="E275" i="15"/>
  <c r="D275" i="15"/>
  <c r="G275" i="15" s="1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T267" i="15" s="1"/>
  <c r="Q267" i="15"/>
  <c r="P267" i="15"/>
  <c r="U267" i="15" s="1"/>
  <c r="L267" i="15"/>
  <c r="J267" i="15"/>
  <c r="H267" i="15"/>
  <c r="F267" i="15"/>
  <c r="E267" i="15"/>
  <c r="M267" i="15" s="1"/>
  <c r="D267" i="15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O264" i="15"/>
  <c r="N264" i="15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Q260" i="15"/>
  <c r="P260" i="15"/>
  <c r="L260" i="15"/>
  <c r="K260" i="15"/>
  <c r="J260" i="15"/>
  <c r="H260" i="15"/>
  <c r="F260" i="15"/>
  <c r="E260" i="15"/>
  <c r="D260" i="15"/>
  <c r="S259" i="15"/>
  <c r="R259" i="15"/>
  <c r="T259" i="15" s="1"/>
  <c r="Q259" i="15"/>
  <c r="P259" i="15"/>
  <c r="U259" i="15" s="1"/>
  <c r="L259" i="15"/>
  <c r="J259" i="15"/>
  <c r="H259" i="15"/>
  <c r="F259" i="15"/>
  <c r="E259" i="15"/>
  <c r="D259" i="15"/>
  <c r="I259" i="15" s="1"/>
  <c r="U258" i="15"/>
  <c r="T258" i="15"/>
  <c r="O258" i="15"/>
  <c r="N258" i="15"/>
  <c r="M258" i="15"/>
  <c r="K258" i="15"/>
  <c r="I258" i="15"/>
  <c r="G258" i="15"/>
  <c r="U257" i="15"/>
  <c r="T257" i="15"/>
  <c r="O257" i="15"/>
  <c r="N257" i="15"/>
  <c r="M257" i="15"/>
  <c r="K257" i="15"/>
  <c r="I257" i="15"/>
  <c r="G257" i="15"/>
  <c r="U256" i="15"/>
  <c r="T256" i="15"/>
  <c r="O256" i="15"/>
  <c r="N256" i="15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R254" i="15"/>
  <c r="Q254" i="15"/>
  <c r="P254" i="15"/>
  <c r="L254" i="15"/>
  <c r="J254" i="15"/>
  <c r="H254" i="15"/>
  <c r="I254" i="15" s="1"/>
  <c r="F254" i="15"/>
  <c r="E254" i="15"/>
  <c r="D254" i="15"/>
  <c r="G254" i="15" s="1"/>
  <c r="U253" i="15"/>
  <c r="T253" i="15"/>
  <c r="O253" i="15"/>
  <c r="N253" i="15"/>
  <c r="M253" i="15"/>
  <c r="K253" i="15"/>
  <c r="I253" i="15"/>
  <c r="G253" i="15"/>
  <c r="U252" i="15"/>
  <c r="T252" i="15"/>
  <c r="N252" i="15"/>
  <c r="O252" i="15" s="1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T247" i="15" s="1"/>
  <c r="Q247" i="15"/>
  <c r="P247" i="15"/>
  <c r="U247" i="15" s="1"/>
  <c r="L247" i="15"/>
  <c r="J247" i="15"/>
  <c r="H247" i="15"/>
  <c r="F247" i="15"/>
  <c r="E247" i="15"/>
  <c r="M247" i="15" s="1"/>
  <c r="D247" i="15"/>
  <c r="I247" i="15" s="1"/>
  <c r="U246" i="15"/>
  <c r="T246" i="15"/>
  <c r="O246" i="15"/>
  <c r="N246" i="15"/>
  <c r="M246" i="15"/>
  <c r="K246" i="15"/>
  <c r="I246" i="15"/>
  <c r="G246" i="15"/>
  <c r="U245" i="15"/>
  <c r="T245" i="15"/>
  <c r="O245" i="15"/>
  <c r="N245" i="15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O243" i="15"/>
  <c r="N243" i="15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T240" i="15"/>
  <c r="S240" i="15"/>
  <c r="R240" i="15"/>
  <c r="Q240" i="15"/>
  <c r="P240" i="15"/>
  <c r="L240" i="15"/>
  <c r="J240" i="15"/>
  <c r="H240" i="15"/>
  <c r="G240" i="15"/>
  <c r="F240" i="15"/>
  <c r="E240" i="15"/>
  <c r="K240" i="15" s="1"/>
  <c r="D240" i="15"/>
  <c r="I240" i="15" s="1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O237" i="15"/>
  <c r="N237" i="15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O235" i="15"/>
  <c r="N235" i="15"/>
  <c r="M235" i="15"/>
  <c r="K235" i="15"/>
  <c r="I235" i="15"/>
  <c r="G235" i="15"/>
  <c r="U234" i="15"/>
  <c r="T234" i="15"/>
  <c r="O234" i="15"/>
  <c r="N234" i="15"/>
  <c r="M234" i="15"/>
  <c r="K234" i="15"/>
  <c r="I234" i="15"/>
  <c r="G234" i="15"/>
  <c r="S231" i="15"/>
  <c r="R231" i="15"/>
  <c r="Q231" i="15"/>
  <c r="P231" i="15"/>
  <c r="U231" i="15" s="1"/>
  <c r="L231" i="15"/>
  <c r="J231" i="15"/>
  <c r="H231" i="15"/>
  <c r="I231" i="15" s="1"/>
  <c r="F231" i="15"/>
  <c r="E231" i="15"/>
  <c r="D231" i="15"/>
  <c r="S230" i="15"/>
  <c r="R230" i="15"/>
  <c r="T230" i="15" s="1"/>
  <c r="Q230" i="15"/>
  <c r="P230" i="15"/>
  <c r="U230" i="15" s="1"/>
  <c r="L230" i="15"/>
  <c r="J230" i="15"/>
  <c r="H230" i="15"/>
  <c r="F230" i="15"/>
  <c r="E230" i="15"/>
  <c r="M230" i="15" s="1"/>
  <c r="D230" i="15"/>
  <c r="G230" i="15" s="1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P224" i="15"/>
  <c r="L224" i="15"/>
  <c r="U224" i="15" s="1"/>
  <c r="J224" i="15"/>
  <c r="H224" i="15"/>
  <c r="F224" i="15"/>
  <c r="E224" i="15"/>
  <c r="M224" i="15" s="1"/>
  <c r="D224" i="15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O221" i="15"/>
  <c r="N221" i="15"/>
  <c r="M221" i="15"/>
  <c r="K221" i="15"/>
  <c r="I221" i="15"/>
  <c r="G221" i="15"/>
  <c r="U220" i="15"/>
  <c r="T220" i="15"/>
  <c r="O220" i="15"/>
  <c r="N220" i="15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O218" i="15"/>
  <c r="N218" i="15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T216" i="15" s="1"/>
  <c r="R216" i="15"/>
  <c r="Q216" i="15"/>
  <c r="P216" i="15"/>
  <c r="L216" i="15"/>
  <c r="J216" i="15"/>
  <c r="H216" i="15"/>
  <c r="F216" i="15"/>
  <c r="E216" i="15"/>
  <c r="K216" i="15" s="1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O213" i="15"/>
  <c r="N213" i="15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O210" i="15"/>
  <c r="N210" i="15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O208" i="15"/>
  <c r="N208" i="15"/>
  <c r="M208" i="15"/>
  <c r="K208" i="15"/>
  <c r="I208" i="15"/>
  <c r="G208" i="15"/>
  <c r="S205" i="15"/>
  <c r="T205" i="15" s="1"/>
  <c r="R205" i="15"/>
  <c r="Q205" i="15"/>
  <c r="P205" i="15"/>
  <c r="U205" i="15" s="1"/>
  <c r="L205" i="15"/>
  <c r="J205" i="15"/>
  <c r="H205" i="15"/>
  <c r="F205" i="15"/>
  <c r="G205" i="15" s="1"/>
  <c r="E205" i="15"/>
  <c r="D205" i="15"/>
  <c r="S204" i="15"/>
  <c r="R204" i="15"/>
  <c r="Q204" i="15"/>
  <c r="P204" i="15"/>
  <c r="L204" i="15"/>
  <c r="J204" i="15"/>
  <c r="K204" i="15" s="1"/>
  <c r="H204" i="15"/>
  <c r="I204" i="15" s="1"/>
  <c r="G204" i="15"/>
  <c r="F204" i="15"/>
  <c r="E204" i="15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U198" i="15"/>
  <c r="S198" i="15"/>
  <c r="R198" i="15"/>
  <c r="Q198" i="15"/>
  <c r="P198" i="15"/>
  <c r="L198" i="15"/>
  <c r="J198" i="15"/>
  <c r="H198" i="15"/>
  <c r="F198" i="15"/>
  <c r="E198" i="15"/>
  <c r="M198" i="15" s="1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O195" i="15"/>
  <c r="N195" i="15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O193" i="15"/>
  <c r="N193" i="15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T191" i="15" s="1"/>
  <c r="R191" i="15"/>
  <c r="Q191" i="15"/>
  <c r="P191" i="15"/>
  <c r="L191" i="15"/>
  <c r="J191" i="15"/>
  <c r="K191" i="15" s="1"/>
  <c r="H191" i="15"/>
  <c r="G191" i="15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O188" i="15"/>
  <c r="N188" i="15"/>
  <c r="M188" i="15"/>
  <c r="K188" i="15"/>
  <c r="I188" i="15"/>
  <c r="G188" i="15"/>
  <c r="U187" i="15"/>
  <c r="T187" i="15"/>
  <c r="O187" i="15"/>
  <c r="N187" i="15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T185" i="15" s="1"/>
  <c r="Q185" i="15"/>
  <c r="P185" i="15"/>
  <c r="U185" i="15" s="1"/>
  <c r="L185" i="15"/>
  <c r="J185" i="15"/>
  <c r="H185" i="15"/>
  <c r="F185" i="15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O182" i="15"/>
  <c r="N182" i="15"/>
  <c r="M182" i="15"/>
  <c r="K182" i="15"/>
  <c r="I182" i="15"/>
  <c r="G182" i="15"/>
  <c r="U181" i="15"/>
  <c r="T181" i="15"/>
  <c r="O181" i="15"/>
  <c r="N181" i="15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Q179" i="15"/>
  <c r="P179" i="15"/>
  <c r="U179" i="15" s="1"/>
  <c r="L179" i="15"/>
  <c r="J179" i="15"/>
  <c r="H179" i="15"/>
  <c r="F179" i="15"/>
  <c r="E179" i="15"/>
  <c r="D179" i="15"/>
  <c r="G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U170" i="15"/>
  <c r="S170" i="15"/>
  <c r="R170" i="15"/>
  <c r="T170" i="15" s="1"/>
  <c r="Q170" i="15"/>
  <c r="P170" i="15"/>
  <c r="L170" i="15"/>
  <c r="J170" i="15"/>
  <c r="H170" i="15"/>
  <c r="F170" i="15"/>
  <c r="E170" i="15"/>
  <c r="M170" i="15" s="1"/>
  <c r="D170" i="15"/>
  <c r="S169" i="15"/>
  <c r="T169" i="15" s="1"/>
  <c r="R169" i="15"/>
  <c r="Q169" i="15"/>
  <c r="P169" i="15"/>
  <c r="L169" i="15"/>
  <c r="J169" i="15"/>
  <c r="H169" i="15"/>
  <c r="F169" i="15"/>
  <c r="E169" i="15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O166" i="15"/>
  <c r="N166" i="15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O164" i="15"/>
  <c r="N164" i="15"/>
  <c r="M164" i="15"/>
  <c r="K164" i="15"/>
  <c r="I164" i="15"/>
  <c r="G164" i="15"/>
  <c r="S163" i="15"/>
  <c r="R163" i="15"/>
  <c r="T163" i="15" s="1"/>
  <c r="Q163" i="15"/>
  <c r="P163" i="15"/>
  <c r="U163" i="15" s="1"/>
  <c r="L163" i="15"/>
  <c r="J163" i="15"/>
  <c r="H163" i="15"/>
  <c r="I163" i="15" s="1"/>
  <c r="F163" i="15"/>
  <c r="G163" i="15" s="1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U157" i="15" s="1"/>
  <c r="L157" i="15"/>
  <c r="J157" i="15"/>
  <c r="H157" i="15"/>
  <c r="I157" i="15" s="1"/>
  <c r="F157" i="15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T150" i="15"/>
  <c r="S150" i="15"/>
  <c r="R150" i="15"/>
  <c r="Q150" i="15"/>
  <c r="P150" i="15"/>
  <c r="L150" i="15"/>
  <c r="J150" i="15"/>
  <c r="H150" i="15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S144" i="15"/>
  <c r="R144" i="15"/>
  <c r="T144" i="15" s="1"/>
  <c r="Q144" i="15"/>
  <c r="P144" i="15"/>
  <c r="L144" i="15"/>
  <c r="U144" i="15" s="1"/>
  <c r="J144" i="15"/>
  <c r="H144" i="15"/>
  <c r="F144" i="15"/>
  <c r="E144" i="15"/>
  <c r="D144" i="15"/>
  <c r="I144" i="15" s="1"/>
  <c r="U143" i="15"/>
  <c r="T143" i="15"/>
  <c r="O143" i="15"/>
  <c r="N143" i="15"/>
  <c r="M143" i="15"/>
  <c r="K143" i="15"/>
  <c r="I143" i="15"/>
  <c r="G143" i="15"/>
  <c r="U142" i="15"/>
  <c r="T142" i="15"/>
  <c r="O142" i="15"/>
  <c r="N142" i="15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O140" i="15"/>
  <c r="N140" i="15"/>
  <c r="M140" i="15"/>
  <c r="K140" i="15"/>
  <c r="I140" i="15"/>
  <c r="G140" i="15"/>
  <c r="U139" i="15"/>
  <c r="T139" i="15"/>
  <c r="O139" i="15"/>
  <c r="N139" i="15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T137" i="15"/>
  <c r="S137" i="15"/>
  <c r="R137" i="15"/>
  <c r="Q137" i="15"/>
  <c r="P137" i="15"/>
  <c r="U137" i="15" s="1"/>
  <c r="L137" i="15"/>
  <c r="J137" i="15"/>
  <c r="H137" i="15"/>
  <c r="F137" i="15"/>
  <c r="G137" i="15" s="1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O135" i="15"/>
  <c r="N135" i="15"/>
  <c r="M135" i="15"/>
  <c r="K135" i="15"/>
  <c r="I135" i="15"/>
  <c r="G135" i="15"/>
  <c r="U134" i="15"/>
  <c r="T134" i="15"/>
  <c r="O134" i="15"/>
  <c r="N134" i="15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Q132" i="15"/>
  <c r="P132" i="15"/>
  <c r="L132" i="15"/>
  <c r="J132" i="15"/>
  <c r="K132" i="15" s="1"/>
  <c r="H132" i="15"/>
  <c r="F132" i="15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O130" i="15"/>
  <c r="N130" i="15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O128" i="15"/>
  <c r="N128" i="15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T126" i="15" s="1"/>
  <c r="Q126" i="15"/>
  <c r="P126" i="15"/>
  <c r="L126" i="15"/>
  <c r="M126" i="15" s="1"/>
  <c r="J126" i="15"/>
  <c r="K126" i="15" s="1"/>
  <c r="H126" i="15"/>
  <c r="F126" i="15"/>
  <c r="E126" i="15"/>
  <c r="D126" i="15"/>
  <c r="U125" i="15"/>
  <c r="T125" i="15"/>
  <c r="O125" i="15"/>
  <c r="N125" i="15"/>
  <c r="M125" i="15"/>
  <c r="K125" i="15"/>
  <c r="I125" i="15"/>
  <c r="G125" i="15"/>
  <c r="U124" i="15"/>
  <c r="T124" i="15"/>
  <c r="O124" i="15"/>
  <c r="N124" i="15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T121" i="15" s="1"/>
  <c r="Q121" i="15"/>
  <c r="P121" i="15"/>
  <c r="U121" i="15" s="1"/>
  <c r="M121" i="15"/>
  <c r="L121" i="15"/>
  <c r="J121" i="15"/>
  <c r="H121" i="15"/>
  <c r="F121" i="15"/>
  <c r="N121" i="15" s="1"/>
  <c r="E121" i="15"/>
  <c r="K121" i="15" s="1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O118" i="15"/>
  <c r="N118" i="15"/>
  <c r="M118" i="15"/>
  <c r="K118" i="15"/>
  <c r="I118" i="15"/>
  <c r="G118" i="15"/>
  <c r="U117" i="15"/>
  <c r="T117" i="15"/>
  <c r="O117" i="15"/>
  <c r="N117" i="15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O115" i="15"/>
  <c r="N115" i="15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U112" i="15"/>
  <c r="S112" i="15"/>
  <c r="T112" i="15" s="1"/>
  <c r="R112" i="15"/>
  <c r="Q112" i="15"/>
  <c r="P112" i="15"/>
  <c r="L112" i="15"/>
  <c r="J112" i="15"/>
  <c r="H112" i="15"/>
  <c r="N112" i="15" s="1"/>
  <c r="F112" i="15"/>
  <c r="E112" i="15"/>
  <c r="K112" i="15" s="1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P106" i="15"/>
  <c r="L106" i="15"/>
  <c r="J106" i="15"/>
  <c r="H106" i="15"/>
  <c r="F106" i="15"/>
  <c r="E106" i="15"/>
  <c r="D106" i="15"/>
  <c r="I106" i="15" s="1"/>
  <c r="U105" i="15"/>
  <c r="T105" i="15"/>
  <c r="O105" i="15"/>
  <c r="N105" i="15"/>
  <c r="M105" i="15"/>
  <c r="K105" i="15"/>
  <c r="I105" i="15"/>
  <c r="G105" i="15"/>
  <c r="S102" i="15"/>
  <c r="R102" i="15"/>
  <c r="Q102" i="15"/>
  <c r="P102" i="15"/>
  <c r="L102" i="15"/>
  <c r="J102" i="15"/>
  <c r="H102" i="15"/>
  <c r="F102" i="15"/>
  <c r="E102" i="15"/>
  <c r="K102" i="15" s="1"/>
  <c r="D102" i="15"/>
  <c r="S101" i="15"/>
  <c r="R101" i="15"/>
  <c r="Q101" i="15"/>
  <c r="P101" i="15"/>
  <c r="L101" i="15"/>
  <c r="U101" i="15" s="1"/>
  <c r="J101" i="15"/>
  <c r="H101" i="15"/>
  <c r="F101" i="15"/>
  <c r="N101" i="15" s="1"/>
  <c r="E101" i="15"/>
  <c r="K101" i="15" s="1"/>
  <c r="D101" i="15"/>
  <c r="U100" i="15"/>
  <c r="T100" i="15"/>
  <c r="O100" i="15"/>
  <c r="N100" i="15"/>
  <c r="M100" i="15"/>
  <c r="K100" i="15"/>
  <c r="I100" i="15"/>
  <c r="G100" i="15"/>
  <c r="U99" i="15"/>
  <c r="T99" i="15"/>
  <c r="O99" i="15"/>
  <c r="N99" i="15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U96" i="15"/>
  <c r="T96" i="15"/>
  <c r="S96" i="15"/>
  <c r="R96" i="15"/>
  <c r="Q96" i="15"/>
  <c r="P96" i="15"/>
  <c r="L96" i="15"/>
  <c r="J96" i="15"/>
  <c r="H96" i="15"/>
  <c r="N96" i="15" s="1"/>
  <c r="F96" i="15"/>
  <c r="E96" i="15"/>
  <c r="D96" i="15"/>
  <c r="I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T91" i="15" s="1"/>
  <c r="Q91" i="15"/>
  <c r="P91" i="15"/>
  <c r="U91" i="15" s="1"/>
  <c r="L91" i="15"/>
  <c r="K91" i="15"/>
  <c r="J91" i="15"/>
  <c r="I91" i="15"/>
  <c r="H91" i="15"/>
  <c r="G91" i="15"/>
  <c r="F91" i="15"/>
  <c r="N91" i="15" s="1"/>
  <c r="O91" i="15" s="1"/>
  <c r="E91" i="15"/>
  <c r="M91" i="15" s="1"/>
  <c r="D91" i="15"/>
  <c r="U90" i="15"/>
  <c r="T90" i="15"/>
  <c r="N90" i="15"/>
  <c r="O90" i="15" s="1"/>
  <c r="M90" i="15"/>
  <c r="K90" i="15"/>
  <c r="I90" i="15"/>
  <c r="G90" i="15"/>
  <c r="U89" i="15"/>
  <c r="T89" i="15"/>
  <c r="O89" i="15"/>
  <c r="N89" i="15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T85" i="15" s="1"/>
  <c r="Q85" i="15"/>
  <c r="P85" i="15"/>
  <c r="L85" i="15"/>
  <c r="K85" i="15"/>
  <c r="J85" i="15"/>
  <c r="H85" i="15"/>
  <c r="F85" i="15"/>
  <c r="E85" i="15"/>
  <c r="D85" i="15"/>
  <c r="S84" i="15"/>
  <c r="R84" i="15"/>
  <c r="Q84" i="15"/>
  <c r="P84" i="15"/>
  <c r="N84" i="15"/>
  <c r="M84" i="15"/>
  <c r="L84" i="15"/>
  <c r="U84" i="15" s="1"/>
  <c r="J84" i="15"/>
  <c r="H84" i="15"/>
  <c r="F84" i="15"/>
  <c r="E84" i="15"/>
  <c r="K84" i="15" s="1"/>
  <c r="D84" i="15"/>
  <c r="I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O79" i="15"/>
  <c r="N79" i="15"/>
  <c r="M79" i="15"/>
  <c r="K79" i="15"/>
  <c r="I79" i="15"/>
  <c r="G79" i="15"/>
  <c r="S78" i="15"/>
  <c r="R78" i="15"/>
  <c r="T78" i="15" s="1"/>
  <c r="Q78" i="15"/>
  <c r="P78" i="15"/>
  <c r="U78" i="15" s="1"/>
  <c r="L78" i="15"/>
  <c r="J78" i="15"/>
  <c r="H78" i="15"/>
  <c r="F78" i="15"/>
  <c r="E78" i="15"/>
  <c r="K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Q70" i="15"/>
  <c r="P70" i="15"/>
  <c r="U70" i="15" s="1"/>
  <c r="N70" i="15"/>
  <c r="O70" i="15" s="1"/>
  <c r="L70" i="15"/>
  <c r="K70" i="15"/>
  <c r="J70" i="15"/>
  <c r="I70" i="15"/>
  <c r="H70" i="15"/>
  <c r="G70" i="15"/>
  <c r="F70" i="15"/>
  <c r="E70" i="15"/>
  <c r="M70" i="15" s="1"/>
  <c r="D70" i="15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O67" i="15"/>
  <c r="N67" i="15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O65" i="15"/>
  <c r="N65" i="15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T63" i="15" s="1"/>
  <c r="Q63" i="15"/>
  <c r="P63" i="15"/>
  <c r="L63" i="15"/>
  <c r="M63" i="15" s="1"/>
  <c r="K63" i="15"/>
  <c r="J63" i="15"/>
  <c r="H63" i="15"/>
  <c r="F63" i="15"/>
  <c r="E63" i="15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Q58" i="15"/>
  <c r="P58" i="15"/>
  <c r="L58" i="15"/>
  <c r="U58" i="15" s="1"/>
  <c r="J58" i="15"/>
  <c r="H58" i="15"/>
  <c r="F58" i="15"/>
  <c r="N58" i="15" s="1"/>
  <c r="E58" i="15"/>
  <c r="K58" i="15" s="1"/>
  <c r="D58" i="15"/>
  <c r="U57" i="15"/>
  <c r="T57" i="15"/>
  <c r="N57" i="15"/>
  <c r="O57" i="15" s="1"/>
  <c r="M57" i="15"/>
  <c r="K57" i="15"/>
  <c r="I57" i="15"/>
  <c r="G57" i="15"/>
  <c r="S54" i="15"/>
  <c r="R54" i="15"/>
  <c r="T54" i="15" s="1"/>
  <c r="Q54" i="15"/>
  <c r="P54" i="15"/>
  <c r="U54" i="15" s="1"/>
  <c r="L54" i="15"/>
  <c r="J54" i="15"/>
  <c r="H54" i="15"/>
  <c r="F54" i="15"/>
  <c r="E54" i="15"/>
  <c r="M54" i="15" s="1"/>
  <c r="D54" i="15"/>
  <c r="S53" i="15"/>
  <c r="R53" i="15"/>
  <c r="Q53" i="15"/>
  <c r="P53" i="15"/>
  <c r="U53" i="15" s="1"/>
  <c r="L53" i="15"/>
  <c r="J53" i="15"/>
  <c r="H53" i="15"/>
  <c r="G53" i="15"/>
  <c r="F53" i="15"/>
  <c r="E53" i="15"/>
  <c r="M53" i="15" s="1"/>
  <c r="D53" i="15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Q47" i="15"/>
  <c r="P47" i="15"/>
  <c r="L47" i="15"/>
  <c r="U47" i="15" s="1"/>
  <c r="J47" i="15"/>
  <c r="I47" i="15"/>
  <c r="H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O45" i="15"/>
  <c r="N45" i="15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O43" i="15"/>
  <c r="N43" i="15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O41" i="15"/>
  <c r="N41" i="15"/>
  <c r="M41" i="15"/>
  <c r="K41" i="15"/>
  <c r="I41" i="15"/>
  <c r="G41" i="15"/>
  <c r="S40" i="15"/>
  <c r="T40" i="15" s="1"/>
  <c r="R40" i="15"/>
  <c r="Q40" i="15"/>
  <c r="P40" i="15"/>
  <c r="L40" i="15"/>
  <c r="J40" i="15"/>
  <c r="H40" i="15"/>
  <c r="F40" i="15"/>
  <c r="E40" i="15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T35" i="15" s="1"/>
  <c r="Q35" i="15"/>
  <c r="P35" i="15"/>
  <c r="U35" i="15" s="1"/>
  <c r="L35" i="15"/>
  <c r="J35" i="15"/>
  <c r="H35" i="15"/>
  <c r="F35" i="15"/>
  <c r="E35" i="15"/>
  <c r="D35" i="15"/>
  <c r="I35" i="15" s="1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S27" i="15"/>
  <c r="R27" i="15"/>
  <c r="T27" i="15" s="1"/>
  <c r="Q27" i="15"/>
  <c r="P27" i="15"/>
  <c r="U27" i="15" s="1"/>
  <c r="L27" i="15"/>
  <c r="J27" i="15"/>
  <c r="H27" i="15"/>
  <c r="F27" i="15"/>
  <c r="N27" i="15" s="1"/>
  <c r="O27" i="15" s="1"/>
  <c r="E27" i="15"/>
  <c r="D27" i="15"/>
  <c r="U26" i="15"/>
  <c r="T26" i="15"/>
  <c r="O26" i="15"/>
  <c r="N26" i="15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T19" i="15" s="1"/>
  <c r="Q19" i="15"/>
  <c r="P19" i="15"/>
  <c r="U19" i="15" s="1"/>
  <c r="L19" i="15"/>
  <c r="J19" i="15"/>
  <c r="H19" i="15"/>
  <c r="F19" i="15"/>
  <c r="E19" i="15"/>
  <c r="M19" i="15" s="1"/>
  <c r="D19" i="15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O11" i="15"/>
  <c r="N11" i="15"/>
  <c r="M11" i="15"/>
  <c r="K11" i="15"/>
  <c r="I11" i="15"/>
  <c r="G11" i="15"/>
  <c r="S10" i="15"/>
  <c r="R10" i="15"/>
  <c r="Q10" i="15"/>
  <c r="P10" i="15"/>
  <c r="U10" i="15" s="1"/>
  <c r="L10" i="15"/>
  <c r="K10" i="15"/>
  <c r="J10" i="15"/>
  <c r="H10" i="15"/>
  <c r="F10" i="15"/>
  <c r="E10" i="15"/>
  <c r="M10" i="15" s="1"/>
  <c r="D10" i="15"/>
  <c r="I10" i="15" s="1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T339" i="14" s="1"/>
  <c r="R339" i="14"/>
  <c r="Q339" i="14"/>
  <c r="P339" i="14"/>
  <c r="L339" i="14"/>
  <c r="J339" i="14"/>
  <c r="H339" i="14"/>
  <c r="F339" i="14"/>
  <c r="E339" i="14"/>
  <c r="K339" i="14" s="1"/>
  <c r="D339" i="14"/>
  <c r="S338" i="14"/>
  <c r="R338" i="14"/>
  <c r="Q338" i="14"/>
  <c r="P338" i="14"/>
  <c r="N338" i="14"/>
  <c r="L338" i="14"/>
  <c r="J338" i="14"/>
  <c r="H338" i="14"/>
  <c r="F338" i="14"/>
  <c r="G338" i="14" s="1"/>
  <c r="E338" i="14"/>
  <c r="M338" i="14" s="1"/>
  <c r="D338" i="14"/>
  <c r="S337" i="14"/>
  <c r="R337" i="14"/>
  <c r="Q337" i="14"/>
  <c r="P337" i="14"/>
  <c r="U337" i="14" s="1"/>
  <c r="L337" i="14"/>
  <c r="J337" i="14"/>
  <c r="H337" i="14"/>
  <c r="G337" i="14"/>
  <c r="F337" i="14"/>
  <c r="E337" i="14"/>
  <c r="M337" i="14" s="1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T332" i="14" s="1"/>
  <c r="Q332" i="14"/>
  <c r="P332" i="14"/>
  <c r="L332" i="14"/>
  <c r="J332" i="14"/>
  <c r="K332" i="14" s="1"/>
  <c r="H332" i="14"/>
  <c r="I332" i="14" s="1"/>
  <c r="F332" i="14"/>
  <c r="E332" i="14"/>
  <c r="D332" i="14"/>
  <c r="G332" i="14" s="1"/>
  <c r="U331" i="14"/>
  <c r="T331" i="14"/>
  <c r="O331" i="14"/>
  <c r="N331" i="14"/>
  <c r="M331" i="14"/>
  <c r="K331" i="14"/>
  <c r="I331" i="14"/>
  <c r="G331" i="14"/>
  <c r="U330" i="14"/>
  <c r="T330" i="14"/>
  <c r="O330" i="14"/>
  <c r="N330" i="14"/>
  <c r="M330" i="14"/>
  <c r="K330" i="14"/>
  <c r="I330" i="14"/>
  <c r="G330" i="14"/>
  <c r="U329" i="14"/>
  <c r="T329" i="14"/>
  <c r="O329" i="14"/>
  <c r="N329" i="14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O327" i="14"/>
  <c r="N327" i="14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O324" i="14"/>
  <c r="N324" i="14"/>
  <c r="M324" i="14"/>
  <c r="K324" i="14"/>
  <c r="I324" i="14"/>
  <c r="G324" i="14"/>
  <c r="S323" i="14"/>
  <c r="T323" i="14" s="1"/>
  <c r="R323" i="14"/>
  <c r="Q323" i="14"/>
  <c r="P323" i="14"/>
  <c r="U323" i="14" s="1"/>
  <c r="L323" i="14"/>
  <c r="J323" i="14"/>
  <c r="H323" i="14"/>
  <c r="F323" i="14"/>
  <c r="E323" i="14"/>
  <c r="K323" i="14" s="1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O320" i="14"/>
  <c r="N320" i="14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O318" i="14"/>
  <c r="N318" i="14"/>
  <c r="M318" i="14"/>
  <c r="K318" i="14"/>
  <c r="I318" i="14"/>
  <c r="G318" i="14"/>
  <c r="S317" i="14"/>
  <c r="R317" i="14"/>
  <c r="Q317" i="14"/>
  <c r="P317" i="14"/>
  <c r="U317" i="14" s="1"/>
  <c r="M317" i="14"/>
  <c r="L317" i="14"/>
  <c r="J317" i="14"/>
  <c r="H317" i="14"/>
  <c r="F317" i="14"/>
  <c r="E317" i="14"/>
  <c r="D317" i="14"/>
  <c r="I317" i="14" s="1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T310" i="14" s="1"/>
  <c r="Q310" i="14"/>
  <c r="P310" i="14"/>
  <c r="L310" i="14"/>
  <c r="J310" i="14"/>
  <c r="H310" i="14"/>
  <c r="G310" i="14"/>
  <c r="F310" i="14"/>
  <c r="E310" i="14"/>
  <c r="D310" i="14"/>
  <c r="I310" i="14" s="1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T303" i="14" s="1"/>
  <c r="R303" i="14"/>
  <c r="Q303" i="14"/>
  <c r="P303" i="14"/>
  <c r="L303" i="14"/>
  <c r="J303" i="14"/>
  <c r="H303" i="14"/>
  <c r="I303" i="14" s="1"/>
  <c r="F303" i="14"/>
  <c r="E303" i="14"/>
  <c r="D303" i="14"/>
  <c r="G303" i="14" s="1"/>
  <c r="U302" i="14"/>
  <c r="T302" i="14"/>
  <c r="O302" i="14"/>
  <c r="N302" i="14"/>
  <c r="M302" i="14"/>
  <c r="K302" i="14"/>
  <c r="I302" i="14"/>
  <c r="G302" i="14"/>
  <c r="S299" i="14"/>
  <c r="R299" i="14"/>
  <c r="Q299" i="14"/>
  <c r="P299" i="14"/>
  <c r="L299" i="14"/>
  <c r="K299" i="14"/>
  <c r="J299" i="14"/>
  <c r="H299" i="14"/>
  <c r="F299" i="14"/>
  <c r="E299" i="14"/>
  <c r="D299" i="14"/>
  <c r="S298" i="14"/>
  <c r="R298" i="14"/>
  <c r="T298" i="14" s="1"/>
  <c r="Q298" i="14"/>
  <c r="P298" i="14"/>
  <c r="U298" i="14" s="1"/>
  <c r="N298" i="14"/>
  <c r="L298" i="14"/>
  <c r="J298" i="14"/>
  <c r="H298" i="14"/>
  <c r="I298" i="14" s="1"/>
  <c r="F298" i="14"/>
  <c r="G298" i="14" s="1"/>
  <c r="E298" i="14"/>
  <c r="M298" i="14" s="1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Q292" i="14"/>
  <c r="P292" i="14"/>
  <c r="U292" i="14" s="1"/>
  <c r="L292" i="14"/>
  <c r="J292" i="14"/>
  <c r="H292" i="14"/>
  <c r="G292" i="14"/>
  <c r="F292" i="14"/>
  <c r="E292" i="14"/>
  <c r="M292" i="14" s="1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T285" i="14" s="1"/>
  <c r="Q285" i="14"/>
  <c r="P285" i="14"/>
  <c r="L285" i="14"/>
  <c r="J285" i="14"/>
  <c r="H285" i="14"/>
  <c r="F285" i="14"/>
  <c r="E285" i="14"/>
  <c r="D285" i="14"/>
  <c r="G285" i="14" s="1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O282" i="14"/>
  <c r="N282" i="14"/>
  <c r="M282" i="14"/>
  <c r="K282" i="14"/>
  <c r="I282" i="14"/>
  <c r="G282" i="14"/>
  <c r="U281" i="14"/>
  <c r="T281" i="14"/>
  <c r="O281" i="14"/>
  <c r="N281" i="14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O279" i="14"/>
  <c r="N279" i="14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O277" i="14"/>
  <c r="N277" i="14"/>
  <c r="M277" i="14"/>
  <c r="K277" i="14"/>
  <c r="I277" i="14"/>
  <c r="G277" i="14"/>
  <c r="U276" i="14"/>
  <c r="T276" i="14"/>
  <c r="O276" i="14"/>
  <c r="N276" i="14"/>
  <c r="M276" i="14"/>
  <c r="K276" i="14"/>
  <c r="I276" i="14"/>
  <c r="G276" i="14"/>
  <c r="S275" i="14"/>
  <c r="R275" i="14"/>
  <c r="Q275" i="14"/>
  <c r="P275" i="14"/>
  <c r="L275" i="14"/>
  <c r="K275" i="14"/>
  <c r="J275" i="14"/>
  <c r="H275" i="14"/>
  <c r="F275" i="14"/>
  <c r="N275" i="14" s="1"/>
  <c r="E275" i="14"/>
  <c r="D275" i="14"/>
  <c r="U274" i="14"/>
  <c r="T274" i="14"/>
  <c r="O274" i="14"/>
  <c r="N274" i="14"/>
  <c r="M274" i="14"/>
  <c r="K274" i="14"/>
  <c r="I274" i="14"/>
  <c r="G274" i="14"/>
  <c r="U273" i="14"/>
  <c r="T273" i="14"/>
  <c r="O273" i="14"/>
  <c r="N273" i="14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O270" i="14"/>
  <c r="N270" i="14"/>
  <c r="M270" i="14"/>
  <c r="K270" i="14"/>
  <c r="I270" i="14"/>
  <c r="G270" i="14"/>
  <c r="U269" i="14"/>
  <c r="T269" i="14"/>
  <c r="O269" i="14"/>
  <c r="N269" i="14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Q267" i="14"/>
  <c r="P267" i="14"/>
  <c r="U267" i="14" s="1"/>
  <c r="N267" i="14"/>
  <c r="L267" i="14"/>
  <c r="J267" i="14"/>
  <c r="H267" i="14"/>
  <c r="I267" i="14" s="1"/>
  <c r="F267" i="14"/>
  <c r="G267" i="14" s="1"/>
  <c r="E267" i="14"/>
  <c r="M267" i="14" s="1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T260" i="14" s="1"/>
  <c r="Q260" i="14"/>
  <c r="P260" i="14"/>
  <c r="L260" i="14"/>
  <c r="J260" i="14"/>
  <c r="H260" i="14"/>
  <c r="F260" i="14"/>
  <c r="E260" i="14"/>
  <c r="D260" i="14"/>
  <c r="G260" i="14" s="1"/>
  <c r="T259" i="14"/>
  <c r="S259" i="14"/>
  <c r="R259" i="14"/>
  <c r="Q259" i="14"/>
  <c r="P259" i="14"/>
  <c r="L259" i="14"/>
  <c r="J259" i="14"/>
  <c r="K259" i="14" s="1"/>
  <c r="H259" i="14"/>
  <c r="F259" i="14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O257" i="14"/>
  <c r="N257" i="14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T254" i="14" s="1"/>
  <c r="R254" i="14"/>
  <c r="Q254" i="14"/>
  <c r="P254" i="14"/>
  <c r="L254" i="14"/>
  <c r="U254" i="14" s="1"/>
  <c r="J254" i="14"/>
  <c r="H254" i="14"/>
  <c r="F254" i="14"/>
  <c r="E254" i="14"/>
  <c r="K254" i="14" s="1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O250" i="14"/>
  <c r="N250" i="14"/>
  <c r="M250" i="14"/>
  <c r="K250" i="14"/>
  <c r="I250" i="14"/>
  <c r="G250" i="14"/>
  <c r="U249" i="14"/>
  <c r="T249" i="14"/>
  <c r="O249" i="14"/>
  <c r="N249" i="14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Q247" i="14"/>
  <c r="P247" i="14"/>
  <c r="L247" i="14"/>
  <c r="J247" i="14"/>
  <c r="H247" i="14"/>
  <c r="F247" i="14"/>
  <c r="E247" i="14"/>
  <c r="D247" i="14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T240" i="14" s="1"/>
  <c r="Q240" i="14"/>
  <c r="P240" i="14"/>
  <c r="U240" i="14" s="1"/>
  <c r="L240" i="14"/>
  <c r="J240" i="14"/>
  <c r="H240" i="14"/>
  <c r="I240" i="14" s="1"/>
  <c r="G240" i="14"/>
  <c r="F240" i="14"/>
  <c r="E240" i="14"/>
  <c r="D240" i="14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P231" i="14"/>
  <c r="L231" i="14"/>
  <c r="U231" i="14" s="1"/>
  <c r="J231" i="14"/>
  <c r="K231" i="14" s="1"/>
  <c r="H231" i="14"/>
  <c r="F231" i="14"/>
  <c r="E231" i="14"/>
  <c r="D231" i="14"/>
  <c r="G231" i="14" s="1"/>
  <c r="S230" i="14"/>
  <c r="R230" i="14"/>
  <c r="Q230" i="14"/>
  <c r="P230" i="14"/>
  <c r="L230" i="14"/>
  <c r="K230" i="14"/>
  <c r="J230" i="14"/>
  <c r="H230" i="14"/>
  <c r="F230" i="14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Q224" i="14"/>
  <c r="P224" i="14"/>
  <c r="U224" i="14" s="1"/>
  <c r="L224" i="14"/>
  <c r="J224" i="14"/>
  <c r="H224" i="14"/>
  <c r="I224" i="14" s="1"/>
  <c r="F224" i="14"/>
  <c r="E224" i="14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Q216" i="14"/>
  <c r="P216" i="14"/>
  <c r="U216" i="14" s="1"/>
  <c r="L216" i="14"/>
  <c r="J216" i="14"/>
  <c r="H216" i="14"/>
  <c r="F216" i="14"/>
  <c r="E216" i="14"/>
  <c r="D216" i="14"/>
  <c r="G216" i="14" s="1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T205" i="14"/>
  <c r="S205" i="14"/>
  <c r="R205" i="14"/>
  <c r="Q205" i="14"/>
  <c r="P205" i="14"/>
  <c r="L205" i="14"/>
  <c r="J205" i="14"/>
  <c r="K205" i="14" s="1"/>
  <c r="H205" i="14"/>
  <c r="F205" i="14"/>
  <c r="E205" i="14"/>
  <c r="D205" i="14"/>
  <c r="T204" i="14"/>
  <c r="S204" i="14"/>
  <c r="R204" i="14"/>
  <c r="Q204" i="14"/>
  <c r="P204" i="14"/>
  <c r="U204" i="14" s="1"/>
  <c r="L204" i="14"/>
  <c r="K204" i="14"/>
  <c r="J204" i="14"/>
  <c r="H204" i="14"/>
  <c r="F204" i="14"/>
  <c r="E204" i="14"/>
  <c r="O204" i="14" s="1"/>
  <c r="D204" i="14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P198" i="14"/>
  <c r="L198" i="14"/>
  <c r="J198" i="14"/>
  <c r="H198" i="14"/>
  <c r="F198" i="14"/>
  <c r="E198" i="14"/>
  <c r="M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P191" i="14"/>
  <c r="U191" i="14" s="1"/>
  <c r="L191" i="14"/>
  <c r="J191" i="14"/>
  <c r="H191" i="14"/>
  <c r="I191" i="14" s="1"/>
  <c r="G191" i="14"/>
  <c r="F191" i="14"/>
  <c r="E191" i="14"/>
  <c r="M191" i="14" s="1"/>
  <c r="D191" i="14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P185" i="14"/>
  <c r="L185" i="14"/>
  <c r="J185" i="14"/>
  <c r="K185" i="14" s="1"/>
  <c r="H185" i="14"/>
  <c r="F185" i="14"/>
  <c r="E185" i="14"/>
  <c r="D185" i="14"/>
  <c r="U184" i="14"/>
  <c r="T184" i="14"/>
  <c r="O184" i="14"/>
  <c r="N184" i="14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Q179" i="14"/>
  <c r="P179" i="14"/>
  <c r="L179" i="14"/>
  <c r="K179" i="14"/>
  <c r="J179" i="14"/>
  <c r="H179" i="14"/>
  <c r="F179" i="14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T170" i="14" s="1"/>
  <c r="Q170" i="14"/>
  <c r="P170" i="14"/>
  <c r="L170" i="14"/>
  <c r="J170" i="14"/>
  <c r="H170" i="14"/>
  <c r="I170" i="14" s="1"/>
  <c r="F170" i="14"/>
  <c r="E170" i="14"/>
  <c r="D170" i="14"/>
  <c r="S169" i="14"/>
  <c r="R169" i="14"/>
  <c r="Q169" i="14"/>
  <c r="P169" i="14"/>
  <c r="U169" i="14" s="1"/>
  <c r="L169" i="14"/>
  <c r="J169" i="14"/>
  <c r="H169" i="14"/>
  <c r="F169" i="14"/>
  <c r="G169" i="14" s="1"/>
  <c r="E169" i="14"/>
  <c r="M169" i="14" s="1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T163" i="14" s="1"/>
  <c r="Q163" i="14"/>
  <c r="P163" i="14"/>
  <c r="L163" i="14"/>
  <c r="J163" i="14"/>
  <c r="K163" i="14" s="1"/>
  <c r="H163" i="14"/>
  <c r="F163" i="14"/>
  <c r="N163" i="14" s="1"/>
  <c r="O163" i="14" s="1"/>
  <c r="E163" i="14"/>
  <c r="M163" i="14" s="1"/>
  <c r="D163" i="14"/>
  <c r="U162" i="14"/>
  <c r="T162" i="14"/>
  <c r="O162" i="14"/>
  <c r="N162" i="14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T157" i="14" s="1"/>
  <c r="R157" i="14"/>
  <c r="Q157" i="14"/>
  <c r="P157" i="14"/>
  <c r="L157" i="14"/>
  <c r="K157" i="14"/>
  <c r="J157" i="14"/>
  <c r="H157" i="14"/>
  <c r="F157" i="14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O153" i="14"/>
  <c r="N153" i="14"/>
  <c r="M153" i="14"/>
  <c r="K153" i="14"/>
  <c r="I153" i="14"/>
  <c r="G153" i="14"/>
  <c r="U152" i="14"/>
  <c r="T152" i="14"/>
  <c r="O152" i="14"/>
  <c r="N152" i="14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T150" i="14" s="1"/>
  <c r="Q150" i="14"/>
  <c r="P150" i="14"/>
  <c r="L150" i="14"/>
  <c r="J150" i="14"/>
  <c r="H150" i="14"/>
  <c r="F150" i="14"/>
  <c r="E150" i="14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P144" i="14"/>
  <c r="L144" i="14"/>
  <c r="J144" i="14"/>
  <c r="H144" i="14"/>
  <c r="I144" i="14" s="1"/>
  <c r="F144" i="14"/>
  <c r="E144" i="14"/>
  <c r="D144" i="14"/>
  <c r="G144" i="14" s="1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L137" i="14"/>
  <c r="U137" i="14" s="1"/>
  <c r="J137" i="14"/>
  <c r="H137" i="14"/>
  <c r="F137" i="14"/>
  <c r="E137" i="14"/>
  <c r="D137" i="14"/>
  <c r="I137" i="14" s="1"/>
  <c r="U136" i="14"/>
  <c r="T136" i="14"/>
  <c r="O136" i="14"/>
  <c r="N136" i="14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O133" i="14"/>
  <c r="N133" i="14"/>
  <c r="M133" i="14"/>
  <c r="K133" i="14"/>
  <c r="I133" i="14"/>
  <c r="G133" i="14"/>
  <c r="T132" i="14"/>
  <c r="S132" i="14"/>
  <c r="R132" i="14"/>
  <c r="Q132" i="14"/>
  <c r="P132" i="14"/>
  <c r="L132" i="14"/>
  <c r="U132" i="14" s="1"/>
  <c r="J132" i="14"/>
  <c r="H132" i="14"/>
  <c r="F132" i="14"/>
  <c r="E132" i="14"/>
  <c r="M132" i="14" s="1"/>
  <c r="D132" i="14"/>
  <c r="G132" i="14" s="1"/>
  <c r="U131" i="14"/>
  <c r="T131" i="14"/>
  <c r="O131" i="14"/>
  <c r="N131" i="14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S126" i="14"/>
  <c r="R126" i="14"/>
  <c r="T126" i="14" s="1"/>
  <c r="Q126" i="14"/>
  <c r="P126" i="14"/>
  <c r="U126" i="14" s="1"/>
  <c r="L126" i="14"/>
  <c r="J126" i="14"/>
  <c r="H126" i="14"/>
  <c r="G126" i="14"/>
  <c r="F126" i="14"/>
  <c r="E126" i="14"/>
  <c r="K126" i="14" s="1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T121" i="14" s="1"/>
  <c r="Q121" i="14"/>
  <c r="P121" i="14"/>
  <c r="U121" i="14" s="1"/>
  <c r="L121" i="14"/>
  <c r="J121" i="14"/>
  <c r="H121" i="14"/>
  <c r="F121" i="14"/>
  <c r="E121" i="14"/>
  <c r="D121" i="14"/>
  <c r="G121" i="14" s="1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T112" i="14" s="1"/>
  <c r="Q112" i="14"/>
  <c r="P112" i="14"/>
  <c r="L112" i="14"/>
  <c r="U112" i="14" s="1"/>
  <c r="J112" i="14"/>
  <c r="H112" i="14"/>
  <c r="I112" i="14" s="1"/>
  <c r="G112" i="14"/>
  <c r="F112" i="14"/>
  <c r="E112" i="14"/>
  <c r="D112" i="14"/>
  <c r="U111" i="14"/>
  <c r="T111" i="14"/>
  <c r="O111" i="14"/>
  <c r="N111" i="14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U106" i="14"/>
  <c r="S106" i="14"/>
  <c r="T106" i="14" s="1"/>
  <c r="R106" i="14"/>
  <c r="Q106" i="14"/>
  <c r="P106" i="14"/>
  <c r="L106" i="14"/>
  <c r="K106" i="14"/>
  <c r="J106" i="14"/>
  <c r="H106" i="14"/>
  <c r="I106" i="14" s="1"/>
  <c r="G106" i="14"/>
  <c r="F106" i="14"/>
  <c r="E106" i="14"/>
  <c r="D106" i="14"/>
  <c r="U105" i="14"/>
  <c r="T105" i="14"/>
  <c r="N105" i="14"/>
  <c r="O105" i="14" s="1"/>
  <c r="M105" i="14"/>
  <c r="K105" i="14"/>
  <c r="I105" i="14"/>
  <c r="G105" i="14"/>
  <c r="S102" i="14"/>
  <c r="R102" i="14"/>
  <c r="T102" i="14" s="1"/>
  <c r="Q102" i="14"/>
  <c r="P102" i="14"/>
  <c r="L102" i="14"/>
  <c r="J102" i="14"/>
  <c r="H102" i="14"/>
  <c r="G102" i="14"/>
  <c r="F102" i="14"/>
  <c r="N102" i="14" s="1"/>
  <c r="O102" i="14" s="1"/>
  <c r="E102" i="14"/>
  <c r="D102" i="14"/>
  <c r="S101" i="14"/>
  <c r="R101" i="14"/>
  <c r="Q101" i="14"/>
  <c r="P101" i="14"/>
  <c r="L101" i="14"/>
  <c r="U101" i="14" s="1"/>
  <c r="J101" i="14"/>
  <c r="K101" i="14" s="1"/>
  <c r="H101" i="14"/>
  <c r="I101" i="14" s="1"/>
  <c r="F101" i="14"/>
  <c r="E101" i="14"/>
  <c r="M101" i="14" s="1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Q96" i="14"/>
  <c r="P96" i="14"/>
  <c r="L96" i="14"/>
  <c r="U96" i="14" s="1"/>
  <c r="J96" i="14"/>
  <c r="H96" i="14"/>
  <c r="F96" i="14"/>
  <c r="E96" i="14"/>
  <c r="D96" i="14"/>
  <c r="G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O93" i="14"/>
  <c r="N93" i="14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Q91" i="14"/>
  <c r="P91" i="14"/>
  <c r="L91" i="14"/>
  <c r="J91" i="14"/>
  <c r="H91" i="14"/>
  <c r="F91" i="14"/>
  <c r="N91" i="14" s="1"/>
  <c r="E91" i="14"/>
  <c r="D91" i="14"/>
  <c r="I91" i="14" s="1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P85" i="14"/>
  <c r="L85" i="14"/>
  <c r="J85" i="14"/>
  <c r="H85" i="14"/>
  <c r="I85" i="14" s="1"/>
  <c r="F85" i="14"/>
  <c r="G85" i="14" s="1"/>
  <c r="E85" i="14"/>
  <c r="D85" i="14"/>
  <c r="S84" i="14"/>
  <c r="R84" i="14"/>
  <c r="Q84" i="14"/>
  <c r="P84" i="14"/>
  <c r="U84" i="14" s="1"/>
  <c r="L84" i="14"/>
  <c r="J84" i="14"/>
  <c r="H84" i="14"/>
  <c r="F84" i="14"/>
  <c r="N84" i="14" s="1"/>
  <c r="O84" i="14" s="1"/>
  <c r="E84" i="14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P78" i="14"/>
  <c r="L78" i="14"/>
  <c r="J78" i="14"/>
  <c r="K78" i="14" s="1"/>
  <c r="H78" i="14"/>
  <c r="F78" i="14"/>
  <c r="E78" i="14"/>
  <c r="M78" i="14" s="1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O75" i="14"/>
  <c r="N75" i="14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O73" i="14"/>
  <c r="N73" i="14"/>
  <c r="M73" i="14"/>
  <c r="K73" i="14"/>
  <c r="I73" i="14"/>
  <c r="G73" i="14"/>
  <c r="U72" i="14"/>
  <c r="T72" i="14"/>
  <c r="O72" i="14"/>
  <c r="N72" i="14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T70" i="14" s="1"/>
  <c r="R70" i="14"/>
  <c r="Q70" i="14"/>
  <c r="P70" i="14"/>
  <c r="L70" i="14"/>
  <c r="U70" i="14" s="1"/>
  <c r="J70" i="14"/>
  <c r="H70" i="14"/>
  <c r="F70" i="14"/>
  <c r="N70" i="14" s="1"/>
  <c r="E70" i="14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O66" i="14"/>
  <c r="N66" i="14"/>
  <c r="M66" i="14"/>
  <c r="K66" i="14"/>
  <c r="I66" i="14"/>
  <c r="G66" i="14"/>
  <c r="U65" i="14"/>
  <c r="T65" i="14"/>
  <c r="O65" i="14"/>
  <c r="N65" i="14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Q63" i="14"/>
  <c r="P63" i="14"/>
  <c r="U63" i="14" s="1"/>
  <c r="L63" i="14"/>
  <c r="J63" i="14"/>
  <c r="K63" i="14" s="1"/>
  <c r="I63" i="14"/>
  <c r="H63" i="14"/>
  <c r="F63" i="14"/>
  <c r="G63" i="14" s="1"/>
  <c r="E63" i="14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O59" i="14"/>
  <c r="N59" i="14"/>
  <c r="M59" i="14"/>
  <c r="K59" i="14"/>
  <c r="I59" i="14"/>
  <c r="G59" i="14"/>
  <c r="S58" i="14"/>
  <c r="R58" i="14"/>
  <c r="Q58" i="14"/>
  <c r="P58" i="14"/>
  <c r="U58" i="14" s="1"/>
  <c r="L58" i="14"/>
  <c r="J58" i="14"/>
  <c r="H58" i="14"/>
  <c r="I58" i="14" s="1"/>
  <c r="F58" i="14"/>
  <c r="G58" i="14" s="1"/>
  <c r="E58" i="14"/>
  <c r="D58" i="14"/>
  <c r="U57" i="14"/>
  <c r="T57" i="14"/>
  <c r="N57" i="14"/>
  <c r="O57" i="14" s="1"/>
  <c r="M57" i="14"/>
  <c r="K57" i="14"/>
  <c r="I57" i="14"/>
  <c r="G57" i="14"/>
  <c r="S54" i="14"/>
  <c r="R54" i="14"/>
  <c r="T54" i="14" s="1"/>
  <c r="Q54" i="14"/>
  <c r="P54" i="14"/>
  <c r="L54" i="14"/>
  <c r="J54" i="14"/>
  <c r="H54" i="14"/>
  <c r="F54" i="14"/>
  <c r="N54" i="14" s="1"/>
  <c r="O54" i="14" s="1"/>
  <c r="E54" i="14"/>
  <c r="M54" i="14" s="1"/>
  <c r="D54" i="14"/>
  <c r="S53" i="14"/>
  <c r="R53" i="14"/>
  <c r="Q53" i="14"/>
  <c r="P53" i="14"/>
  <c r="L53" i="14"/>
  <c r="U53" i="14" s="1"/>
  <c r="J53" i="14"/>
  <c r="H53" i="14"/>
  <c r="F53" i="14"/>
  <c r="E53" i="14"/>
  <c r="D53" i="14"/>
  <c r="U52" i="14"/>
  <c r="T52" i="14"/>
  <c r="O52" i="14"/>
  <c r="N52" i="14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L47" i="14"/>
  <c r="J47" i="14"/>
  <c r="H47" i="14"/>
  <c r="F47" i="14"/>
  <c r="E47" i="14"/>
  <c r="O47" i="14" s="1"/>
  <c r="D47" i="14"/>
  <c r="I47" i="14" s="1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U40" i="14"/>
  <c r="S40" i="14"/>
  <c r="T40" i="14" s="1"/>
  <c r="R40" i="14"/>
  <c r="Q40" i="14"/>
  <c r="P40" i="14"/>
  <c r="L40" i="14"/>
  <c r="J40" i="14"/>
  <c r="H40" i="14"/>
  <c r="I40" i="14" s="1"/>
  <c r="F40" i="14"/>
  <c r="G40" i="14" s="1"/>
  <c r="E40" i="14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L35" i="14"/>
  <c r="J35" i="14"/>
  <c r="K35" i="14" s="1"/>
  <c r="H35" i="14"/>
  <c r="F35" i="14"/>
  <c r="E35" i="14"/>
  <c r="D35" i="14"/>
  <c r="G35" i="14" s="1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Q27" i="14"/>
  <c r="P27" i="14"/>
  <c r="L27" i="14"/>
  <c r="U27" i="14" s="1"/>
  <c r="J27" i="14"/>
  <c r="K27" i="14" s="1"/>
  <c r="H27" i="14"/>
  <c r="F27" i="14"/>
  <c r="E27" i="14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N22" i="14"/>
  <c r="O22" i="14" s="1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P19" i="14"/>
  <c r="L19" i="14"/>
  <c r="U19" i="14" s="1"/>
  <c r="K19" i="14"/>
  <c r="J19" i="14"/>
  <c r="H19" i="14"/>
  <c r="F19" i="14"/>
  <c r="E19" i="14"/>
  <c r="D19" i="14"/>
  <c r="U18" i="14"/>
  <c r="T18" i="14"/>
  <c r="O18" i="14"/>
  <c r="N18" i="14"/>
  <c r="M18" i="14"/>
  <c r="K18" i="14"/>
  <c r="I18" i="14"/>
  <c r="G18" i="14"/>
  <c r="U17" i="14"/>
  <c r="T17" i="14"/>
  <c r="O17" i="14"/>
  <c r="N17" i="14"/>
  <c r="M17" i="14"/>
  <c r="K17" i="14"/>
  <c r="I17" i="14"/>
  <c r="G17" i="14"/>
  <c r="U16" i="14"/>
  <c r="T16" i="14"/>
  <c r="O16" i="14"/>
  <c r="N16" i="14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O14" i="14"/>
  <c r="N14" i="14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O12" i="14"/>
  <c r="N12" i="14"/>
  <c r="M12" i="14"/>
  <c r="K12" i="14"/>
  <c r="I12" i="14"/>
  <c r="G12" i="14"/>
  <c r="U11" i="14"/>
  <c r="T11" i="14"/>
  <c r="O11" i="14"/>
  <c r="N11" i="14"/>
  <c r="M11" i="14"/>
  <c r="K11" i="14"/>
  <c r="I11" i="14"/>
  <c r="G11" i="14"/>
  <c r="S10" i="14"/>
  <c r="R10" i="14"/>
  <c r="T10" i="14" s="1"/>
  <c r="Q10" i="14"/>
  <c r="P10" i="14"/>
  <c r="U10" i="14" s="1"/>
  <c r="L10" i="14"/>
  <c r="J10" i="14"/>
  <c r="H10" i="14"/>
  <c r="I10" i="14" s="1"/>
  <c r="F10" i="14"/>
  <c r="G10" i="14" s="1"/>
  <c r="E10" i="14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T339" i="13" s="1"/>
  <c r="Q339" i="13"/>
  <c r="P339" i="13"/>
  <c r="L339" i="13"/>
  <c r="J339" i="13"/>
  <c r="K339" i="13" s="1"/>
  <c r="H339" i="13"/>
  <c r="F339" i="13"/>
  <c r="E339" i="13"/>
  <c r="D339" i="13"/>
  <c r="S338" i="13"/>
  <c r="R338" i="13"/>
  <c r="T338" i="13" s="1"/>
  <c r="Q338" i="13"/>
  <c r="P338" i="13"/>
  <c r="L338" i="13"/>
  <c r="J338" i="13"/>
  <c r="H338" i="13"/>
  <c r="F338" i="13"/>
  <c r="E338" i="13"/>
  <c r="D338" i="13"/>
  <c r="U337" i="13"/>
  <c r="S337" i="13"/>
  <c r="R337" i="13"/>
  <c r="Q337" i="13"/>
  <c r="P337" i="13"/>
  <c r="L337" i="13"/>
  <c r="J337" i="13"/>
  <c r="H337" i="13"/>
  <c r="F337" i="13"/>
  <c r="E337" i="13"/>
  <c r="D337" i="13"/>
  <c r="I337" i="13" s="1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T332" i="13" s="1"/>
  <c r="Q332" i="13"/>
  <c r="P332" i="13"/>
  <c r="L332" i="13"/>
  <c r="J332" i="13"/>
  <c r="H332" i="13"/>
  <c r="I332" i="13" s="1"/>
  <c r="G332" i="13"/>
  <c r="F332" i="13"/>
  <c r="E332" i="13"/>
  <c r="D332" i="13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T323" i="13" s="1"/>
  <c r="Q323" i="13"/>
  <c r="P323" i="13"/>
  <c r="L323" i="13"/>
  <c r="J323" i="13"/>
  <c r="I323" i="13"/>
  <c r="H323" i="13"/>
  <c r="G323" i="13"/>
  <c r="F323" i="13"/>
  <c r="N323" i="13" s="1"/>
  <c r="E323" i="13"/>
  <c r="M323" i="13" s="1"/>
  <c r="D323" i="13"/>
  <c r="U322" i="13"/>
  <c r="T322" i="13"/>
  <c r="O322" i="13"/>
  <c r="N322" i="13"/>
  <c r="M322" i="13"/>
  <c r="K322" i="13"/>
  <c r="I322" i="13"/>
  <c r="G322" i="13"/>
  <c r="U321" i="13"/>
  <c r="T321" i="13"/>
  <c r="O321" i="13"/>
  <c r="N321" i="13"/>
  <c r="M321" i="13"/>
  <c r="K321" i="13"/>
  <c r="I321" i="13"/>
  <c r="G321" i="13"/>
  <c r="U320" i="13"/>
  <c r="T320" i="13"/>
  <c r="O320" i="13"/>
  <c r="N320" i="13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O318" i="13"/>
  <c r="N318" i="13"/>
  <c r="M318" i="13"/>
  <c r="K318" i="13"/>
  <c r="I318" i="13"/>
  <c r="G318" i="13"/>
  <c r="S317" i="13"/>
  <c r="R317" i="13"/>
  <c r="T317" i="13" s="1"/>
  <c r="Q317" i="13"/>
  <c r="P317" i="13"/>
  <c r="L317" i="13"/>
  <c r="U317" i="13" s="1"/>
  <c r="K317" i="13"/>
  <c r="J317" i="13"/>
  <c r="H317" i="13"/>
  <c r="F317" i="13"/>
  <c r="E317" i="13"/>
  <c r="D317" i="13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O313" i="13"/>
  <c r="N313" i="13"/>
  <c r="M313" i="13"/>
  <c r="K313" i="13"/>
  <c r="I313" i="13"/>
  <c r="G313" i="13"/>
  <c r="U312" i="13"/>
  <c r="T312" i="13"/>
  <c r="O312" i="13"/>
  <c r="N312" i="13"/>
  <c r="M312" i="13"/>
  <c r="K312" i="13"/>
  <c r="I312" i="13"/>
  <c r="G312" i="13"/>
  <c r="U311" i="13"/>
  <c r="T311" i="13"/>
  <c r="O311" i="13"/>
  <c r="N311" i="13"/>
  <c r="M311" i="13"/>
  <c r="K311" i="13"/>
  <c r="I311" i="13"/>
  <c r="G311" i="13"/>
  <c r="S310" i="13"/>
  <c r="R310" i="13"/>
  <c r="Q310" i="13"/>
  <c r="P310" i="13"/>
  <c r="U310" i="13" s="1"/>
  <c r="L310" i="13"/>
  <c r="J310" i="13"/>
  <c r="H310" i="13"/>
  <c r="F310" i="13"/>
  <c r="E310" i="13"/>
  <c r="M310" i="13" s="1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U303" i="13"/>
  <c r="S303" i="13"/>
  <c r="R303" i="13"/>
  <c r="T303" i="13" s="1"/>
  <c r="Q303" i="13"/>
  <c r="P303" i="13"/>
  <c r="L303" i="13"/>
  <c r="J303" i="13"/>
  <c r="H303" i="13"/>
  <c r="I303" i="13" s="1"/>
  <c r="F303" i="13"/>
  <c r="E303" i="13"/>
  <c r="D303" i="13"/>
  <c r="G303" i="13" s="1"/>
  <c r="U302" i="13"/>
  <c r="T302" i="13"/>
  <c r="N302" i="13"/>
  <c r="O302" i="13" s="1"/>
  <c r="M302" i="13"/>
  <c r="K302" i="13"/>
  <c r="I302" i="13"/>
  <c r="G302" i="13"/>
  <c r="S299" i="13"/>
  <c r="R299" i="13"/>
  <c r="T299" i="13" s="1"/>
  <c r="Q299" i="13"/>
  <c r="P299" i="13"/>
  <c r="U299" i="13" s="1"/>
  <c r="L299" i="13"/>
  <c r="J299" i="13"/>
  <c r="H299" i="13"/>
  <c r="F299" i="13"/>
  <c r="E299" i="13"/>
  <c r="D299" i="13"/>
  <c r="S298" i="13"/>
  <c r="R298" i="13"/>
  <c r="Q298" i="13"/>
  <c r="P298" i="13"/>
  <c r="L298" i="13"/>
  <c r="J298" i="13"/>
  <c r="H298" i="13"/>
  <c r="F298" i="13"/>
  <c r="N298" i="13" s="1"/>
  <c r="E298" i="13"/>
  <c r="D298" i="13"/>
  <c r="U297" i="13"/>
  <c r="T297" i="13"/>
  <c r="O297" i="13"/>
  <c r="N297" i="13"/>
  <c r="M297" i="13"/>
  <c r="K297" i="13"/>
  <c r="I297" i="13"/>
  <c r="G297" i="13"/>
  <c r="U296" i="13"/>
  <c r="T296" i="13"/>
  <c r="O296" i="13"/>
  <c r="N296" i="13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O294" i="13"/>
  <c r="N294" i="13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T292" i="13" s="1"/>
  <c r="R292" i="13"/>
  <c r="Q292" i="13"/>
  <c r="P292" i="13"/>
  <c r="U292" i="13" s="1"/>
  <c r="L292" i="13"/>
  <c r="J292" i="13"/>
  <c r="K292" i="13" s="1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U285" i="13" s="1"/>
  <c r="L285" i="13"/>
  <c r="J285" i="13"/>
  <c r="H285" i="13"/>
  <c r="I285" i="13" s="1"/>
  <c r="F285" i="13"/>
  <c r="E285" i="13"/>
  <c r="K285" i="13" s="1"/>
  <c r="D285" i="13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O276" i="13"/>
  <c r="N276" i="13"/>
  <c r="M276" i="13"/>
  <c r="K276" i="13"/>
  <c r="I276" i="13"/>
  <c r="G276" i="13"/>
  <c r="S275" i="13"/>
  <c r="R275" i="13"/>
  <c r="T275" i="13" s="1"/>
  <c r="Q275" i="13"/>
  <c r="P275" i="13"/>
  <c r="L275" i="13"/>
  <c r="J275" i="13"/>
  <c r="I275" i="13"/>
  <c r="H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O272" i="13"/>
  <c r="N272" i="13"/>
  <c r="M272" i="13"/>
  <c r="K272" i="13"/>
  <c r="I272" i="13"/>
  <c r="G272" i="13"/>
  <c r="U271" i="13"/>
  <c r="T271" i="13"/>
  <c r="O271" i="13"/>
  <c r="N271" i="13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O269" i="13"/>
  <c r="N269" i="13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T267" i="13" s="1"/>
  <c r="Q267" i="13"/>
  <c r="P267" i="13"/>
  <c r="L267" i="13"/>
  <c r="K267" i="13"/>
  <c r="J267" i="13"/>
  <c r="I267" i="13"/>
  <c r="H267" i="13"/>
  <c r="F267" i="13"/>
  <c r="E267" i="13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O264" i="13"/>
  <c r="N264" i="13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T260" i="13" s="1"/>
  <c r="R260" i="13"/>
  <c r="Q260" i="13"/>
  <c r="P260" i="13"/>
  <c r="U260" i="13" s="1"/>
  <c r="L260" i="13"/>
  <c r="J260" i="13"/>
  <c r="H260" i="13"/>
  <c r="F260" i="13"/>
  <c r="E260" i="13"/>
  <c r="D260" i="13"/>
  <c r="S259" i="13"/>
  <c r="R259" i="13"/>
  <c r="Q259" i="13"/>
  <c r="P259" i="13"/>
  <c r="M259" i="13"/>
  <c r="L259" i="13"/>
  <c r="U259" i="13" s="1"/>
  <c r="J259" i="13"/>
  <c r="N259" i="13" s="1"/>
  <c r="H259" i="13"/>
  <c r="I259" i="13" s="1"/>
  <c r="G259" i="13"/>
  <c r="F259" i="13"/>
  <c r="E259" i="13"/>
  <c r="D259" i="13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T254" i="13"/>
  <c r="S254" i="13"/>
  <c r="R254" i="13"/>
  <c r="Q254" i="13"/>
  <c r="P254" i="13"/>
  <c r="U254" i="13" s="1"/>
  <c r="L254" i="13"/>
  <c r="J254" i="13"/>
  <c r="I254" i="13"/>
  <c r="H254" i="13"/>
  <c r="G254" i="13"/>
  <c r="F254" i="13"/>
  <c r="E254" i="13"/>
  <c r="M254" i="13" s="1"/>
  <c r="D254" i="13"/>
  <c r="U253" i="13"/>
  <c r="T253" i="13"/>
  <c r="O253" i="13"/>
  <c r="N253" i="13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O251" i="13"/>
  <c r="N251" i="13"/>
  <c r="M251" i="13"/>
  <c r="K251" i="13"/>
  <c r="I251" i="13"/>
  <c r="G251" i="13"/>
  <c r="U250" i="13"/>
  <c r="T250" i="13"/>
  <c r="O250" i="13"/>
  <c r="N250" i="13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Q247" i="13"/>
  <c r="P247" i="13"/>
  <c r="N247" i="13"/>
  <c r="L247" i="13"/>
  <c r="J247" i="13"/>
  <c r="H247" i="13"/>
  <c r="F247" i="13"/>
  <c r="E247" i="13"/>
  <c r="K247" i="13" s="1"/>
  <c r="D247" i="13"/>
  <c r="U246" i="13"/>
  <c r="T246" i="13"/>
  <c r="O246" i="13"/>
  <c r="N246" i="13"/>
  <c r="M246" i="13"/>
  <c r="K246" i="13"/>
  <c r="I246" i="13"/>
  <c r="G246" i="13"/>
  <c r="U245" i="13"/>
  <c r="T245" i="13"/>
  <c r="O245" i="13"/>
  <c r="N245" i="13"/>
  <c r="M245" i="13"/>
  <c r="K245" i="13"/>
  <c r="I245" i="13"/>
  <c r="G245" i="13"/>
  <c r="U244" i="13"/>
  <c r="T244" i="13"/>
  <c r="O244" i="13"/>
  <c r="N244" i="13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O242" i="13"/>
  <c r="N242" i="13"/>
  <c r="M242" i="13"/>
  <c r="K242" i="13"/>
  <c r="I242" i="13"/>
  <c r="G242" i="13"/>
  <c r="U241" i="13"/>
  <c r="T241" i="13"/>
  <c r="N241" i="13"/>
  <c r="O241" i="13" s="1"/>
  <c r="M241" i="13"/>
  <c r="K241" i="13"/>
  <c r="I241" i="13"/>
  <c r="G241" i="13"/>
  <c r="S240" i="13"/>
  <c r="R240" i="13"/>
  <c r="T240" i="13" s="1"/>
  <c r="Q240" i="13"/>
  <c r="P240" i="13"/>
  <c r="U240" i="13" s="1"/>
  <c r="L240" i="13"/>
  <c r="J240" i="13"/>
  <c r="K240" i="13" s="1"/>
  <c r="H240" i="13"/>
  <c r="F240" i="13"/>
  <c r="E240" i="13"/>
  <c r="D240" i="13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T231" i="13" s="1"/>
  <c r="Q231" i="13"/>
  <c r="P231" i="13"/>
  <c r="U231" i="13" s="1"/>
  <c r="L231" i="13"/>
  <c r="M231" i="13" s="1"/>
  <c r="J231" i="13"/>
  <c r="H231" i="13"/>
  <c r="F231" i="13"/>
  <c r="E231" i="13"/>
  <c r="D231" i="13"/>
  <c r="G231" i="13" s="1"/>
  <c r="S230" i="13"/>
  <c r="R230" i="13"/>
  <c r="T230" i="13" s="1"/>
  <c r="Q230" i="13"/>
  <c r="P230" i="13"/>
  <c r="U230" i="13" s="1"/>
  <c r="L230" i="13"/>
  <c r="J230" i="13"/>
  <c r="I230" i="13"/>
  <c r="H230" i="13"/>
  <c r="F230" i="13"/>
  <c r="E230" i="13"/>
  <c r="D230" i="13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O227" i="13"/>
  <c r="N227" i="13"/>
  <c r="M227" i="13"/>
  <c r="K227" i="13"/>
  <c r="I227" i="13"/>
  <c r="G227" i="13"/>
  <c r="U226" i="13"/>
  <c r="T226" i="13"/>
  <c r="O226" i="13"/>
  <c r="N226" i="13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P224" i="13"/>
  <c r="L224" i="13"/>
  <c r="U224" i="13" s="1"/>
  <c r="K224" i="13"/>
  <c r="J224" i="13"/>
  <c r="H224" i="13"/>
  <c r="F224" i="13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O222" i="13"/>
  <c r="N222" i="13"/>
  <c r="M222" i="13"/>
  <c r="K222" i="13"/>
  <c r="I222" i="13"/>
  <c r="G222" i="13"/>
  <c r="U221" i="13"/>
  <c r="T221" i="13"/>
  <c r="O221" i="13"/>
  <c r="N221" i="13"/>
  <c r="M221" i="13"/>
  <c r="K221" i="13"/>
  <c r="I221" i="13"/>
  <c r="G221" i="13"/>
  <c r="U220" i="13"/>
  <c r="T220" i="13"/>
  <c r="O220" i="13"/>
  <c r="N220" i="13"/>
  <c r="M220" i="13"/>
  <c r="K220" i="13"/>
  <c r="I220" i="13"/>
  <c r="G220" i="13"/>
  <c r="U219" i="13"/>
  <c r="T219" i="13"/>
  <c r="O219" i="13"/>
  <c r="N219" i="13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O217" i="13"/>
  <c r="N217" i="13"/>
  <c r="M217" i="13"/>
  <c r="K217" i="13"/>
  <c r="I217" i="13"/>
  <c r="G217" i="13"/>
  <c r="S216" i="13"/>
  <c r="R216" i="13"/>
  <c r="T216" i="13" s="1"/>
  <c r="Q216" i="13"/>
  <c r="P216" i="13"/>
  <c r="U216" i="13" s="1"/>
  <c r="L216" i="13"/>
  <c r="J216" i="13"/>
  <c r="H216" i="13"/>
  <c r="F216" i="13"/>
  <c r="E216" i="13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P205" i="13"/>
  <c r="U205" i="13" s="1"/>
  <c r="N205" i="13"/>
  <c r="M205" i="13"/>
  <c r="L205" i="13"/>
  <c r="J205" i="13"/>
  <c r="H205" i="13"/>
  <c r="F205" i="13"/>
  <c r="E205" i="13"/>
  <c r="K205" i="13" s="1"/>
  <c r="D205" i="13"/>
  <c r="G205" i="13" s="1"/>
  <c r="S204" i="13"/>
  <c r="R204" i="13"/>
  <c r="T204" i="13" s="1"/>
  <c r="Q204" i="13"/>
  <c r="P204" i="13"/>
  <c r="L204" i="13"/>
  <c r="J204" i="13"/>
  <c r="H204" i="13"/>
  <c r="F204" i="13"/>
  <c r="E204" i="13"/>
  <c r="M204" i="13" s="1"/>
  <c r="D204" i="13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N201" i="13"/>
  <c r="O201" i="13" s="1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T198" i="13" s="1"/>
  <c r="Q198" i="13"/>
  <c r="P198" i="13"/>
  <c r="L198" i="13"/>
  <c r="U198" i="13" s="1"/>
  <c r="J198" i="13"/>
  <c r="K198" i="13" s="1"/>
  <c r="I198" i="13"/>
  <c r="H198" i="13"/>
  <c r="F198" i="13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O195" i="13"/>
  <c r="N195" i="13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T191" i="13" s="1"/>
  <c r="Q191" i="13"/>
  <c r="P191" i="13"/>
  <c r="L191" i="13"/>
  <c r="J191" i="13"/>
  <c r="H191" i="13"/>
  <c r="F191" i="13"/>
  <c r="E191" i="13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L185" i="13"/>
  <c r="J185" i="13"/>
  <c r="H185" i="13"/>
  <c r="G185" i="13"/>
  <c r="F185" i="13"/>
  <c r="E185" i="13"/>
  <c r="M185" i="13" s="1"/>
  <c r="D185" i="13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T179" i="13"/>
  <c r="S179" i="13"/>
  <c r="R179" i="13"/>
  <c r="Q179" i="13"/>
  <c r="P179" i="13"/>
  <c r="L179" i="13"/>
  <c r="J179" i="13"/>
  <c r="I179" i="13"/>
  <c r="H179" i="13"/>
  <c r="F179" i="13"/>
  <c r="E179" i="13"/>
  <c r="D179" i="13"/>
  <c r="U178" i="13"/>
  <c r="T178" i="13"/>
  <c r="O178" i="13"/>
  <c r="N178" i="13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Q170" i="13"/>
  <c r="P170" i="13"/>
  <c r="L170" i="13"/>
  <c r="K170" i="13"/>
  <c r="J170" i="13"/>
  <c r="H170" i="13"/>
  <c r="F170" i="13"/>
  <c r="N170" i="13" s="1"/>
  <c r="E170" i="13"/>
  <c r="D170" i="13"/>
  <c r="I170" i="13" s="1"/>
  <c r="S169" i="13"/>
  <c r="R169" i="13"/>
  <c r="Q169" i="13"/>
  <c r="P169" i="13"/>
  <c r="U169" i="13" s="1"/>
  <c r="L169" i="13"/>
  <c r="M169" i="13" s="1"/>
  <c r="J169" i="13"/>
  <c r="H169" i="13"/>
  <c r="F169" i="13"/>
  <c r="E169" i="13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U163" i="13"/>
  <c r="S163" i="13"/>
  <c r="R163" i="13"/>
  <c r="T163" i="13" s="1"/>
  <c r="Q163" i="13"/>
  <c r="P163" i="13"/>
  <c r="L163" i="13"/>
  <c r="J163" i="13"/>
  <c r="H163" i="13"/>
  <c r="I163" i="13" s="1"/>
  <c r="F163" i="13"/>
  <c r="E163" i="13"/>
  <c r="K163" i="13" s="1"/>
  <c r="D163" i="13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L157" i="13"/>
  <c r="J157" i="13"/>
  <c r="K157" i="13" s="1"/>
  <c r="H157" i="13"/>
  <c r="F157" i="13"/>
  <c r="E157" i="13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T150" i="13" s="1"/>
  <c r="R150" i="13"/>
  <c r="Q150" i="13"/>
  <c r="P150" i="13"/>
  <c r="L150" i="13"/>
  <c r="U150" i="13" s="1"/>
  <c r="J150" i="13"/>
  <c r="H150" i="13"/>
  <c r="F150" i="13"/>
  <c r="E150" i="13"/>
  <c r="D150" i="13"/>
  <c r="U149" i="13"/>
  <c r="T149" i="13"/>
  <c r="O149" i="13"/>
  <c r="N149" i="13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P144" i="13"/>
  <c r="L144" i="13"/>
  <c r="J144" i="13"/>
  <c r="H144" i="13"/>
  <c r="F144" i="13"/>
  <c r="N144" i="13" s="1"/>
  <c r="O144" i="13" s="1"/>
  <c r="E144" i="13"/>
  <c r="D144" i="13"/>
  <c r="I144" i="13" s="1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U137" i="13"/>
  <c r="S137" i="13"/>
  <c r="R137" i="13"/>
  <c r="Q137" i="13"/>
  <c r="P137" i="13"/>
  <c r="L137" i="13"/>
  <c r="J137" i="13"/>
  <c r="H137" i="13"/>
  <c r="F137" i="13"/>
  <c r="E137" i="13"/>
  <c r="D137" i="13"/>
  <c r="I137" i="13" s="1"/>
  <c r="U136" i="13"/>
  <c r="T136" i="13"/>
  <c r="O136" i="13"/>
  <c r="N136" i="13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O133" i="13"/>
  <c r="N133" i="13"/>
  <c r="M133" i="13"/>
  <c r="K133" i="13"/>
  <c r="I133" i="13"/>
  <c r="G133" i="13"/>
  <c r="T132" i="13"/>
  <c r="S132" i="13"/>
  <c r="R132" i="13"/>
  <c r="Q132" i="13"/>
  <c r="P132" i="13"/>
  <c r="L132" i="13"/>
  <c r="J132" i="13"/>
  <c r="H132" i="13"/>
  <c r="F132" i="13"/>
  <c r="E132" i="13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T126" i="13" s="1"/>
  <c r="Q126" i="13"/>
  <c r="P126" i="13"/>
  <c r="L126" i="13"/>
  <c r="U126" i="13" s="1"/>
  <c r="J126" i="13"/>
  <c r="H126" i="13"/>
  <c r="F126" i="13"/>
  <c r="E126" i="13"/>
  <c r="D126" i="13"/>
  <c r="U125" i="13"/>
  <c r="T125" i="13"/>
  <c r="O125" i="13"/>
  <c r="N125" i="13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P121" i="13"/>
  <c r="U121" i="13" s="1"/>
  <c r="L121" i="13"/>
  <c r="K121" i="13"/>
  <c r="J121" i="13"/>
  <c r="H121" i="13"/>
  <c r="F121" i="13"/>
  <c r="E121" i="13"/>
  <c r="M121" i="13" s="1"/>
  <c r="D121" i="13"/>
  <c r="G121" i="13" s="1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Q112" i="13"/>
  <c r="P112" i="13"/>
  <c r="U112" i="13" s="1"/>
  <c r="L112" i="13"/>
  <c r="J112" i="13"/>
  <c r="H112" i="13"/>
  <c r="F112" i="13"/>
  <c r="E112" i="13"/>
  <c r="D112" i="13"/>
  <c r="G112" i="13" s="1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L106" i="13"/>
  <c r="J106" i="13"/>
  <c r="I106" i="13"/>
  <c r="H106" i="13"/>
  <c r="F106" i="13"/>
  <c r="E106" i="13"/>
  <c r="D106" i="13"/>
  <c r="U105" i="13"/>
  <c r="T105" i="13"/>
  <c r="O105" i="13"/>
  <c r="N105" i="13"/>
  <c r="M105" i="13"/>
  <c r="K105" i="13"/>
  <c r="I105" i="13"/>
  <c r="G105" i="13"/>
  <c r="T102" i="13"/>
  <c r="S102" i="13"/>
  <c r="R102" i="13"/>
  <c r="Q102" i="13"/>
  <c r="P102" i="13"/>
  <c r="L102" i="13"/>
  <c r="J102" i="13"/>
  <c r="H102" i="13"/>
  <c r="F102" i="13"/>
  <c r="E102" i="13"/>
  <c r="D102" i="13"/>
  <c r="S101" i="13"/>
  <c r="R101" i="13"/>
  <c r="Q101" i="13"/>
  <c r="P101" i="13"/>
  <c r="L101" i="13"/>
  <c r="J101" i="13"/>
  <c r="H101" i="13"/>
  <c r="F101" i="13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O98" i="13"/>
  <c r="N98" i="13"/>
  <c r="M98" i="13"/>
  <c r="K98" i="13"/>
  <c r="I98" i="13"/>
  <c r="G98" i="13"/>
  <c r="U97" i="13"/>
  <c r="T97" i="13"/>
  <c r="O97" i="13"/>
  <c r="N97" i="13"/>
  <c r="M97" i="13"/>
  <c r="K97" i="13"/>
  <c r="I97" i="13"/>
  <c r="G97" i="13"/>
  <c r="S96" i="13"/>
  <c r="T96" i="13" s="1"/>
  <c r="R96" i="13"/>
  <c r="Q96" i="13"/>
  <c r="P96" i="13"/>
  <c r="L96" i="13"/>
  <c r="K96" i="13"/>
  <c r="J96" i="13"/>
  <c r="H96" i="13"/>
  <c r="F96" i="13"/>
  <c r="E96" i="13"/>
  <c r="D96" i="13"/>
  <c r="G96" i="13" s="1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Q91" i="13"/>
  <c r="P91" i="13"/>
  <c r="U91" i="13" s="1"/>
  <c r="L91" i="13"/>
  <c r="J91" i="13"/>
  <c r="K91" i="13" s="1"/>
  <c r="I91" i="13"/>
  <c r="H91" i="13"/>
  <c r="F91" i="13"/>
  <c r="N91" i="13" s="1"/>
  <c r="E91" i="13"/>
  <c r="D91" i="13"/>
  <c r="U90" i="13"/>
  <c r="T90" i="13"/>
  <c r="N90" i="13"/>
  <c r="O90" i="13" s="1"/>
  <c r="M90" i="13"/>
  <c r="K90" i="13"/>
  <c r="I90" i="13"/>
  <c r="G90" i="13"/>
  <c r="U89" i="13"/>
  <c r="T89" i="13"/>
  <c r="O89" i="13"/>
  <c r="N89" i="13"/>
  <c r="M89" i="13"/>
  <c r="K89" i="13"/>
  <c r="I89" i="13"/>
  <c r="G89" i="13"/>
  <c r="U88" i="13"/>
  <c r="T88" i="13"/>
  <c r="O88" i="13"/>
  <c r="N88" i="13"/>
  <c r="M88" i="13"/>
  <c r="K88" i="13"/>
  <c r="I88" i="13"/>
  <c r="G88" i="13"/>
  <c r="S85" i="13"/>
  <c r="T85" i="13" s="1"/>
  <c r="R85" i="13"/>
  <c r="Q85" i="13"/>
  <c r="P85" i="13"/>
  <c r="L85" i="13"/>
  <c r="J85" i="13"/>
  <c r="H85" i="13"/>
  <c r="F85" i="13"/>
  <c r="E85" i="13"/>
  <c r="D85" i="13"/>
  <c r="S84" i="13"/>
  <c r="R84" i="13"/>
  <c r="Q84" i="13"/>
  <c r="P84" i="13"/>
  <c r="L84" i="13"/>
  <c r="U84" i="13" s="1"/>
  <c r="J84" i="13"/>
  <c r="H84" i="13"/>
  <c r="F84" i="13"/>
  <c r="E84" i="13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O81" i="13"/>
  <c r="N81" i="13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T78" i="13" s="1"/>
  <c r="Q78" i="13"/>
  <c r="P78" i="13"/>
  <c r="U78" i="13" s="1"/>
  <c r="L78" i="13"/>
  <c r="J78" i="13"/>
  <c r="H78" i="13"/>
  <c r="F78" i="13"/>
  <c r="E78" i="13"/>
  <c r="D78" i="13"/>
  <c r="G78" i="13" s="1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T70" i="13" s="1"/>
  <c r="Q70" i="13"/>
  <c r="P70" i="13"/>
  <c r="L70" i="13"/>
  <c r="U70" i="13" s="1"/>
  <c r="J70" i="13"/>
  <c r="H70" i="13"/>
  <c r="I70" i="13" s="1"/>
  <c r="F70" i="13"/>
  <c r="E70" i="13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O67" i="13"/>
  <c r="N67" i="13"/>
  <c r="M67" i="13"/>
  <c r="K67" i="13"/>
  <c r="I67" i="13"/>
  <c r="G67" i="13"/>
  <c r="U66" i="13"/>
  <c r="T66" i="13"/>
  <c r="O66" i="13"/>
  <c r="N66" i="13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O64" i="13"/>
  <c r="N64" i="13"/>
  <c r="M64" i="13"/>
  <c r="K64" i="13"/>
  <c r="I64" i="13"/>
  <c r="G64" i="13"/>
  <c r="T63" i="13"/>
  <c r="S63" i="13"/>
  <c r="R63" i="13"/>
  <c r="Q63" i="13"/>
  <c r="P63" i="13"/>
  <c r="L63" i="13"/>
  <c r="J63" i="13"/>
  <c r="H63" i="13"/>
  <c r="F63" i="13"/>
  <c r="E63" i="13"/>
  <c r="K63" i="13" s="1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O59" i="13"/>
  <c r="N59" i="13"/>
  <c r="M59" i="13"/>
  <c r="K59" i="13"/>
  <c r="I59" i="13"/>
  <c r="G59" i="13"/>
  <c r="U58" i="13"/>
  <c r="S58" i="13"/>
  <c r="R58" i="13"/>
  <c r="T58" i="13" s="1"/>
  <c r="Q58" i="13"/>
  <c r="P58" i="13"/>
  <c r="L58" i="13"/>
  <c r="J58" i="13"/>
  <c r="H58" i="13"/>
  <c r="F58" i="13"/>
  <c r="G58" i="13" s="1"/>
  <c r="E58" i="13"/>
  <c r="M58" i="13" s="1"/>
  <c r="D58" i="13"/>
  <c r="I58" i="13" s="1"/>
  <c r="U57" i="13"/>
  <c r="T57" i="13"/>
  <c r="N57" i="13"/>
  <c r="O57" i="13" s="1"/>
  <c r="M57" i="13"/>
  <c r="K57" i="13"/>
  <c r="I57" i="13"/>
  <c r="G57" i="13"/>
  <c r="S54" i="13"/>
  <c r="R54" i="13"/>
  <c r="Q54" i="13"/>
  <c r="P54" i="13"/>
  <c r="U54" i="13" s="1"/>
  <c r="L54" i="13"/>
  <c r="K54" i="13"/>
  <c r="J54" i="13"/>
  <c r="H54" i="13"/>
  <c r="F54" i="13"/>
  <c r="E54" i="13"/>
  <c r="M54" i="13" s="1"/>
  <c r="D54" i="13"/>
  <c r="G54" i="13" s="1"/>
  <c r="S53" i="13"/>
  <c r="R53" i="13"/>
  <c r="Q53" i="13"/>
  <c r="P53" i="13"/>
  <c r="U53" i="13" s="1"/>
  <c r="L53" i="13"/>
  <c r="J53" i="13"/>
  <c r="K53" i="13" s="1"/>
  <c r="H53" i="13"/>
  <c r="F53" i="13"/>
  <c r="N53" i="13" s="1"/>
  <c r="E53" i="13"/>
  <c r="D53" i="13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T47" i="13" s="1"/>
  <c r="R47" i="13"/>
  <c r="Q47" i="13"/>
  <c r="P47" i="13"/>
  <c r="U47" i="13" s="1"/>
  <c r="L47" i="13"/>
  <c r="J47" i="13"/>
  <c r="H47" i="13"/>
  <c r="F47" i="13"/>
  <c r="N47" i="13" s="1"/>
  <c r="E47" i="13"/>
  <c r="K47" i="13" s="1"/>
  <c r="D47" i="13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U40" i="13"/>
  <c r="S40" i="13"/>
  <c r="R40" i="13"/>
  <c r="Q40" i="13"/>
  <c r="P40" i="13"/>
  <c r="L40" i="13"/>
  <c r="J40" i="13"/>
  <c r="I40" i="13"/>
  <c r="H40" i="13"/>
  <c r="F40" i="13"/>
  <c r="E40" i="13"/>
  <c r="D40" i="13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T35" i="13"/>
  <c r="S35" i="13"/>
  <c r="R35" i="13"/>
  <c r="Q35" i="13"/>
  <c r="P35" i="13"/>
  <c r="L35" i="13"/>
  <c r="J35" i="13"/>
  <c r="K35" i="13" s="1"/>
  <c r="H35" i="13"/>
  <c r="F35" i="13"/>
  <c r="N35" i="13" s="1"/>
  <c r="O35" i="13" s="1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U27" i="13"/>
  <c r="S27" i="13"/>
  <c r="R27" i="13"/>
  <c r="Q27" i="13"/>
  <c r="P27" i="13"/>
  <c r="L27" i="13"/>
  <c r="J27" i="13"/>
  <c r="H27" i="13"/>
  <c r="F27" i="13"/>
  <c r="E27" i="13"/>
  <c r="D27" i="13"/>
  <c r="U26" i="13"/>
  <c r="T26" i="13"/>
  <c r="O26" i="13"/>
  <c r="N26" i="13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T19" i="13"/>
  <c r="S19" i="13"/>
  <c r="R19" i="13"/>
  <c r="Q19" i="13"/>
  <c r="P19" i="13"/>
  <c r="U19" i="13" s="1"/>
  <c r="L19" i="13"/>
  <c r="J19" i="13"/>
  <c r="H19" i="13"/>
  <c r="F19" i="13"/>
  <c r="N19" i="13" s="1"/>
  <c r="E19" i="13"/>
  <c r="K19" i="13" s="1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U10" i="13"/>
  <c r="S10" i="13"/>
  <c r="R10" i="13"/>
  <c r="Q10" i="13"/>
  <c r="P10" i="13"/>
  <c r="L10" i="13"/>
  <c r="J10" i="13"/>
  <c r="H10" i="13"/>
  <c r="I10" i="13" s="1"/>
  <c r="F10" i="13"/>
  <c r="G10" i="13" s="1"/>
  <c r="E10" i="13"/>
  <c r="M10" i="13" s="1"/>
  <c r="D10" i="13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U339" i="12"/>
  <c r="S339" i="12"/>
  <c r="R339" i="12"/>
  <c r="T339" i="12" s="1"/>
  <c r="Q339" i="12"/>
  <c r="P339" i="12"/>
  <c r="L339" i="12"/>
  <c r="J339" i="12"/>
  <c r="H339" i="12"/>
  <c r="F339" i="12"/>
  <c r="E339" i="12"/>
  <c r="K339" i="12" s="1"/>
  <c r="D339" i="12"/>
  <c r="I339" i="12" s="1"/>
  <c r="S338" i="12"/>
  <c r="R338" i="12"/>
  <c r="Q338" i="12"/>
  <c r="P338" i="12"/>
  <c r="L338" i="12"/>
  <c r="J338" i="12"/>
  <c r="H338" i="12"/>
  <c r="F338" i="12"/>
  <c r="E338" i="12"/>
  <c r="D338" i="12"/>
  <c r="S337" i="12"/>
  <c r="R337" i="12"/>
  <c r="Q337" i="12"/>
  <c r="P337" i="12"/>
  <c r="U337" i="12" s="1"/>
  <c r="L337" i="12"/>
  <c r="J337" i="12"/>
  <c r="I337" i="12"/>
  <c r="H337" i="12"/>
  <c r="F337" i="12"/>
  <c r="E337" i="12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O334" i="12"/>
  <c r="N334" i="12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T332" i="12" s="1"/>
  <c r="Q332" i="12"/>
  <c r="P332" i="12"/>
  <c r="L332" i="12"/>
  <c r="J332" i="12"/>
  <c r="H332" i="12"/>
  <c r="F332" i="12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U323" i="12"/>
  <c r="S323" i="12"/>
  <c r="R323" i="12"/>
  <c r="Q323" i="12"/>
  <c r="P323" i="12"/>
  <c r="L323" i="12"/>
  <c r="J323" i="12"/>
  <c r="H323" i="12"/>
  <c r="F323" i="12"/>
  <c r="E323" i="12"/>
  <c r="D323" i="12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Q317" i="12"/>
  <c r="P317" i="12"/>
  <c r="L317" i="12"/>
  <c r="J317" i="12"/>
  <c r="H317" i="12"/>
  <c r="F317" i="12"/>
  <c r="E317" i="12"/>
  <c r="D317" i="12"/>
  <c r="G317" i="12" s="1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P310" i="12"/>
  <c r="L310" i="12"/>
  <c r="J310" i="12"/>
  <c r="H310" i="12"/>
  <c r="F310" i="12"/>
  <c r="E310" i="12"/>
  <c r="D310" i="12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T303" i="12" s="1"/>
  <c r="R303" i="12"/>
  <c r="Q303" i="12"/>
  <c r="P303" i="12"/>
  <c r="L303" i="12"/>
  <c r="U303" i="12" s="1"/>
  <c r="J303" i="12"/>
  <c r="H303" i="12"/>
  <c r="F303" i="12"/>
  <c r="E303" i="12"/>
  <c r="D303" i="12"/>
  <c r="U302" i="12"/>
  <c r="T302" i="12"/>
  <c r="N302" i="12"/>
  <c r="O302" i="12" s="1"/>
  <c r="M302" i="12"/>
  <c r="K302" i="12"/>
  <c r="I302" i="12"/>
  <c r="G302" i="12"/>
  <c r="S299" i="12"/>
  <c r="R299" i="12"/>
  <c r="Q299" i="12"/>
  <c r="P299" i="12"/>
  <c r="L299" i="12"/>
  <c r="U299" i="12" s="1"/>
  <c r="J299" i="12"/>
  <c r="H299" i="12"/>
  <c r="F299" i="12"/>
  <c r="E299" i="12"/>
  <c r="D299" i="12"/>
  <c r="I299" i="12" s="1"/>
  <c r="S298" i="12"/>
  <c r="R298" i="12"/>
  <c r="T298" i="12" s="1"/>
  <c r="Q298" i="12"/>
  <c r="P298" i="12"/>
  <c r="U298" i="12" s="1"/>
  <c r="L298" i="12"/>
  <c r="J298" i="12"/>
  <c r="H298" i="12"/>
  <c r="G298" i="12"/>
  <c r="F298" i="12"/>
  <c r="E298" i="12"/>
  <c r="M298" i="12" s="1"/>
  <c r="D298" i="12"/>
  <c r="I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O294" i="12"/>
  <c r="N294" i="12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Q292" i="12"/>
  <c r="P292" i="12"/>
  <c r="U292" i="12" s="1"/>
  <c r="L292" i="12"/>
  <c r="J292" i="12"/>
  <c r="K292" i="12" s="1"/>
  <c r="H292" i="12"/>
  <c r="F292" i="12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O290" i="12"/>
  <c r="N290" i="12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T285" i="12" s="1"/>
  <c r="R285" i="12"/>
  <c r="Q285" i="12"/>
  <c r="P285" i="12"/>
  <c r="L285" i="12"/>
  <c r="U285" i="12" s="1"/>
  <c r="J285" i="12"/>
  <c r="H285" i="12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O276" i="12"/>
  <c r="N276" i="12"/>
  <c r="M276" i="12"/>
  <c r="K276" i="12"/>
  <c r="I276" i="12"/>
  <c r="G276" i="12"/>
  <c r="S275" i="12"/>
  <c r="R275" i="12"/>
  <c r="T275" i="12" s="1"/>
  <c r="Q275" i="12"/>
  <c r="P275" i="12"/>
  <c r="L275" i="12"/>
  <c r="U275" i="12" s="1"/>
  <c r="J275" i="12"/>
  <c r="H275" i="12"/>
  <c r="F275" i="12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T267" i="12" s="1"/>
  <c r="Q267" i="12"/>
  <c r="P267" i="12"/>
  <c r="U267" i="12" s="1"/>
  <c r="L267" i="12"/>
  <c r="J267" i="12"/>
  <c r="H267" i="12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O263" i="12"/>
  <c r="N263" i="12"/>
  <c r="M263" i="12"/>
  <c r="K263" i="12"/>
  <c r="I263" i="12"/>
  <c r="G263" i="12"/>
  <c r="S260" i="12"/>
  <c r="R260" i="12"/>
  <c r="Q260" i="12"/>
  <c r="P260" i="12"/>
  <c r="L260" i="12"/>
  <c r="K260" i="12"/>
  <c r="J260" i="12"/>
  <c r="I260" i="12"/>
  <c r="H260" i="12"/>
  <c r="F260" i="12"/>
  <c r="E260" i="12"/>
  <c r="D260" i="12"/>
  <c r="T259" i="12"/>
  <c r="S259" i="12"/>
  <c r="R259" i="12"/>
  <c r="Q259" i="12"/>
  <c r="P259" i="12"/>
  <c r="L259" i="12"/>
  <c r="J259" i="12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U254" i="12" s="1"/>
  <c r="N254" i="12"/>
  <c r="L254" i="12"/>
  <c r="J254" i="12"/>
  <c r="H254" i="12"/>
  <c r="F254" i="12"/>
  <c r="E254" i="12"/>
  <c r="D254" i="12"/>
  <c r="I254" i="12" s="1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T247" i="12" s="1"/>
  <c r="Q247" i="12"/>
  <c r="P247" i="12"/>
  <c r="U247" i="12" s="1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O243" i="12"/>
  <c r="N243" i="12"/>
  <c r="M243" i="12"/>
  <c r="K243" i="12"/>
  <c r="I243" i="12"/>
  <c r="G243" i="12"/>
  <c r="U242" i="12"/>
  <c r="T242" i="12"/>
  <c r="O242" i="12"/>
  <c r="N242" i="12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Q240" i="12"/>
  <c r="P240" i="12"/>
  <c r="U240" i="12" s="1"/>
  <c r="L240" i="12"/>
  <c r="J240" i="12"/>
  <c r="K240" i="12" s="1"/>
  <c r="H240" i="12"/>
  <c r="F240" i="12"/>
  <c r="E240" i="12"/>
  <c r="D240" i="12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O236" i="12"/>
  <c r="N236" i="12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S231" i="12"/>
  <c r="R231" i="12"/>
  <c r="Q231" i="12"/>
  <c r="P231" i="12"/>
  <c r="M231" i="12"/>
  <c r="L231" i="12"/>
  <c r="J231" i="12"/>
  <c r="H231" i="12"/>
  <c r="F231" i="12"/>
  <c r="E231" i="12"/>
  <c r="D231" i="12"/>
  <c r="U230" i="12"/>
  <c r="S230" i="12"/>
  <c r="R230" i="12"/>
  <c r="T230" i="12" s="1"/>
  <c r="Q230" i="12"/>
  <c r="P230" i="12"/>
  <c r="M230" i="12"/>
  <c r="L230" i="12"/>
  <c r="J230" i="12"/>
  <c r="H230" i="12"/>
  <c r="F230" i="12"/>
  <c r="G230" i="12" s="1"/>
  <c r="E230" i="12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T224" i="12"/>
  <c r="S224" i="12"/>
  <c r="R224" i="12"/>
  <c r="Q224" i="12"/>
  <c r="P224" i="12"/>
  <c r="L224" i="12"/>
  <c r="J224" i="12"/>
  <c r="I224" i="12"/>
  <c r="H224" i="12"/>
  <c r="F224" i="12"/>
  <c r="E224" i="12"/>
  <c r="D224" i="12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O219" i="12"/>
  <c r="N219" i="12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O217" i="12"/>
  <c r="N217" i="12"/>
  <c r="M217" i="12"/>
  <c r="K217" i="12"/>
  <c r="I217" i="12"/>
  <c r="G217" i="12"/>
  <c r="S216" i="12"/>
  <c r="R216" i="12"/>
  <c r="Q216" i="12"/>
  <c r="P216" i="12"/>
  <c r="L216" i="12"/>
  <c r="J216" i="12"/>
  <c r="K216" i="12" s="1"/>
  <c r="I216" i="12"/>
  <c r="H216" i="12"/>
  <c r="F216" i="12"/>
  <c r="E216" i="12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O213" i="12"/>
  <c r="N213" i="12"/>
  <c r="M213" i="12"/>
  <c r="K213" i="12"/>
  <c r="I213" i="12"/>
  <c r="G213" i="12"/>
  <c r="U212" i="12"/>
  <c r="T212" i="12"/>
  <c r="O212" i="12"/>
  <c r="N212" i="12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Q205" i="12"/>
  <c r="P205" i="12"/>
  <c r="U205" i="12" s="1"/>
  <c r="M205" i="12"/>
  <c r="L205" i="12"/>
  <c r="K205" i="12"/>
  <c r="J205" i="12"/>
  <c r="H205" i="12"/>
  <c r="F205" i="12"/>
  <c r="N205" i="12" s="1"/>
  <c r="E205" i="12"/>
  <c r="D205" i="12"/>
  <c r="S204" i="12"/>
  <c r="R204" i="12"/>
  <c r="T204" i="12" s="1"/>
  <c r="Q204" i="12"/>
  <c r="P204" i="12"/>
  <c r="L204" i="12"/>
  <c r="J204" i="12"/>
  <c r="H204" i="12"/>
  <c r="F204" i="12"/>
  <c r="N204" i="12" s="1"/>
  <c r="E204" i="12"/>
  <c r="K204" i="12" s="1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T198" i="12" s="1"/>
  <c r="Q198" i="12"/>
  <c r="P198" i="12"/>
  <c r="U198" i="12" s="1"/>
  <c r="L198" i="12"/>
  <c r="J198" i="12"/>
  <c r="H198" i="12"/>
  <c r="F198" i="12"/>
  <c r="E198" i="12"/>
  <c r="M198" i="12" s="1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O194" i="12"/>
  <c r="N194" i="12"/>
  <c r="M194" i="12"/>
  <c r="K194" i="12"/>
  <c r="I194" i="12"/>
  <c r="G194" i="12"/>
  <c r="U193" i="12"/>
  <c r="T193" i="12"/>
  <c r="O193" i="12"/>
  <c r="N193" i="12"/>
  <c r="M193" i="12"/>
  <c r="K193" i="12"/>
  <c r="I193" i="12"/>
  <c r="G193" i="12"/>
  <c r="U192" i="12"/>
  <c r="T192" i="12"/>
  <c r="O192" i="12"/>
  <c r="N192" i="12"/>
  <c r="M192" i="12"/>
  <c r="K192" i="12"/>
  <c r="I192" i="12"/>
  <c r="G192" i="12"/>
  <c r="S191" i="12"/>
  <c r="R191" i="12"/>
  <c r="Q191" i="12"/>
  <c r="P191" i="12"/>
  <c r="U191" i="12" s="1"/>
  <c r="L191" i="12"/>
  <c r="K191" i="12"/>
  <c r="J191" i="12"/>
  <c r="H191" i="12"/>
  <c r="I191" i="12" s="1"/>
  <c r="G191" i="12"/>
  <c r="F191" i="12"/>
  <c r="E191" i="12"/>
  <c r="M191" i="12" s="1"/>
  <c r="D191" i="12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O188" i="12"/>
  <c r="N188" i="12"/>
  <c r="M188" i="12"/>
  <c r="K188" i="12"/>
  <c r="I188" i="12"/>
  <c r="G188" i="12"/>
  <c r="U187" i="12"/>
  <c r="T187" i="12"/>
  <c r="O187" i="12"/>
  <c r="N187" i="12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U185" i="12"/>
  <c r="S185" i="12"/>
  <c r="R185" i="12"/>
  <c r="Q185" i="12"/>
  <c r="P185" i="12"/>
  <c r="L185" i="12"/>
  <c r="K185" i="12"/>
  <c r="J185" i="12"/>
  <c r="H185" i="12"/>
  <c r="F185" i="12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O182" i="12"/>
  <c r="N182" i="12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O180" i="12"/>
  <c r="N180" i="12"/>
  <c r="M180" i="12"/>
  <c r="K180" i="12"/>
  <c r="I180" i="12"/>
  <c r="G180" i="12"/>
  <c r="U179" i="12"/>
  <c r="S179" i="12"/>
  <c r="R179" i="12"/>
  <c r="Q179" i="12"/>
  <c r="P179" i="12"/>
  <c r="L179" i="12"/>
  <c r="J179" i="12"/>
  <c r="H179" i="12"/>
  <c r="F179" i="12"/>
  <c r="E179" i="12"/>
  <c r="D179" i="12"/>
  <c r="U178" i="12"/>
  <c r="T178" i="12"/>
  <c r="O178" i="12"/>
  <c r="N178" i="12"/>
  <c r="M178" i="12"/>
  <c r="K178" i="12"/>
  <c r="I178" i="12"/>
  <c r="G178" i="12"/>
  <c r="U177" i="12"/>
  <c r="T177" i="12"/>
  <c r="N177" i="12"/>
  <c r="O177" i="12" s="1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P170" i="12"/>
  <c r="L170" i="12"/>
  <c r="J170" i="12"/>
  <c r="H170" i="12"/>
  <c r="I170" i="12" s="1"/>
  <c r="G170" i="12"/>
  <c r="F170" i="12"/>
  <c r="E170" i="12"/>
  <c r="M170" i="12" s="1"/>
  <c r="D170" i="12"/>
  <c r="S169" i="12"/>
  <c r="R169" i="12"/>
  <c r="Q169" i="12"/>
  <c r="P169" i="12"/>
  <c r="L169" i="12"/>
  <c r="J169" i="12"/>
  <c r="K169" i="12" s="1"/>
  <c r="H169" i="12"/>
  <c r="F169" i="12"/>
  <c r="E169" i="12"/>
  <c r="D169" i="12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N165" i="12"/>
  <c r="O165" i="12" s="1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T163" i="12"/>
  <c r="S163" i="12"/>
  <c r="R163" i="12"/>
  <c r="Q163" i="12"/>
  <c r="P163" i="12"/>
  <c r="L163" i="12"/>
  <c r="J163" i="12"/>
  <c r="H163" i="12"/>
  <c r="F163" i="12"/>
  <c r="N163" i="12" s="1"/>
  <c r="E163" i="12"/>
  <c r="M163" i="12" s="1"/>
  <c r="D163" i="12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N160" i="12"/>
  <c r="O160" i="12" s="1"/>
  <c r="M160" i="12"/>
  <c r="K160" i="12"/>
  <c r="I160" i="12"/>
  <c r="G160" i="12"/>
  <c r="U159" i="12"/>
  <c r="T159" i="12"/>
  <c r="O159" i="12"/>
  <c r="N159" i="12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P157" i="12"/>
  <c r="U157" i="12" s="1"/>
  <c r="L157" i="12"/>
  <c r="J157" i="12"/>
  <c r="H157" i="12"/>
  <c r="G157" i="12"/>
  <c r="F157" i="12"/>
  <c r="E157" i="12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R150" i="12"/>
  <c r="Q150" i="12"/>
  <c r="P150" i="12"/>
  <c r="U150" i="12" s="1"/>
  <c r="L150" i="12"/>
  <c r="J150" i="12"/>
  <c r="H150" i="12"/>
  <c r="G150" i="12"/>
  <c r="F150" i="12"/>
  <c r="E150" i="12"/>
  <c r="K150" i="12" s="1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O145" i="12"/>
  <c r="N145" i="12"/>
  <c r="M145" i="12"/>
  <c r="K145" i="12"/>
  <c r="I145" i="12"/>
  <c r="G145" i="12"/>
  <c r="S144" i="12"/>
  <c r="T144" i="12" s="1"/>
  <c r="R144" i="12"/>
  <c r="Q144" i="12"/>
  <c r="P144" i="12"/>
  <c r="L144" i="12"/>
  <c r="U144" i="12" s="1"/>
  <c r="J144" i="12"/>
  <c r="H144" i="12"/>
  <c r="F144" i="12"/>
  <c r="N144" i="12" s="1"/>
  <c r="O144" i="12" s="1"/>
  <c r="E144" i="12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O139" i="12"/>
  <c r="N139" i="12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S137" i="12"/>
  <c r="R137" i="12"/>
  <c r="Q137" i="12"/>
  <c r="P137" i="12"/>
  <c r="M137" i="12"/>
  <c r="L137" i="12"/>
  <c r="K137" i="12"/>
  <c r="J137" i="12"/>
  <c r="H137" i="12"/>
  <c r="F137" i="12"/>
  <c r="E137" i="12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O134" i="12"/>
  <c r="N134" i="12"/>
  <c r="M134" i="12"/>
  <c r="K134" i="12"/>
  <c r="I134" i="12"/>
  <c r="G134" i="12"/>
  <c r="U133" i="12"/>
  <c r="T133" i="12"/>
  <c r="O133" i="12"/>
  <c r="N133" i="12"/>
  <c r="M133" i="12"/>
  <c r="K133" i="12"/>
  <c r="I133" i="12"/>
  <c r="G133" i="12"/>
  <c r="S132" i="12"/>
  <c r="R132" i="12"/>
  <c r="Q132" i="12"/>
  <c r="P132" i="12"/>
  <c r="L132" i="12"/>
  <c r="J132" i="12"/>
  <c r="H132" i="12"/>
  <c r="I132" i="12" s="1"/>
  <c r="F132" i="12"/>
  <c r="G132" i="12" s="1"/>
  <c r="E132" i="12"/>
  <c r="D132" i="12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R126" i="12"/>
  <c r="T126" i="12" s="1"/>
  <c r="Q126" i="12"/>
  <c r="P126" i="12"/>
  <c r="U126" i="12" s="1"/>
  <c r="L126" i="12"/>
  <c r="J126" i="12"/>
  <c r="I126" i="12"/>
  <c r="H126" i="12"/>
  <c r="F126" i="12"/>
  <c r="E126" i="12"/>
  <c r="K126" i="12" s="1"/>
  <c r="D126" i="12"/>
  <c r="G126" i="12" s="1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O123" i="12"/>
  <c r="N123" i="12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S121" i="12"/>
  <c r="R121" i="12"/>
  <c r="Q121" i="12"/>
  <c r="P121" i="12"/>
  <c r="L121" i="12"/>
  <c r="U121" i="12" s="1"/>
  <c r="J121" i="12"/>
  <c r="H121" i="12"/>
  <c r="F121" i="12"/>
  <c r="E121" i="12"/>
  <c r="D121" i="12"/>
  <c r="I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U112" i="12"/>
  <c r="T112" i="12"/>
  <c r="S112" i="12"/>
  <c r="R112" i="12"/>
  <c r="Q112" i="12"/>
  <c r="P112" i="12"/>
  <c r="L112" i="12"/>
  <c r="J112" i="12"/>
  <c r="H112" i="12"/>
  <c r="F112" i="12"/>
  <c r="E112" i="12"/>
  <c r="K112" i="12" s="1"/>
  <c r="D112" i="12"/>
  <c r="I112" i="12" s="1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Q106" i="12"/>
  <c r="P106" i="12"/>
  <c r="U106" i="12" s="1"/>
  <c r="L106" i="12"/>
  <c r="J106" i="12"/>
  <c r="K106" i="12" s="1"/>
  <c r="H106" i="12"/>
  <c r="F106" i="12"/>
  <c r="E106" i="12"/>
  <c r="D106" i="12"/>
  <c r="U105" i="12"/>
  <c r="T105" i="12"/>
  <c r="N105" i="12"/>
  <c r="O105" i="12" s="1"/>
  <c r="M105" i="12"/>
  <c r="K105" i="12"/>
  <c r="I105" i="12"/>
  <c r="G105" i="12"/>
  <c r="S102" i="12"/>
  <c r="R102" i="12"/>
  <c r="T102" i="12" s="1"/>
  <c r="Q102" i="12"/>
  <c r="P102" i="12"/>
  <c r="L102" i="12"/>
  <c r="J102" i="12"/>
  <c r="H102" i="12"/>
  <c r="I102" i="12" s="1"/>
  <c r="F102" i="12"/>
  <c r="E102" i="12"/>
  <c r="D102" i="12"/>
  <c r="S101" i="12"/>
  <c r="R101" i="12"/>
  <c r="T101" i="12" s="1"/>
  <c r="Q101" i="12"/>
  <c r="P101" i="12"/>
  <c r="U101" i="12" s="1"/>
  <c r="L101" i="12"/>
  <c r="J101" i="12"/>
  <c r="K101" i="12" s="1"/>
  <c r="I101" i="12"/>
  <c r="H101" i="12"/>
  <c r="F101" i="12"/>
  <c r="E101" i="12"/>
  <c r="D101" i="12"/>
  <c r="U100" i="12"/>
  <c r="T100" i="12"/>
  <c r="O100" i="12"/>
  <c r="N100" i="12"/>
  <c r="M100" i="12"/>
  <c r="K100" i="12"/>
  <c r="I100" i="12"/>
  <c r="G100" i="12"/>
  <c r="U99" i="12"/>
  <c r="T99" i="12"/>
  <c r="O99" i="12"/>
  <c r="N99" i="12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Q96" i="12"/>
  <c r="P96" i="12"/>
  <c r="L96" i="12"/>
  <c r="J96" i="12"/>
  <c r="I96" i="12"/>
  <c r="H96" i="12"/>
  <c r="G96" i="12"/>
  <c r="F96" i="12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O93" i="12"/>
  <c r="N93" i="12"/>
  <c r="M93" i="12"/>
  <c r="K93" i="12"/>
  <c r="I93" i="12"/>
  <c r="G93" i="12"/>
  <c r="U92" i="12"/>
  <c r="T92" i="12"/>
  <c r="O92" i="12"/>
  <c r="N92" i="12"/>
  <c r="M92" i="12"/>
  <c r="K92" i="12"/>
  <c r="I92" i="12"/>
  <c r="G92" i="12"/>
  <c r="S91" i="12"/>
  <c r="R91" i="12"/>
  <c r="Q91" i="12"/>
  <c r="P91" i="12"/>
  <c r="U91" i="12" s="1"/>
  <c r="L91" i="12"/>
  <c r="K91" i="12"/>
  <c r="J91" i="12"/>
  <c r="I91" i="12"/>
  <c r="H91" i="12"/>
  <c r="G91" i="12"/>
  <c r="F91" i="12"/>
  <c r="E91" i="12"/>
  <c r="M91" i="12" s="1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O88" i="12"/>
  <c r="N88" i="12"/>
  <c r="M88" i="12"/>
  <c r="K88" i="12"/>
  <c r="I88" i="12"/>
  <c r="G88" i="12"/>
  <c r="U85" i="12"/>
  <c r="S85" i="12"/>
  <c r="R85" i="12"/>
  <c r="T85" i="12" s="1"/>
  <c r="Q85" i="12"/>
  <c r="P85" i="12"/>
  <c r="L85" i="12"/>
  <c r="J85" i="12"/>
  <c r="H85" i="12"/>
  <c r="F85" i="12"/>
  <c r="N85" i="12" s="1"/>
  <c r="E85" i="12"/>
  <c r="D85" i="12"/>
  <c r="S84" i="12"/>
  <c r="R84" i="12"/>
  <c r="Q84" i="12"/>
  <c r="P84" i="12"/>
  <c r="L84" i="12"/>
  <c r="U84" i="12" s="1"/>
  <c r="J84" i="12"/>
  <c r="H84" i="12"/>
  <c r="I84" i="12" s="1"/>
  <c r="G84" i="12"/>
  <c r="F84" i="12"/>
  <c r="E84" i="12"/>
  <c r="D84" i="12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O80" i="12"/>
  <c r="N80" i="12"/>
  <c r="M80" i="12"/>
  <c r="K80" i="12"/>
  <c r="I80" i="12"/>
  <c r="G80" i="12"/>
  <c r="U79" i="12"/>
  <c r="T79" i="12"/>
  <c r="O79" i="12"/>
  <c r="N79" i="12"/>
  <c r="M79" i="12"/>
  <c r="K79" i="12"/>
  <c r="I79" i="12"/>
  <c r="G79" i="12"/>
  <c r="S78" i="12"/>
  <c r="R78" i="12"/>
  <c r="Q78" i="12"/>
  <c r="P78" i="12"/>
  <c r="U78" i="12" s="1"/>
  <c r="L78" i="12"/>
  <c r="J78" i="12"/>
  <c r="H78" i="12"/>
  <c r="F78" i="12"/>
  <c r="E78" i="12"/>
  <c r="K78" i="12" s="1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O75" i="12"/>
  <c r="N75" i="12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O72" i="12"/>
  <c r="N72" i="12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T70" i="12" s="1"/>
  <c r="R70" i="12"/>
  <c r="Q70" i="12"/>
  <c r="P70" i="12"/>
  <c r="L70" i="12"/>
  <c r="J70" i="12"/>
  <c r="H70" i="12"/>
  <c r="F70" i="12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O67" i="12"/>
  <c r="N67" i="12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O65" i="12"/>
  <c r="N65" i="12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U63" i="12"/>
  <c r="S63" i="12"/>
  <c r="R63" i="12"/>
  <c r="T63" i="12" s="1"/>
  <c r="Q63" i="12"/>
  <c r="P63" i="12"/>
  <c r="L63" i="12"/>
  <c r="J63" i="12"/>
  <c r="H63" i="12"/>
  <c r="F63" i="12"/>
  <c r="E63" i="12"/>
  <c r="D63" i="12"/>
  <c r="U62" i="12"/>
  <c r="T62" i="12"/>
  <c r="O62" i="12"/>
  <c r="N62" i="12"/>
  <c r="M62" i="12"/>
  <c r="K62" i="12"/>
  <c r="I62" i="12"/>
  <c r="G62" i="12"/>
  <c r="U61" i="12"/>
  <c r="T61" i="12"/>
  <c r="O61" i="12"/>
  <c r="N61" i="12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Q58" i="12"/>
  <c r="P58" i="12"/>
  <c r="U58" i="12" s="1"/>
  <c r="L58" i="12"/>
  <c r="J58" i="12"/>
  <c r="H58" i="12"/>
  <c r="F58" i="12"/>
  <c r="N58" i="12" s="1"/>
  <c r="E58" i="12"/>
  <c r="D58" i="12"/>
  <c r="U57" i="12"/>
  <c r="T57" i="12"/>
  <c r="N57" i="12"/>
  <c r="O57" i="12" s="1"/>
  <c r="M57" i="12"/>
  <c r="K57" i="12"/>
  <c r="I57" i="12"/>
  <c r="G57" i="12"/>
  <c r="U54" i="12"/>
  <c r="S54" i="12"/>
  <c r="R54" i="12"/>
  <c r="Q54" i="12"/>
  <c r="P54" i="12"/>
  <c r="L54" i="12"/>
  <c r="J54" i="12"/>
  <c r="H54" i="12"/>
  <c r="F54" i="12"/>
  <c r="E54" i="12"/>
  <c r="K54" i="12" s="1"/>
  <c r="D54" i="12"/>
  <c r="U53" i="12"/>
  <c r="S53" i="12"/>
  <c r="T53" i="12" s="1"/>
  <c r="R53" i="12"/>
  <c r="Q53" i="12"/>
  <c r="P53" i="12"/>
  <c r="L53" i="12"/>
  <c r="K53" i="12"/>
  <c r="J53" i="12"/>
  <c r="I53" i="12"/>
  <c r="H53" i="12"/>
  <c r="F53" i="12"/>
  <c r="E53" i="12"/>
  <c r="D53" i="12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O48" i="12"/>
  <c r="N48" i="12"/>
  <c r="M48" i="12"/>
  <c r="K48" i="12"/>
  <c r="I48" i="12"/>
  <c r="G48" i="12"/>
  <c r="U47" i="12"/>
  <c r="S47" i="12"/>
  <c r="R47" i="12"/>
  <c r="T47" i="12" s="1"/>
  <c r="Q47" i="12"/>
  <c r="P47" i="12"/>
  <c r="L47" i="12"/>
  <c r="J47" i="12"/>
  <c r="I47" i="12"/>
  <c r="H47" i="12"/>
  <c r="F47" i="12"/>
  <c r="E47" i="12"/>
  <c r="D47" i="12"/>
  <c r="G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S40" i="12"/>
  <c r="R40" i="12"/>
  <c r="Q40" i="12"/>
  <c r="P40" i="12"/>
  <c r="L40" i="12"/>
  <c r="J40" i="12"/>
  <c r="I40" i="12"/>
  <c r="H40" i="12"/>
  <c r="G40" i="12"/>
  <c r="F40" i="12"/>
  <c r="E40" i="12"/>
  <c r="D40" i="12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O37" i="12"/>
  <c r="N37" i="12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Q35" i="12"/>
  <c r="P35" i="12"/>
  <c r="L35" i="12"/>
  <c r="J35" i="12"/>
  <c r="H35" i="12"/>
  <c r="G35" i="12"/>
  <c r="F35" i="12"/>
  <c r="N35" i="12" s="1"/>
  <c r="E35" i="12"/>
  <c r="K35" i="12" s="1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O28" i="12"/>
  <c r="N28" i="12"/>
  <c r="M28" i="12"/>
  <c r="K28" i="12"/>
  <c r="I28" i="12"/>
  <c r="G28" i="12"/>
  <c r="S27" i="12"/>
  <c r="T27" i="12" s="1"/>
  <c r="R27" i="12"/>
  <c r="Q27" i="12"/>
  <c r="P27" i="12"/>
  <c r="L27" i="12"/>
  <c r="U27" i="12" s="1"/>
  <c r="J27" i="12"/>
  <c r="H27" i="12"/>
  <c r="I27" i="12" s="1"/>
  <c r="F27" i="12"/>
  <c r="E27" i="12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R19" i="12"/>
  <c r="T19" i="12" s="1"/>
  <c r="Q19" i="12"/>
  <c r="P19" i="12"/>
  <c r="U19" i="12" s="1"/>
  <c r="L19" i="12"/>
  <c r="J19" i="12"/>
  <c r="I19" i="12"/>
  <c r="H19" i="12"/>
  <c r="G19" i="12"/>
  <c r="F19" i="12"/>
  <c r="E19" i="12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O16" i="12"/>
  <c r="N16" i="12"/>
  <c r="M16" i="12"/>
  <c r="K16" i="12"/>
  <c r="I16" i="12"/>
  <c r="G16" i="12"/>
  <c r="U15" i="12"/>
  <c r="T15" i="12"/>
  <c r="O15" i="12"/>
  <c r="N15" i="12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O13" i="12"/>
  <c r="N13" i="12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O11" i="12"/>
  <c r="N11" i="12"/>
  <c r="M11" i="12"/>
  <c r="K11" i="12"/>
  <c r="I11" i="12"/>
  <c r="G11" i="12"/>
  <c r="U10" i="12"/>
  <c r="S10" i="12"/>
  <c r="R10" i="12"/>
  <c r="T10" i="12" s="1"/>
  <c r="Q10" i="12"/>
  <c r="P10" i="12"/>
  <c r="L10" i="12"/>
  <c r="J10" i="12"/>
  <c r="H10" i="12"/>
  <c r="F10" i="12"/>
  <c r="E10" i="12"/>
  <c r="D10" i="12"/>
  <c r="U9" i="12"/>
  <c r="T9" i="12"/>
  <c r="O9" i="12"/>
  <c r="N9" i="12"/>
  <c r="M9" i="12"/>
  <c r="K9" i="12"/>
  <c r="I9" i="12"/>
  <c r="G9" i="12"/>
  <c r="U8" i="12"/>
  <c r="T8" i="12"/>
  <c r="N8" i="12"/>
  <c r="O8" i="12" s="1"/>
  <c r="M8" i="12"/>
  <c r="K8" i="12"/>
  <c r="I8" i="12"/>
  <c r="G8" i="12"/>
  <c r="T339" i="11"/>
  <c r="S339" i="11"/>
  <c r="R339" i="11"/>
  <c r="Q339" i="11"/>
  <c r="P339" i="11"/>
  <c r="U339" i="11" s="1"/>
  <c r="L339" i="11"/>
  <c r="M339" i="11" s="1"/>
  <c r="J339" i="11"/>
  <c r="H339" i="11"/>
  <c r="F339" i="11"/>
  <c r="E339" i="11"/>
  <c r="D339" i="11"/>
  <c r="S338" i="11"/>
  <c r="R338" i="11"/>
  <c r="Q338" i="11"/>
  <c r="P338" i="11"/>
  <c r="L338" i="11"/>
  <c r="J338" i="11"/>
  <c r="H338" i="11"/>
  <c r="F338" i="11"/>
  <c r="E338" i="11"/>
  <c r="D338" i="11"/>
  <c r="S337" i="11"/>
  <c r="R337" i="11"/>
  <c r="T337" i="11" s="1"/>
  <c r="Q337" i="11"/>
  <c r="P337" i="11"/>
  <c r="U337" i="11" s="1"/>
  <c r="L337" i="11"/>
  <c r="K337" i="11"/>
  <c r="J337" i="11"/>
  <c r="I337" i="11"/>
  <c r="H337" i="11"/>
  <c r="F337" i="11"/>
  <c r="E337" i="11"/>
  <c r="O337" i="11" s="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T332" i="11" s="1"/>
  <c r="R332" i="11"/>
  <c r="Q332" i="11"/>
  <c r="P332" i="11"/>
  <c r="L332" i="11"/>
  <c r="J332" i="11"/>
  <c r="K332" i="11" s="1"/>
  <c r="H332" i="11"/>
  <c r="F332" i="11"/>
  <c r="E332" i="11"/>
  <c r="D332" i="11"/>
  <c r="U331" i="11"/>
  <c r="T331" i="11"/>
  <c r="N331" i="11"/>
  <c r="O331" i="11" s="1"/>
  <c r="M331" i="11"/>
  <c r="K331" i="11"/>
  <c r="I331" i="11"/>
  <c r="G331" i="11"/>
  <c r="U330" i="11"/>
  <c r="T330" i="11"/>
  <c r="O330" i="11"/>
  <c r="N330" i="1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O327" i="11"/>
  <c r="N327" i="11"/>
  <c r="M327" i="11"/>
  <c r="K327" i="11"/>
  <c r="I327" i="11"/>
  <c r="G327" i="11"/>
  <c r="U326" i="11"/>
  <c r="T326" i="11"/>
  <c r="O326" i="11"/>
  <c r="N326" i="11"/>
  <c r="M326" i="11"/>
  <c r="K326" i="11"/>
  <c r="I326" i="11"/>
  <c r="G326" i="11"/>
  <c r="U325" i="11"/>
  <c r="T325" i="11"/>
  <c r="O325" i="11"/>
  <c r="N325" i="1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T323" i="11"/>
  <c r="S323" i="11"/>
  <c r="R323" i="11"/>
  <c r="Q323" i="11"/>
  <c r="P323" i="11"/>
  <c r="L323" i="11"/>
  <c r="J323" i="11"/>
  <c r="H323" i="11"/>
  <c r="F323" i="11"/>
  <c r="E323" i="11"/>
  <c r="M323" i="11" s="1"/>
  <c r="D323" i="1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L317" i="11"/>
  <c r="J317" i="11"/>
  <c r="H317" i="11"/>
  <c r="I317" i="11" s="1"/>
  <c r="F317" i="11"/>
  <c r="E317" i="1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T310" i="11" s="1"/>
  <c r="Q310" i="11"/>
  <c r="P310" i="11"/>
  <c r="U310" i="11" s="1"/>
  <c r="O310" i="11"/>
  <c r="L310" i="11"/>
  <c r="K310" i="11"/>
  <c r="J310" i="11"/>
  <c r="H310" i="11"/>
  <c r="F310" i="11"/>
  <c r="E310" i="11"/>
  <c r="M310" i="11" s="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T303" i="11"/>
  <c r="S303" i="11"/>
  <c r="R303" i="11"/>
  <c r="Q303" i="11"/>
  <c r="P303" i="11"/>
  <c r="L303" i="11"/>
  <c r="J303" i="11"/>
  <c r="K303" i="11" s="1"/>
  <c r="H303" i="11"/>
  <c r="F303" i="11"/>
  <c r="E303" i="11"/>
  <c r="D303" i="11"/>
  <c r="U302" i="11"/>
  <c r="T302" i="11"/>
  <c r="O302" i="11"/>
  <c r="N302" i="11"/>
  <c r="M302" i="11"/>
  <c r="K302" i="11"/>
  <c r="I302" i="11"/>
  <c r="G302" i="11"/>
  <c r="S299" i="11"/>
  <c r="T299" i="11" s="1"/>
  <c r="R299" i="11"/>
  <c r="Q299" i="11"/>
  <c r="P299" i="11"/>
  <c r="L299" i="11"/>
  <c r="U299" i="11" s="1"/>
  <c r="J299" i="11"/>
  <c r="H299" i="11"/>
  <c r="F299" i="11"/>
  <c r="N299" i="11" s="1"/>
  <c r="E299" i="11"/>
  <c r="M299" i="11" s="1"/>
  <c r="D299" i="11"/>
  <c r="S298" i="11"/>
  <c r="R298" i="11"/>
  <c r="T298" i="11" s="1"/>
  <c r="Q298" i="11"/>
  <c r="P298" i="11"/>
  <c r="U298" i="11" s="1"/>
  <c r="L298" i="11"/>
  <c r="J298" i="11"/>
  <c r="H298" i="11"/>
  <c r="F298" i="11"/>
  <c r="E298" i="11"/>
  <c r="M298" i="11" s="1"/>
  <c r="D298" i="11"/>
  <c r="G298" i="11" s="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S292" i="11"/>
  <c r="R292" i="11"/>
  <c r="T292" i="11" s="1"/>
  <c r="Q292" i="11"/>
  <c r="P292" i="11"/>
  <c r="U292" i="11" s="1"/>
  <c r="O292" i="11"/>
  <c r="L292" i="11"/>
  <c r="K292" i="11"/>
  <c r="J292" i="11"/>
  <c r="H292" i="11"/>
  <c r="F292" i="11"/>
  <c r="E292" i="11"/>
  <c r="M292" i="11" s="1"/>
  <c r="D292" i="11"/>
  <c r="I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Q285" i="11"/>
  <c r="P285" i="11"/>
  <c r="U285" i="11" s="1"/>
  <c r="L285" i="11"/>
  <c r="J285" i="11"/>
  <c r="H285" i="11"/>
  <c r="F285" i="11"/>
  <c r="E285" i="1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O279" i="11"/>
  <c r="N279" i="1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U275" i="11"/>
  <c r="S275" i="11"/>
  <c r="R275" i="11"/>
  <c r="T275" i="11" s="1"/>
  <c r="Q275" i="11"/>
  <c r="P275" i="11"/>
  <c r="M275" i="11"/>
  <c r="L275" i="11"/>
  <c r="J275" i="1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J267" i="11"/>
  <c r="H267" i="11"/>
  <c r="I267" i="11" s="1"/>
  <c r="F267" i="11"/>
  <c r="E267" i="11"/>
  <c r="D267" i="1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Q260" i="11"/>
  <c r="P260" i="11"/>
  <c r="U260" i="11" s="1"/>
  <c r="L260" i="11"/>
  <c r="J260" i="11"/>
  <c r="H260" i="11"/>
  <c r="F260" i="11"/>
  <c r="E260" i="11"/>
  <c r="D260" i="11"/>
  <c r="G260" i="11" s="1"/>
  <c r="S259" i="11"/>
  <c r="R259" i="11"/>
  <c r="Q259" i="11"/>
  <c r="P259" i="11"/>
  <c r="L259" i="11"/>
  <c r="U259" i="11" s="1"/>
  <c r="K259" i="11"/>
  <c r="J259" i="11"/>
  <c r="H259" i="11"/>
  <c r="F259" i="11"/>
  <c r="E259" i="1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T254" i="11" s="1"/>
  <c r="R254" i="11"/>
  <c r="Q254" i="11"/>
  <c r="P254" i="11"/>
  <c r="L254" i="11"/>
  <c r="J254" i="11"/>
  <c r="H254" i="11"/>
  <c r="F254" i="11"/>
  <c r="E254" i="11"/>
  <c r="M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H247" i="11"/>
  <c r="I247" i="11" s="1"/>
  <c r="F247" i="11"/>
  <c r="E247" i="11"/>
  <c r="M247" i="11" s="1"/>
  <c r="D247" i="11"/>
  <c r="U246" i="11"/>
  <c r="T246" i="11"/>
  <c r="N246" i="11"/>
  <c r="O246" i="11" s="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Q240" i="11"/>
  <c r="P240" i="11"/>
  <c r="U240" i="11" s="1"/>
  <c r="L240" i="11"/>
  <c r="J240" i="11"/>
  <c r="K240" i="11" s="1"/>
  <c r="I240" i="11"/>
  <c r="H240" i="1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T231" i="11" s="1"/>
  <c r="Q231" i="11"/>
  <c r="P231" i="11"/>
  <c r="L231" i="11"/>
  <c r="J231" i="11"/>
  <c r="K231" i="11" s="1"/>
  <c r="H231" i="11"/>
  <c r="F231" i="11"/>
  <c r="E231" i="11"/>
  <c r="D231" i="11"/>
  <c r="S230" i="11"/>
  <c r="R230" i="11"/>
  <c r="T230" i="11" s="1"/>
  <c r="Q230" i="11"/>
  <c r="P230" i="11"/>
  <c r="N230" i="11"/>
  <c r="M230" i="11"/>
  <c r="L230" i="11"/>
  <c r="U230" i="11" s="1"/>
  <c r="J230" i="11"/>
  <c r="H230" i="11"/>
  <c r="F230" i="11"/>
  <c r="E230" i="11"/>
  <c r="D230" i="1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N225" i="11"/>
  <c r="O225" i="11" s="1"/>
  <c r="M225" i="11"/>
  <c r="K225" i="11"/>
  <c r="I225" i="11"/>
  <c r="G225" i="11"/>
  <c r="S224" i="11"/>
  <c r="R224" i="11"/>
  <c r="Q224" i="11"/>
  <c r="P224" i="11"/>
  <c r="U224" i="11" s="1"/>
  <c r="L224" i="11"/>
  <c r="J224" i="11"/>
  <c r="H224" i="11"/>
  <c r="F224" i="11"/>
  <c r="N224" i="11" s="1"/>
  <c r="O224" i="11" s="1"/>
  <c r="E224" i="1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O219" i="11"/>
  <c r="N219" i="1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T216" i="11" s="1"/>
  <c r="Q216" i="11"/>
  <c r="P216" i="11"/>
  <c r="U216" i="11" s="1"/>
  <c r="L216" i="11"/>
  <c r="K216" i="11"/>
  <c r="J216" i="11"/>
  <c r="I216" i="11"/>
  <c r="H216" i="11"/>
  <c r="F216" i="11"/>
  <c r="E216" i="11"/>
  <c r="D216" i="11"/>
  <c r="G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L205" i="11"/>
  <c r="J205" i="11"/>
  <c r="K205" i="11" s="1"/>
  <c r="H205" i="11"/>
  <c r="F205" i="11"/>
  <c r="E205" i="11"/>
  <c r="D205" i="11"/>
  <c r="U204" i="11"/>
  <c r="S204" i="11"/>
  <c r="T204" i="11" s="1"/>
  <c r="R204" i="11"/>
  <c r="Q204" i="11"/>
  <c r="P204" i="11"/>
  <c r="M204" i="11"/>
  <c r="L204" i="11"/>
  <c r="J204" i="11"/>
  <c r="H204" i="11"/>
  <c r="F204" i="11"/>
  <c r="N204" i="11" s="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U198" i="11" s="1"/>
  <c r="L198" i="11"/>
  <c r="J198" i="11"/>
  <c r="I198" i="11"/>
  <c r="H198" i="11"/>
  <c r="G198" i="11"/>
  <c r="F198" i="11"/>
  <c r="E198" i="11"/>
  <c r="D198" i="1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Q191" i="11"/>
  <c r="P191" i="11"/>
  <c r="U191" i="11" s="1"/>
  <c r="L191" i="11"/>
  <c r="J191" i="11"/>
  <c r="K191" i="11" s="1"/>
  <c r="H191" i="11"/>
  <c r="F191" i="11"/>
  <c r="E191" i="11"/>
  <c r="D191" i="11"/>
  <c r="G191" i="11" s="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T185" i="11"/>
  <c r="S185" i="11"/>
  <c r="R185" i="11"/>
  <c r="Q185" i="11"/>
  <c r="P185" i="11"/>
  <c r="L185" i="11"/>
  <c r="J185" i="11"/>
  <c r="H185" i="11"/>
  <c r="F185" i="11"/>
  <c r="E185" i="11"/>
  <c r="D185" i="11"/>
  <c r="U184" i="11"/>
  <c r="T184" i="11"/>
  <c r="O184" i="11"/>
  <c r="N184" i="1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U179" i="11"/>
  <c r="T179" i="11"/>
  <c r="S179" i="11"/>
  <c r="R179" i="11"/>
  <c r="Q179" i="11"/>
  <c r="P179" i="11"/>
  <c r="L179" i="11"/>
  <c r="J179" i="11"/>
  <c r="H179" i="11"/>
  <c r="F179" i="11"/>
  <c r="N179" i="11" s="1"/>
  <c r="E179" i="1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T170" i="11"/>
  <c r="S170" i="11"/>
  <c r="R170" i="11"/>
  <c r="Q170" i="11"/>
  <c r="P170" i="11"/>
  <c r="L170" i="11"/>
  <c r="N170" i="11" s="1"/>
  <c r="O170" i="11" s="1"/>
  <c r="J170" i="11"/>
  <c r="H170" i="11"/>
  <c r="G170" i="11"/>
  <c r="F170" i="11"/>
  <c r="E170" i="11"/>
  <c r="D170" i="11"/>
  <c r="S169" i="11"/>
  <c r="R169" i="11"/>
  <c r="T169" i="11" s="1"/>
  <c r="Q169" i="11"/>
  <c r="P169" i="11"/>
  <c r="U169" i="11" s="1"/>
  <c r="O169" i="11"/>
  <c r="L169" i="11"/>
  <c r="K169" i="11"/>
  <c r="J169" i="11"/>
  <c r="H169" i="11"/>
  <c r="F169" i="11"/>
  <c r="E169" i="11"/>
  <c r="M169" i="11" s="1"/>
  <c r="D169" i="1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P163" i="11"/>
  <c r="U163" i="11" s="1"/>
  <c r="L163" i="11"/>
  <c r="K163" i="11"/>
  <c r="J163" i="11"/>
  <c r="H163" i="11"/>
  <c r="F163" i="1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T157" i="11" s="1"/>
  <c r="R157" i="11"/>
  <c r="Q157" i="11"/>
  <c r="P157" i="11"/>
  <c r="L157" i="11"/>
  <c r="U157" i="11" s="1"/>
  <c r="J157" i="11"/>
  <c r="H157" i="11"/>
  <c r="F157" i="11"/>
  <c r="E157" i="11"/>
  <c r="M157" i="11" s="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T150" i="11"/>
  <c r="S150" i="11"/>
  <c r="R150" i="11"/>
  <c r="Q150" i="11"/>
  <c r="P150" i="11"/>
  <c r="O150" i="11"/>
  <c r="L150" i="11"/>
  <c r="J150" i="11"/>
  <c r="H150" i="11"/>
  <c r="G150" i="11"/>
  <c r="F150" i="11"/>
  <c r="E150" i="11"/>
  <c r="M150" i="11" s="1"/>
  <c r="D150" i="11"/>
  <c r="I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R144" i="11"/>
  <c r="T144" i="11" s="1"/>
  <c r="Q144" i="11"/>
  <c r="P144" i="11"/>
  <c r="U144" i="11" s="1"/>
  <c r="L144" i="11"/>
  <c r="J144" i="11"/>
  <c r="H144" i="11"/>
  <c r="F144" i="11"/>
  <c r="N144" i="11" s="1"/>
  <c r="E144" i="11"/>
  <c r="D144" i="1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T137" i="11" s="1"/>
  <c r="Q137" i="11"/>
  <c r="P137" i="11"/>
  <c r="U137" i="11" s="1"/>
  <c r="L137" i="11"/>
  <c r="K137" i="11"/>
  <c r="J137" i="11"/>
  <c r="H137" i="11"/>
  <c r="F137" i="11"/>
  <c r="E137" i="11"/>
  <c r="O137" i="11" s="1"/>
  <c r="D137" i="1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T132" i="11"/>
  <c r="S132" i="11"/>
  <c r="R132" i="11"/>
  <c r="Q132" i="11"/>
  <c r="P132" i="11"/>
  <c r="U132" i="11" s="1"/>
  <c r="L132" i="11"/>
  <c r="N132" i="11" s="1"/>
  <c r="K132" i="11"/>
  <c r="J132" i="11"/>
  <c r="H132" i="11"/>
  <c r="F132" i="11"/>
  <c r="E132" i="11"/>
  <c r="O132" i="11" s="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T126" i="11"/>
  <c r="S126" i="11"/>
  <c r="R126" i="11"/>
  <c r="Q126" i="11"/>
  <c r="P126" i="11"/>
  <c r="U126" i="11" s="1"/>
  <c r="L126" i="11"/>
  <c r="J126" i="11"/>
  <c r="H126" i="11"/>
  <c r="N126" i="11" s="1"/>
  <c r="F126" i="11"/>
  <c r="E126" i="11"/>
  <c r="K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P121" i="11"/>
  <c r="U121" i="11" s="1"/>
  <c r="L121" i="11"/>
  <c r="J121" i="11"/>
  <c r="K121" i="11" s="1"/>
  <c r="H121" i="11"/>
  <c r="G121" i="11"/>
  <c r="F121" i="11"/>
  <c r="E121" i="11"/>
  <c r="D121" i="11"/>
  <c r="U120" i="11"/>
  <c r="T120" i="11"/>
  <c r="N120" i="11"/>
  <c r="O120" i="11" s="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U112" i="11"/>
  <c r="S112" i="11"/>
  <c r="R112" i="11"/>
  <c r="Q112" i="11"/>
  <c r="P112" i="11"/>
  <c r="L112" i="11"/>
  <c r="M112" i="11" s="1"/>
  <c r="J112" i="11"/>
  <c r="H112" i="11"/>
  <c r="F112" i="11"/>
  <c r="E112" i="11"/>
  <c r="K112" i="11" s="1"/>
  <c r="D112" i="11"/>
  <c r="G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Q106" i="11"/>
  <c r="P106" i="11"/>
  <c r="L106" i="11"/>
  <c r="J106" i="11"/>
  <c r="K106" i="11" s="1"/>
  <c r="H106" i="11"/>
  <c r="G106" i="11"/>
  <c r="F106" i="1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T102" i="11" s="1"/>
  <c r="Q102" i="11"/>
  <c r="P102" i="11"/>
  <c r="L102" i="11"/>
  <c r="M102" i="11" s="1"/>
  <c r="J102" i="11"/>
  <c r="H102" i="11"/>
  <c r="F102" i="11"/>
  <c r="E102" i="11"/>
  <c r="D102" i="11"/>
  <c r="G102" i="11" s="1"/>
  <c r="T101" i="11"/>
  <c r="S101" i="11"/>
  <c r="R101" i="11"/>
  <c r="Q101" i="11"/>
  <c r="P101" i="11"/>
  <c r="U101" i="11" s="1"/>
  <c r="L101" i="11"/>
  <c r="K101" i="11"/>
  <c r="J101" i="11"/>
  <c r="H101" i="11"/>
  <c r="F101" i="1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N99" i="11"/>
  <c r="O99" i="11" s="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R96" i="11"/>
  <c r="Q96" i="11"/>
  <c r="P96" i="11"/>
  <c r="L96" i="11"/>
  <c r="M96" i="11" s="1"/>
  <c r="J96" i="11"/>
  <c r="K96" i="11" s="1"/>
  <c r="H96" i="11"/>
  <c r="F96" i="11"/>
  <c r="E96" i="1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T91" i="11" s="1"/>
  <c r="Q91" i="11"/>
  <c r="P91" i="11"/>
  <c r="L91" i="11"/>
  <c r="U91" i="11" s="1"/>
  <c r="J91" i="11"/>
  <c r="H91" i="11"/>
  <c r="F91" i="11"/>
  <c r="E91" i="11"/>
  <c r="M91" i="11" s="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T85" i="11" s="1"/>
  <c r="Q85" i="11"/>
  <c r="P85" i="11"/>
  <c r="L85" i="11"/>
  <c r="M85" i="11" s="1"/>
  <c r="J85" i="11"/>
  <c r="H85" i="11"/>
  <c r="G85" i="11"/>
  <c r="F85" i="11"/>
  <c r="E85" i="11"/>
  <c r="D85" i="11"/>
  <c r="T84" i="11"/>
  <c r="S84" i="11"/>
  <c r="R84" i="11"/>
  <c r="Q84" i="11"/>
  <c r="P84" i="11"/>
  <c r="L84" i="11"/>
  <c r="J84" i="11"/>
  <c r="H84" i="11"/>
  <c r="F84" i="11"/>
  <c r="E84" i="11"/>
  <c r="D84" i="1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T78" i="11" s="1"/>
  <c r="Q78" i="11"/>
  <c r="P78" i="11"/>
  <c r="L78" i="11"/>
  <c r="J78" i="11"/>
  <c r="I78" i="11"/>
  <c r="H78" i="11"/>
  <c r="F78" i="11"/>
  <c r="N78" i="11" s="1"/>
  <c r="E78" i="1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O72" i="11"/>
  <c r="N72" i="11"/>
  <c r="M72" i="11"/>
  <c r="K72" i="11"/>
  <c r="I72" i="11"/>
  <c r="G72" i="11"/>
  <c r="U71" i="11"/>
  <c r="T71" i="11"/>
  <c r="O71" i="11"/>
  <c r="N71" i="11"/>
  <c r="M71" i="11"/>
  <c r="K71" i="11"/>
  <c r="I71" i="11"/>
  <c r="G71" i="11"/>
  <c r="U70" i="11"/>
  <c r="S70" i="11"/>
  <c r="R70" i="11"/>
  <c r="T70" i="11" s="1"/>
  <c r="Q70" i="11"/>
  <c r="P70" i="11"/>
  <c r="L70" i="11"/>
  <c r="J70" i="11"/>
  <c r="H70" i="11"/>
  <c r="F70" i="11"/>
  <c r="E70" i="11"/>
  <c r="D70" i="11"/>
  <c r="I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U63" i="11"/>
  <c r="S63" i="11"/>
  <c r="R63" i="11"/>
  <c r="T63" i="11" s="1"/>
  <c r="Q63" i="11"/>
  <c r="P63" i="11"/>
  <c r="L63" i="11"/>
  <c r="J63" i="11"/>
  <c r="I63" i="11"/>
  <c r="H63" i="11"/>
  <c r="F63" i="11"/>
  <c r="E63" i="11"/>
  <c r="D63" i="11"/>
  <c r="G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T58" i="11" s="1"/>
  <c r="R58" i="11"/>
  <c r="Q58" i="11"/>
  <c r="P58" i="11"/>
  <c r="U58" i="11" s="1"/>
  <c r="L58" i="11"/>
  <c r="J58" i="11"/>
  <c r="K58" i="11" s="1"/>
  <c r="H58" i="11"/>
  <c r="I58" i="11" s="1"/>
  <c r="F58" i="11"/>
  <c r="E58" i="11"/>
  <c r="M58" i="11" s="1"/>
  <c r="D58" i="11"/>
  <c r="G58" i="11" s="1"/>
  <c r="U57" i="11"/>
  <c r="T57" i="11"/>
  <c r="N57" i="11"/>
  <c r="O57" i="11" s="1"/>
  <c r="M57" i="11"/>
  <c r="K57" i="11"/>
  <c r="I57" i="11"/>
  <c r="G57" i="11"/>
  <c r="U54" i="11"/>
  <c r="S54" i="11"/>
  <c r="R54" i="11"/>
  <c r="Q54" i="11"/>
  <c r="P54" i="11"/>
  <c r="L54" i="11"/>
  <c r="J54" i="11"/>
  <c r="H54" i="11"/>
  <c r="F54" i="11"/>
  <c r="E54" i="11"/>
  <c r="D54" i="11"/>
  <c r="T53" i="11"/>
  <c r="S53" i="11"/>
  <c r="R53" i="11"/>
  <c r="Q53" i="11"/>
  <c r="P53" i="11"/>
  <c r="U53" i="11" s="1"/>
  <c r="L53" i="11"/>
  <c r="J53" i="11"/>
  <c r="H53" i="11"/>
  <c r="F53" i="11"/>
  <c r="E53" i="1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P47" i="11"/>
  <c r="U47" i="11" s="1"/>
  <c r="L47" i="11"/>
  <c r="J47" i="11"/>
  <c r="I47" i="11"/>
  <c r="H47" i="11"/>
  <c r="F47" i="11"/>
  <c r="E47" i="11"/>
  <c r="D47" i="1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T40" i="11"/>
  <c r="S40" i="11"/>
  <c r="R40" i="11"/>
  <c r="Q40" i="11"/>
  <c r="P40" i="11"/>
  <c r="U40" i="11" s="1"/>
  <c r="L40" i="11"/>
  <c r="J40" i="11"/>
  <c r="H40" i="11"/>
  <c r="I40" i="11" s="1"/>
  <c r="F40" i="11"/>
  <c r="E40" i="11"/>
  <c r="D40" i="11"/>
  <c r="G40" i="11" s="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U35" i="11"/>
  <c r="S35" i="11"/>
  <c r="R35" i="11"/>
  <c r="T35" i="11" s="1"/>
  <c r="Q35" i="11"/>
  <c r="P35" i="11"/>
  <c r="L35" i="11"/>
  <c r="J35" i="11"/>
  <c r="H35" i="11"/>
  <c r="F35" i="11"/>
  <c r="E35" i="1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T27" i="11" s="1"/>
  <c r="R27" i="11"/>
  <c r="Q27" i="11"/>
  <c r="P27" i="11"/>
  <c r="L27" i="11"/>
  <c r="U27" i="11" s="1"/>
  <c r="J27" i="11"/>
  <c r="H27" i="11"/>
  <c r="F27" i="11"/>
  <c r="E27" i="11"/>
  <c r="D27" i="11"/>
  <c r="I27" i="11" s="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U19" i="11"/>
  <c r="S19" i="11"/>
  <c r="R19" i="11"/>
  <c r="Q19" i="11"/>
  <c r="P19" i="11"/>
  <c r="L19" i="11"/>
  <c r="J19" i="11"/>
  <c r="H19" i="11"/>
  <c r="F19" i="11"/>
  <c r="E19" i="11"/>
  <c r="K19" i="11" s="1"/>
  <c r="D19" i="11"/>
  <c r="I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N11" i="11"/>
  <c r="O11" i="11" s="1"/>
  <c r="M11" i="11"/>
  <c r="K11" i="11"/>
  <c r="I11" i="11"/>
  <c r="G11" i="11"/>
  <c r="S10" i="11"/>
  <c r="T10" i="11" s="1"/>
  <c r="R10" i="11"/>
  <c r="Q10" i="11"/>
  <c r="P10" i="11"/>
  <c r="U10" i="11" s="1"/>
  <c r="L10" i="11"/>
  <c r="K10" i="11"/>
  <c r="J10" i="11"/>
  <c r="H10" i="11"/>
  <c r="I10" i="11" s="1"/>
  <c r="G10" i="11"/>
  <c r="F10" i="11"/>
  <c r="E10" i="1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P339" i="10"/>
  <c r="L339" i="10"/>
  <c r="J339" i="10"/>
  <c r="H339" i="10"/>
  <c r="F339" i="10"/>
  <c r="E339" i="10"/>
  <c r="D339" i="10"/>
  <c r="S338" i="10"/>
  <c r="R338" i="10"/>
  <c r="T338" i="10" s="1"/>
  <c r="Q338" i="10"/>
  <c r="P338" i="10"/>
  <c r="L338" i="10"/>
  <c r="U338" i="10" s="1"/>
  <c r="J338" i="10"/>
  <c r="H338" i="10"/>
  <c r="F338" i="10"/>
  <c r="N338" i="10" s="1"/>
  <c r="E338" i="10"/>
  <c r="M338" i="10" s="1"/>
  <c r="D338" i="10"/>
  <c r="T337" i="10"/>
  <c r="S337" i="10"/>
  <c r="R337" i="10"/>
  <c r="Q337" i="10"/>
  <c r="P337" i="10"/>
  <c r="U337" i="10" s="1"/>
  <c r="L337" i="10"/>
  <c r="J337" i="10"/>
  <c r="H337" i="10"/>
  <c r="F337" i="10"/>
  <c r="E337" i="10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O335" i="10"/>
  <c r="N335" i="10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T332" i="10" s="1"/>
  <c r="Q332" i="10"/>
  <c r="P332" i="10"/>
  <c r="U332" i="10" s="1"/>
  <c r="L332" i="10"/>
  <c r="J332" i="10"/>
  <c r="K332" i="10" s="1"/>
  <c r="I332" i="10"/>
  <c r="H332" i="10"/>
  <c r="F332" i="10"/>
  <c r="G332" i="10" s="1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O329" i="10"/>
  <c r="N329" i="10"/>
  <c r="M329" i="10"/>
  <c r="K329" i="10"/>
  <c r="I329" i="10"/>
  <c r="G329" i="10"/>
  <c r="U328" i="10"/>
  <c r="T328" i="10"/>
  <c r="O328" i="10"/>
  <c r="N328" i="10"/>
  <c r="M328" i="10"/>
  <c r="K328" i="10"/>
  <c r="I328" i="10"/>
  <c r="G328" i="10"/>
  <c r="U327" i="10"/>
  <c r="T327" i="10"/>
  <c r="O327" i="10"/>
  <c r="N327" i="10"/>
  <c r="M327" i="10"/>
  <c r="K327" i="10"/>
  <c r="I327" i="10"/>
  <c r="G327" i="10"/>
  <c r="U326" i="10"/>
  <c r="T326" i="10"/>
  <c r="O326" i="10"/>
  <c r="N326" i="10"/>
  <c r="M326" i="10"/>
  <c r="K326" i="10"/>
  <c r="I326" i="10"/>
  <c r="G326" i="10"/>
  <c r="U325" i="10"/>
  <c r="T325" i="10"/>
  <c r="O325" i="10"/>
  <c r="N325" i="10"/>
  <c r="M325" i="10"/>
  <c r="K325" i="10"/>
  <c r="I325" i="10"/>
  <c r="G325" i="10"/>
  <c r="U324" i="10"/>
  <c r="T324" i="10"/>
  <c r="O324" i="10"/>
  <c r="N324" i="10"/>
  <c r="M324" i="10"/>
  <c r="K324" i="10"/>
  <c r="I324" i="10"/>
  <c r="G324" i="10"/>
  <c r="S323" i="10"/>
  <c r="R323" i="10"/>
  <c r="Q323" i="10"/>
  <c r="P323" i="10"/>
  <c r="L323" i="10"/>
  <c r="J323" i="10"/>
  <c r="H323" i="10"/>
  <c r="F323" i="10"/>
  <c r="E323" i="10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T317" i="10" s="1"/>
  <c r="R317" i="10"/>
  <c r="Q317" i="10"/>
  <c r="P317" i="10"/>
  <c r="L317" i="10"/>
  <c r="J317" i="10"/>
  <c r="H317" i="10"/>
  <c r="F317" i="10"/>
  <c r="E317" i="10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T310" i="10" s="1"/>
  <c r="Q310" i="10"/>
  <c r="P310" i="10"/>
  <c r="U310" i="10" s="1"/>
  <c r="L310" i="10"/>
  <c r="J310" i="10"/>
  <c r="H310" i="10"/>
  <c r="F310" i="10"/>
  <c r="N310" i="10" s="1"/>
  <c r="O310" i="10" s="1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T303" i="10" s="1"/>
  <c r="Q303" i="10"/>
  <c r="P303" i="10"/>
  <c r="U303" i="10" s="1"/>
  <c r="L303" i="10"/>
  <c r="J303" i="10"/>
  <c r="H303" i="10"/>
  <c r="F303" i="10"/>
  <c r="E303" i="10"/>
  <c r="M303" i="10" s="1"/>
  <c r="D303" i="10"/>
  <c r="U302" i="10"/>
  <c r="T302" i="10"/>
  <c r="N302" i="10"/>
  <c r="O302" i="10" s="1"/>
  <c r="M302" i="10"/>
  <c r="K302" i="10"/>
  <c r="I302" i="10"/>
  <c r="G302" i="10"/>
  <c r="T299" i="10"/>
  <c r="S299" i="10"/>
  <c r="R299" i="10"/>
  <c r="Q299" i="10"/>
  <c r="P299" i="10"/>
  <c r="U299" i="10" s="1"/>
  <c r="L299" i="10"/>
  <c r="J299" i="10"/>
  <c r="K299" i="10" s="1"/>
  <c r="H299" i="10"/>
  <c r="F299" i="10"/>
  <c r="E299" i="10"/>
  <c r="D299" i="10"/>
  <c r="S298" i="10"/>
  <c r="T298" i="10" s="1"/>
  <c r="R298" i="10"/>
  <c r="Q298" i="10"/>
  <c r="P298" i="10"/>
  <c r="L298" i="10"/>
  <c r="U298" i="10" s="1"/>
  <c r="J298" i="10"/>
  <c r="H298" i="10"/>
  <c r="F298" i="10"/>
  <c r="E298" i="10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T292" i="10" s="1"/>
  <c r="Q292" i="10"/>
  <c r="P292" i="10"/>
  <c r="L292" i="10"/>
  <c r="J292" i="10"/>
  <c r="H292" i="10"/>
  <c r="F292" i="10"/>
  <c r="E292" i="10"/>
  <c r="M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P285" i="10"/>
  <c r="U285" i="10" s="1"/>
  <c r="L285" i="10"/>
  <c r="J285" i="10"/>
  <c r="H285" i="10"/>
  <c r="F285" i="10"/>
  <c r="G285" i="10" s="1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O283" i="10"/>
  <c r="N283" i="10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O280" i="10"/>
  <c r="N280" i="10"/>
  <c r="M280" i="10"/>
  <c r="K280" i="10"/>
  <c r="I280" i="10"/>
  <c r="G280" i="10"/>
  <c r="U279" i="10"/>
  <c r="T279" i="10"/>
  <c r="O279" i="10"/>
  <c r="N279" i="10"/>
  <c r="M279" i="10"/>
  <c r="K279" i="10"/>
  <c r="I279" i="10"/>
  <c r="G279" i="10"/>
  <c r="U278" i="10"/>
  <c r="T278" i="10"/>
  <c r="O278" i="10"/>
  <c r="N278" i="10"/>
  <c r="M278" i="10"/>
  <c r="K278" i="10"/>
  <c r="I278" i="10"/>
  <c r="G278" i="10"/>
  <c r="U277" i="10"/>
  <c r="T277" i="10"/>
  <c r="O277" i="10"/>
  <c r="N277" i="10"/>
  <c r="M277" i="10"/>
  <c r="K277" i="10"/>
  <c r="I277" i="10"/>
  <c r="G277" i="10"/>
  <c r="U276" i="10"/>
  <c r="T276" i="10"/>
  <c r="O276" i="10"/>
  <c r="N276" i="10"/>
  <c r="M276" i="10"/>
  <c r="K276" i="10"/>
  <c r="I276" i="10"/>
  <c r="G276" i="10"/>
  <c r="S275" i="10"/>
  <c r="R275" i="10"/>
  <c r="Q275" i="10"/>
  <c r="P275" i="10"/>
  <c r="L275" i="10"/>
  <c r="J275" i="10"/>
  <c r="H275" i="10"/>
  <c r="F275" i="10"/>
  <c r="E275" i="10"/>
  <c r="K275" i="10" s="1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T267" i="10" s="1"/>
  <c r="Q267" i="10"/>
  <c r="P267" i="10"/>
  <c r="L267" i="10"/>
  <c r="U267" i="10" s="1"/>
  <c r="J267" i="10"/>
  <c r="H267" i="10"/>
  <c r="F267" i="10"/>
  <c r="N267" i="10" s="1"/>
  <c r="E267" i="10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R260" i="10"/>
  <c r="Q260" i="10"/>
  <c r="P260" i="10"/>
  <c r="L260" i="10"/>
  <c r="J260" i="10"/>
  <c r="H260" i="10"/>
  <c r="N260" i="10" s="1"/>
  <c r="O260" i="10" s="1"/>
  <c r="F260" i="10"/>
  <c r="E260" i="10"/>
  <c r="M260" i="10" s="1"/>
  <c r="D260" i="10"/>
  <c r="S259" i="10"/>
  <c r="R259" i="10"/>
  <c r="Q259" i="10"/>
  <c r="P259" i="10"/>
  <c r="U259" i="10" s="1"/>
  <c r="L259" i="10"/>
  <c r="J259" i="10"/>
  <c r="H259" i="10"/>
  <c r="I259" i="10" s="1"/>
  <c r="F259" i="10"/>
  <c r="G259" i="10" s="1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T254" i="10" s="1"/>
  <c r="Q254" i="10"/>
  <c r="P254" i="10"/>
  <c r="L254" i="10"/>
  <c r="J254" i="10"/>
  <c r="H254" i="10"/>
  <c r="F254" i="10"/>
  <c r="N254" i="10" s="1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T247" i="10"/>
  <c r="S247" i="10"/>
  <c r="R247" i="10"/>
  <c r="Q247" i="10"/>
  <c r="P247" i="10"/>
  <c r="M247" i="10"/>
  <c r="L247" i="10"/>
  <c r="J247" i="10"/>
  <c r="H247" i="10"/>
  <c r="F247" i="10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T240" i="10" s="1"/>
  <c r="Q240" i="10"/>
  <c r="P240" i="10"/>
  <c r="L240" i="10"/>
  <c r="J240" i="10"/>
  <c r="H240" i="10"/>
  <c r="F240" i="10"/>
  <c r="E240" i="10"/>
  <c r="D240" i="10"/>
  <c r="I240" i="10" s="1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Q231" i="10"/>
  <c r="P231" i="10"/>
  <c r="U231" i="10" s="1"/>
  <c r="L231" i="10"/>
  <c r="J231" i="10"/>
  <c r="K231" i="10" s="1"/>
  <c r="H231" i="10"/>
  <c r="F231" i="10"/>
  <c r="E231" i="10"/>
  <c r="D231" i="10"/>
  <c r="I231" i="10" s="1"/>
  <c r="S230" i="10"/>
  <c r="R230" i="10"/>
  <c r="Q230" i="10"/>
  <c r="P230" i="10"/>
  <c r="L230" i="10"/>
  <c r="J230" i="10"/>
  <c r="H230" i="10"/>
  <c r="F230" i="10"/>
  <c r="E230" i="10"/>
  <c r="D230" i="10"/>
  <c r="U229" i="10"/>
  <c r="T229" i="10"/>
  <c r="O229" i="10"/>
  <c r="N229" i="10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T224" i="10" s="1"/>
  <c r="R224" i="10"/>
  <c r="Q224" i="10"/>
  <c r="P224" i="10"/>
  <c r="L224" i="10"/>
  <c r="U224" i="10" s="1"/>
  <c r="J224" i="10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T216" i="10"/>
  <c r="S216" i="10"/>
  <c r="R216" i="10"/>
  <c r="Q216" i="10"/>
  <c r="P216" i="10"/>
  <c r="U216" i="10" s="1"/>
  <c r="L216" i="10"/>
  <c r="J216" i="10"/>
  <c r="N216" i="10" s="1"/>
  <c r="H216" i="10"/>
  <c r="F216" i="10"/>
  <c r="G216" i="10" s="1"/>
  <c r="E216" i="10"/>
  <c r="M216" i="10" s="1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Q205" i="10"/>
  <c r="P205" i="10"/>
  <c r="L205" i="10"/>
  <c r="J205" i="10"/>
  <c r="K205" i="10" s="1"/>
  <c r="H205" i="10"/>
  <c r="F205" i="10"/>
  <c r="G205" i="10" s="1"/>
  <c r="E205" i="10"/>
  <c r="M205" i="10" s="1"/>
  <c r="D205" i="10"/>
  <c r="S204" i="10"/>
  <c r="R204" i="10"/>
  <c r="Q204" i="10"/>
  <c r="P204" i="10"/>
  <c r="L204" i="10"/>
  <c r="J204" i="10"/>
  <c r="K204" i="10" s="1"/>
  <c r="H204" i="10"/>
  <c r="F204" i="10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T198" i="10"/>
  <c r="S198" i="10"/>
  <c r="R198" i="10"/>
  <c r="Q198" i="10"/>
  <c r="P198" i="10"/>
  <c r="L198" i="10"/>
  <c r="J198" i="10"/>
  <c r="H198" i="10"/>
  <c r="F198" i="10"/>
  <c r="E198" i="10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T191" i="10"/>
  <c r="S191" i="10"/>
  <c r="R191" i="10"/>
  <c r="Q191" i="10"/>
  <c r="P191" i="10"/>
  <c r="U191" i="10" s="1"/>
  <c r="L191" i="10"/>
  <c r="J191" i="10"/>
  <c r="H191" i="10"/>
  <c r="F191" i="10"/>
  <c r="E191" i="10"/>
  <c r="K191" i="10" s="1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R185" i="10"/>
  <c r="T185" i="10" s="1"/>
  <c r="Q185" i="10"/>
  <c r="P185" i="10"/>
  <c r="L185" i="10"/>
  <c r="J185" i="10"/>
  <c r="K185" i="10" s="1"/>
  <c r="H185" i="10"/>
  <c r="F185" i="10"/>
  <c r="E185" i="10"/>
  <c r="D185" i="10"/>
  <c r="G185" i="10" s="1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Q179" i="10"/>
  <c r="P179" i="10"/>
  <c r="L179" i="10"/>
  <c r="M179" i="10" s="1"/>
  <c r="K179" i="10"/>
  <c r="J179" i="10"/>
  <c r="H179" i="10"/>
  <c r="F179" i="10"/>
  <c r="E179" i="10"/>
  <c r="D179" i="10"/>
  <c r="G179" i="10" s="1"/>
  <c r="U178" i="10"/>
  <c r="T178" i="10"/>
  <c r="O178" i="10"/>
  <c r="N178" i="10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U170" i="10"/>
  <c r="S170" i="10"/>
  <c r="T170" i="10" s="1"/>
  <c r="R170" i="10"/>
  <c r="Q170" i="10"/>
  <c r="P170" i="10"/>
  <c r="N170" i="10"/>
  <c r="L170" i="10"/>
  <c r="J170" i="10"/>
  <c r="H170" i="10"/>
  <c r="F170" i="10"/>
  <c r="E170" i="10"/>
  <c r="D170" i="10"/>
  <c r="I170" i="10" s="1"/>
  <c r="U169" i="10"/>
  <c r="T169" i="10"/>
  <c r="S169" i="10"/>
  <c r="R169" i="10"/>
  <c r="Q169" i="10"/>
  <c r="P169" i="10"/>
  <c r="L169" i="10"/>
  <c r="J169" i="10"/>
  <c r="H169" i="10"/>
  <c r="F169" i="10"/>
  <c r="N169" i="10" s="1"/>
  <c r="E169" i="10"/>
  <c r="K169" i="10" s="1"/>
  <c r="D169" i="10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O165" i="10"/>
  <c r="N165" i="10"/>
  <c r="M165" i="10"/>
  <c r="K165" i="10"/>
  <c r="I165" i="10"/>
  <c r="G165" i="10"/>
  <c r="U164" i="10"/>
  <c r="T164" i="10"/>
  <c r="O164" i="10"/>
  <c r="N164" i="10"/>
  <c r="M164" i="10"/>
  <c r="K164" i="10"/>
  <c r="I164" i="10"/>
  <c r="G164" i="10"/>
  <c r="S163" i="10"/>
  <c r="R163" i="10"/>
  <c r="T163" i="10" s="1"/>
  <c r="Q163" i="10"/>
  <c r="P163" i="10"/>
  <c r="U163" i="10" s="1"/>
  <c r="L163" i="10"/>
  <c r="K163" i="10"/>
  <c r="J163" i="10"/>
  <c r="H163" i="10"/>
  <c r="I163" i="10" s="1"/>
  <c r="G163" i="10"/>
  <c r="F163" i="10"/>
  <c r="E163" i="10"/>
  <c r="M163" i="10" s="1"/>
  <c r="D163" i="10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Q157" i="10"/>
  <c r="P157" i="10"/>
  <c r="L157" i="10"/>
  <c r="J157" i="10"/>
  <c r="H157" i="10"/>
  <c r="F157" i="10"/>
  <c r="E157" i="10"/>
  <c r="K157" i="10" s="1"/>
  <c r="D157" i="10"/>
  <c r="G157" i="10" s="1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T150" i="10" s="1"/>
  <c r="R150" i="10"/>
  <c r="Q150" i="10"/>
  <c r="P150" i="10"/>
  <c r="U150" i="10" s="1"/>
  <c r="L150" i="10"/>
  <c r="M150" i="10" s="1"/>
  <c r="J150" i="10"/>
  <c r="H150" i="10"/>
  <c r="F150" i="10"/>
  <c r="E150" i="10"/>
  <c r="D150" i="10"/>
  <c r="I150" i="10" s="1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T144" i="10" s="1"/>
  <c r="Q144" i="10"/>
  <c r="P144" i="10"/>
  <c r="L144" i="10"/>
  <c r="U144" i="10" s="1"/>
  <c r="J144" i="10"/>
  <c r="H144" i="10"/>
  <c r="F144" i="10"/>
  <c r="E144" i="10"/>
  <c r="D144" i="10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P137" i="10"/>
  <c r="L137" i="10"/>
  <c r="K137" i="10"/>
  <c r="J137" i="10"/>
  <c r="H137" i="10"/>
  <c r="I137" i="10" s="1"/>
  <c r="F137" i="10"/>
  <c r="E137" i="10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L132" i="10"/>
  <c r="K132" i="10"/>
  <c r="J132" i="10"/>
  <c r="H132" i="10"/>
  <c r="F132" i="10"/>
  <c r="N132" i="10" s="1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U126" i="10"/>
  <c r="S126" i="10"/>
  <c r="R126" i="10"/>
  <c r="T126" i="10" s="1"/>
  <c r="Q126" i="10"/>
  <c r="P126" i="10"/>
  <c r="L126" i="10"/>
  <c r="J126" i="10"/>
  <c r="H126" i="10"/>
  <c r="F126" i="10"/>
  <c r="E126" i="10"/>
  <c r="D126" i="10"/>
  <c r="U125" i="10"/>
  <c r="T125" i="10"/>
  <c r="O125" i="10"/>
  <c r="N125" i="10"/>
  <c r="M125" i="10"/>
  <c r="K125" i="10"/>
  <c r="I125" i="10"/>
  <c r="G125" i="10"/>
  <c r="U124" i="10"/>
  <c r="T124" i="10"/>
  <c r="O124" i="10"/>
  <c r="N124" i="10"/>
  <c r="M124" i="10"/>
  <c r="K124" i="10"/>
  <c r="I124" i="10"/>
  <c r="G124" i="10"/>
  <c r="U123" i="10"/>
  <c r="T123" i="10"/>
  <c r="O123" i="10"/>
  <c r="N123" i="10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T121" i="10" s="1"/>
  <c r="Q121" i="10"/>
  <c r="P121" i="10"/>
  <c r="L121" i="10"/>
  <c r="J121" i="10"/>
  <c r="H121" i="10"/>
  <c r="F121" i="10"/>
  <c r="E121" i="10"/>
  <c r="D121" i="10"/>
  <c r="I121" i="10" s="1"/>
  <c r="U120" i="10"/>
  <c r="T120" i="10"/>
  <c r="N120" i="10"/>
  <c r="O120" i="10" s="1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U112" i="10"/>
  <c r="S112" i="10"/>
  <c r="R112" i="10"/>
  <c r="T112" i="10" s="1"/>
  <c r="Q112" i="10"/>
  <c r="P112" i="10"/>
  <c r="L112" i="10"/>
  <c r="J112" i="10"/>
  <c r="I112" i="10"/>
  <c r="H112" i="10"/>
  <c r="F112" i="10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O110" i="10"/>
  <c r="N110" i="10"/>
  <c r="M110" i="10"/>
  <c r="K110" i="10"/>
  <c r="I110" i="10"/>
  <c r="G110" i="10"/>
  <c r="U109" i="10"/>
  <c r="T109" i="10"/>
  <c r="O109" i="10"/>
  <c r="N109" i="10"/>
  <c r="M109" i="10"/>
  <c r="K109" i="10"/>
  <c r="I109" i="10"/>
  <c r="G109" i="10"/>
  <c r="U108" i="10"/>
  <c r="T108" i="10"/>
  <c r="O108" i="10"/>
  <c r="N108" i="10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T106" i="10"/>
  <c r="S106" i="10"/>
  <c r="R106" i="10"/>
  <c r="Q106" i="10"/>
  <c r="P106" i="10"/>
  <c r="U106" i="10" s="1"/>
  <c r="L106" i="10"/>
  <c r="J106" i="10"/>
  <c r="H106" i="10"/>
  <c r="I106" i="10" s="1"/>
  <c r="F106" i="10"/>
  <c r="E106" i="10"/>
  <c r="D106" i="10"/>
  <c r="U105" i="10"/>
  <c r="T105" i="10"/>
  <c r="N105" i="10"/>
  <c r="O105" i="10" s="1"/>
  <c r="M105" i="10"/>
  <c r="K105" i="10"/>
  <c r="I105" i="10"/>
  <c r="G105" i="10"/>
  <c r="S102" i="10"/>
  <c r="R102" i="10"/>
  <c r="Q102" i="10"/>
  <c r="P102" i="10"/>
  <c r="L102" i="10"/>
  <c r="U102" i="10" s="1"/>
  <c r="J102" i="10"/>
  <c r="K102" i="10" s="1"/>
  <c r="I102" i="10"/>
  <c r="H102" i="10"/>
  <c r="F102" i="10"/>
  <c r="E102" i="10"/>
  <c r="D102" i="10"/>
  <c r="S101" i="10"/>
  <c r="T101" i="10" s="1"/>
  <c r="R101" i="10"/>
  <c r="Q101" i="10"/>
  <c r="P101" i="10"/>
  <c r="L101" i="10"/>
  <c r="U101" i="10" s="1"/>
  <c r="J101" i="10"/>
  <c r="H101" i="10"/>
  <c r="F101" i="10"/>
  <c r="E101" i="10"/>
  <c r="D101" i="10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S96" i="10"/>
  <c r="R96" i="10"/>
  <c r="Q96" i="10"/>
  <c r="P96" i="10"/>
  <c r="L96" i="10"/>
  <c r="U96" i="10" s="1"/>
  <c r="J96" i="10"/>
  <c r="H96" i="10"/>
  <c r="F96" i="10"/>
  <c r="N96" i="10" s="1"/>
  <c r="O96" i="10" s="1"/>
  <c r="E96" i="10"/>
  <c r="D96" i="10"/>
  <c r="I96" i="10" s="1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T91" i="10"/>
  <c r="S91" i="10"/>
  <c r="R91" i="10"/>
  <c r="Q91" i="10"/>
  <c r="P91" i="10"/>
  <c r="L91" i="10"/>
  <c r="J91" i="10"/>
  <c r="K91" i="10" s="1"/>
  <c r="H91" i="10"/>
  <c r="F91" i="10"/>
  <c r="N91" i="10" s="1"/>
  <c r="O91" i="10" s="1"/>
  <c r="E91" i="10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P85" i="10"/>
  <c r="L85" i="10"/>
  <c r="U85" i="10" s="1"/>
  <c r="J85" i="10"/>
  <c r="K85" i="10" s="1"/>
  <c r="H85" i="10"/>
  <c r="F85" i="10"/>
  <c r="E85" i="10"/>
  <c r="D85" i="10"/>
  <c r="T84" i="10"/>
  <c r="S84" i="10"/>
  <c r="R84" i="10"/>
  <c r="Q84" i="10"/>
  <c r="P84" i="10"/>
  <c r="L84" i="10"/>
  <c r="J84" i="10"/>
  <c r="H84" i="10"/>
  <c r="F84" i="10"/>
  <c r="N84" i="10" s="1"/>
  <c r="E84" i="10"/>
  <c r="D84" i="10"/>
  <c r="I84" i="10" s="1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T78" i="10" s="1"/>
  <c r="Q78" i="10"/>
  <c r="P78" i="10"/>
  <c r="U78" i="10" s="1"/>
  <c r="L78" i="10"/>
  <c r="J78" i="10"/>
  <c r="I78" i="10"/>
  <c r="H78" i="10"/>
  <c r="F78" i="10"/>
  <c r="G78" i="10" s="1"/>
  <c r="E78" i="10"/>
  <c r="K78" i="10" s="1"/>
  <c r="D78" i="10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R70" i="10"/>
  <c r="T70" i="10" s="1"/>
  <c r="Q70" i="10"/>
  <c r="P70" i="10"/>
  <c r="L70" i="10"/>
  <c r="J70" i="10"/>
  <c r="H70" i="10"/>
  <c r="I70" i="10" s="1"/>
  <c r="F70" i="10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N67" i="10"/>
  <c r="O67" i="10" s="1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R63" i="10"/>
  <c r="T63" i="10" s="1"/>
  <c r="Q63" i="10"/>
  <c r="P63" i="10"/>
  <c r="U63" i="10" s="1"/>
  <c r="L63" i="10"/>
  <c r="J63" i="10"/>
  <c r="H63" i="10"/>
  <c r="F63" i="10"/>
  <c r="N63" i="10" s="1"/>
  <c r="E63" i="10"/>
  <c r="D63" i="10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U58" i="10"/>
  <c r="S58" i="10"/>
  <c r="T58" i="10" s="1"/>
  <c r="R58" i="10"/>
  <c r="Q58" i="10"/>
  <c r="P58" i="10"/>
  <c r="L58" i="10"/>
  <c r="J58" i="10"/>
  <c r="H58" i="10"/>
  <c r="F58" i="10"/>
  <c r="N58" i="10" s="1"/>
  <c r="E58" i="10"/>
  <c r="D58" i="10"/>
  <c r="I58" i="10" s="1"/>
  <c r="U57" i="10"/>
  <c r="T57" i="10"/>
  <c r="N57" i="10"/>
  <c r="O57" i="10" s="1"/>
  <c r="M57" i="10"/>
  <c r="K57" i="10"/>
  <c r="I57" i="10"/>
  <c r="G57" i="10"/>
  <c r="U54" i="10"/>
  <c r="S54" i="10"/>
  <c r="R54" i="10"/>
  <c r="T54" i="10" s="1"/>
  <c r="Q54" i="10"/>
  <c r="P54" i="10"/>
  <c r="L54" i="10"/>
  <c r="J54" i="10"/>
  <c r="I54" i="10"/>
  <c r="H54" i="10"/>
  <c r="F54" i="10"/>
  <c r="E54" i="10"/>
  <c r="D54" i="10"/>
  <c r="T53" i="10"/>
  <c r="S53" i="10"/>
  <c r="R53" i="10"/>
  <c r="Q53" i="10"/>
  <c r="P53" i="10"/>
  <c r="U53" i="10" s="1"/>
  <c r="L53" i="10"/>
  <c r="J53" i="10"/>
  <c r="H53" i="10"/>
  <c r="I53" i="10" s="1"/>
  <c r="F53" i="10"/>
  <c r="E53" i="10"/>
  <c r="M53" i="10" s="1"/>
  <c r="D53" i="10"/>
  <c r="U52" i="10"/>
  <c r="T52" i="10"/>
  <c r="O52" i="10"/>
  <c r="N52" i="10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Q47" i="10"/>
  <c r="P47" i="10"/>
  <c r="L47" i="10"/>
  <c r="U47" i="10" s="1"/>
  <c r="J47" i="10"/>
  <c r="K47" i="10" s="1"/>
  <c r="H47" i="10"/>
  <c r="I47" i="10" s="1"/>
  <c r="F47" i="10"/>
  <c r="E47" i="10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O42" i="10"/>
  <c r="N42" i="10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T40" i="10" s="1"/>
  <c r="R40" i="10"/>
  <c r="Q40" i="10"/>
  <c r="P40" i="10"/>
  <c r="L40" i="10"/>
  <c r="U40" i="10" s="1"/>
  <c r="J40" i="10"/>
  <c r="H40" i="10"/>
  <c r="F40" i="10"/>
  <c r="E40" i="10"/>
  <c r="D40" i="10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Q35" i="10"/>
  <c r="P35" i="10"/>
  <c r="L35" i="10"/>
  <c r="U35" i="10" s="1"/>
  <c r="J35" i="10"/>
  <c r="H35" i="10"/>
  <c r="F35" i="10"/>
  <c r="E35" i="10"/>
  <c r="K35" i="10" s="1"/>
  <c r="D35" i="10"/>
  <c r="U34" i="10"/>
  <c r="T34" i="10"/>
  <c r="O34" i="10"/>
  <c r="N34" i="10"/>
  <c r="M34" i="10"/>
  <c r="K34" i="10"/>
  <c r="I34" i="10"/>
  <c r="G34" i="10"/>
  <c r="U33" i="10"/>
  <c r="T33" i="10"/>
  <c r="O33" i="10"/>
  <c r="N33" i="10"/>
  <c r="M33" i="10"/>
  <c r="K33" i="10"/>
  <c r="I33" i="10"/>
  <c r="G33" i="10"/>
  <c r="U32" i="10"/>
  <c r="T32" i="10"/>
  <c r="O32" i="10"/>
  <c r="N32" i="10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O29" i="10"/>
  <c r="N29" i="10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T27" i="10"/>
  <c r="S27" i="10"/>
  <c r="R27" i="10"/>
  <c r="Q27" i="10"/>
  <c r="P27" i="10"/>
  <c r="U27" i="10" s="1"/>
  <c r="L27" i="10"/>
  <c r="J27" i="10"/>
  <c r="H27" i="10"/>
  <c r="I27" i="10" s="1"/>
  <c r="F27" i="10"/>
  <c r="N27" i="10" s="1"/>
  <c r="O27" i="10" s="1"/>
  <c r="E27" i="10"/>
  <c r="D27" i="10"/>
  <c r="U26" i="10"/>
  <c r="T26" i="10"/>
  <c r="O26" i="10"/>
  <c r="N26" i="10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U19" i="10"/>
  <c r="S19" i="10"/>
  <c r="R19" i="10"/>
  <c r="T19" i="10" s="1"/>
  <c r="Q19" i="10"/>
  <c r="P19" i="10"/>
  <c r="L19" i="10"/>
  <c r="J19" i="10"/>
  <c r="H19" i="10"/>
  <c r="F19" i="10"/>
  <c r="E19" i="10"/>
  <c r="D19" i="10"/>
  <c r="U18" i="10"/>
  <c r="T18" i="10"/>
  <c r="O18" i="10"/>
  <c r="N18" i="10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O16" i="10"/>
  <c r="N16" i="10"/>
  <c r="M16" i="10"/>
  <c r="K16" i="10"/>
  <c r="I16" i="10"/>
  <c r="G16" i="10"/>
  <c r="U15" i="10"/>
  <c r="T15" i="10"/>
  <c r="O15" i="10"/>
  <c r="N15" i="10"/>
  <c r="M15" i="10"/>
  <c r="K15" i="10"/>
  <c r="I15" i="10"/>
  <c r="G15" i="10"/>
  <c r="U14" i="10"/>
  <c r="T14" i="10"/>
  <c r="O14" i="10"/>
  <c r="N14" i="10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O12" i="10"/>
  <c r="N12" i="10"/>
  <c r="M12" i="10"/>
  <c r="K12" i="10"/>
  <c r="I12" i="10"/>
  <c r="G12" i="10"/>
  <c r="U11" i="10"/>
  <c r="T11" i="10"/>
  <c r="O11" i="10"/>
  <c r="N11" i="10"/>
  <c r="M11" i="10"/>
  <c r="K11" i="10"/>
  <c r="I11" i="10"/>
  <c r="G11" i="10"/>
  <c r="S10" i="10"/>
  <c r="T10" i="10" s="1"/>
  <c r="R10" i="10"/>
  <c r="Q10" i="10"/>
  <c r="P10" i="10"/>
  <c r="L10" i="10"/>
  <c r="U10" i="10" s="1"/>
  <c r="J10" i="10"/>
  <c r="H10" i="10"/>
  <c r="F10" i="10"/>
  <c r="E10" i="10"/>
  <c r="D10" i="10"/>
  <c r="I10" i="10" s="1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Q339" i="9"/>
  <c r="P339" i="9"/>
  <c r="U339" i="9" s="1"/>
  <c r="L339" i="9"/>
  <c r="J339" i="9"/>
  <c r="H339" i="9"/>
  <c r="I339" i="9" s="1"/>
  <c r="F339" i="9"/>
  <c r="N339" i="9" s="1"/>
  <c r="E339" i="9"/>
  <c r="M339" i="9" s="1"/>
  <c r="D339" i="9"/>
  <c r="T338" i="9"/>
  <c r="S338" i="9"/>
  <c r="R338" i="9"/>
  <c r="Q338" i="9"/>
  <c r="P338" i="9"/>
  <c r="L338" i="9"/>
  <c r="J338" i="9"/>
  <c r="H338" i="9"/>
  <c r="F338" i="9"/>
  <c r="N338" i="9" s="1"/>
  <c r="E338" i="9"/>
  <c r="K338" i="9" s="1"/>
  <c r="D338" i="9"/>
  <c r="U337" i="9"/>
  <c r="S337" i="9"/>
  <c r="R337" i="9"/>
  <c r="Q337" i="9"/>
  <c r="P337" i="9"/>
  <c r="L337" i="9"/>
  <c r="M337" i="9" s="1"/>
  <c r="K337" i="9"/>
  <c r="J337" i="9"/>
  <c r="H337" i="9"/>
  <c r="F337" i="9"/>
  <c r="G337" i="9" s="1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Q332" i="9"/>
  <c r="P332" i="9"/>
  <c r="L332" i="9"/>
  <c r="J332" i="9"/>
  <c r="H332" i="9"/>
  <c r="I332" i="9" s="1"/>
  <c r="F332" i="9"/>
  <c r="N332" i="9" s="1"/>
  <c r="E332" i="9"/>
  <c r="K332" i="9" s="1"/>
  <c r="D332" i="9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T323" i="9"/>
  <c r="S323" i="9"/>
  <c r="R323" i="9"/>
  <c r="Q323" i="9"/>
  <c r="P323" i="9"/>
  <c r="L323" i="9"/>
  <c r="J323" i="9"/>
  <c r="K323" i="9" s="1"/>
  <c r="H323" i="9"/>
  <c r="F323" i="9"/>
  <c r="E323" i="9"/>
  <c r="D323" i="9"/>
  <c r="U322" i="9"/>
  <c r="T322" i="9"/>
  <c r="O322" i="9"/>
  <c r="N322" i="9"/>
  <c r="M322" i="9"/>
  <c r="K322" i="9"/>
  <c r="I322" i="9"/>
  <c r="G322" i="9"/>
  <c r="U321" i="9"/>
  <c r="T321" i="9"/>
  <c r="O321" i="9"/>
  <c r="N321" i="9"/>
  <c r="M321" i="9"/>
  <c r="K321" i="9"/>
  <c r="I321" i="9"/>
  <c r="G321" i="9"/>
  <c r="U320" i="9"/>
  <c r="T320" i="9"/>
  <c r="O320" i="9"/>
  <c r="N320" i="9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O318" i="9"/>
  <c r="N318" i="9"/>
  <c r="M318" i="9"/>
  <c r="K318" i="9"/>
  <c r="I318" i="9"/>
  <c r="G318" i="9"/>
  <c r="S317" i="9"/>
  <c r="R317" i="9"/>
  <c r="Q317" i="9"/>
  <c r="P317" i="9"/>
  <c r="L317" i="9"/>
  <c r="J317" i="9"/>
  <c r="H317" i="9"/>
  <c r="F317" i="9"/>
  <c r="N317" i="9" s="1"/>
  <c r="E317" i="9"/>
  <c r="K317" i="9" s="1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O311" i="9"/>
  <c r="N311" i="9"/>
  <c r="M311" i="9"/>
  <c r="K311" i="9"/>
  <c r="I311" i="9"/>
  <c r="G311" i="9"/>
  <c r="S310" i="9"/>
  <c r="T310" i="9" s="1"/>
  <c r="R310" i="9"/>
  <c r="Q310" i="9"/>
  <c r="P310" i="9"/>
  <c r="U310" i="9" s="1"/>
  <c r="L310" i="9"/>
  <c r="K310" i="9"/>
  <c r="J310" i="9"/>
  <c r="H310" i="9"/>
  <c r="F310" i="9"/>
  <c r="G310" i="9" s="1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P303" i="9"/>
  <c r="L303" i="9"/>
  <c r="U303" i="9" s="1"/>
  <c r="J303" i="9"/>
  <c r="H303" i="9"/>
  <c r="I303" i="9" s="1"/>
  <c r="F303" i="9"/>
  <c r="E303" i="9"/>
  <c r="D303" i="9"/>
  <c r="U302" i="9"/>
  <c r="T302" i="9"/>
  <c r="N302" i="9"/>
  <c r="O302" i="9" s="1"/>
  <c r="M302" i="9"/>
  <c r="K302" i="9"/>
  <c r="I302" i="9"/>
  <c r="G302" i="9"/>
  <c r="T299" i="9"/>
  <c r="S299" i="9"/>
  <c r="R299" i="9"/>
  <c r="Q299" i="9"/>
  <c r="P299" i="9"/>
  <c r="U299" i="9" s="1"/>
  <c r="L299" i="9"/>
  <c r="J299" i="9"/>
  <c r="H299" i="9"/>
  <c r="F299" i="9"/>
  <c r="E299" i="9"/>
  <c r="M299" i="9" s="1"/>
  <c r="D299" i="9"/>
  <c r="I299" i="9" s="1"/>
  <c r="S298" i="9"/>
  <c r="R298" i="9"/>
  <c r="Q298" i="9"/>
  <c r="P298" i="9"/>
  <c r="L298" i="9"/>
  <c r="U298" i="9" s="1"/>
  <c r="J298" i="9"/>
  <c r="H298" i="9"/>
  <c r="F298" i="9"/>
  <c r="E298" i="9"/>
  <c r="K298" i="9" s="1"/>
  <c r="D298" i="9"/>
  <c r="U297" i="9"/>
  <c r="T297" i="9"/>
  <c r="O297" i="9"/>
  <c r="N297" i="9"/>
  <c r="M297" i="9"/>
  <c r="K297" i="9"/>
  <c r="I297" i="9"/>
  <c r="G297" i="9"/>
  <c r="U296" i="9"/>
  <c r="T296" i="9"/>
  <c r="O296" i="9"/>
  <c r="N296" i="9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O294" i="9"/>
  <c r="N294" i="9"/>
  <c r="M294" i="9"/>
  <c r="K294" i="9"/>
  <c r="I294" i="9"/>
  <c r="G294" i="9"/>
  <c r="U293" i="9"/>
  <c r="T293" i="9"/>
  <c r="O293" i="9"/>
  <c r="N293" i="9"/>
  <c r="M293" i="9"/>
  <c r="K293" i="9"/>
  <c r="I293" i="9"/>
  <c r="G293" i="9"/>
  <c r="U292" i="9"/>
  <c r="S292" i="9"/>
  <c r="R292" i="9"/>
  <c r="T292" i="9" s="1"/>
  <c r="Q292" i="9"/>
  <c r="P292" i="9"/>
  <c r="L292" i="9"/>
  <c r="K292" i="9"/>
  <c r="J292" i="9"/>
  <c r="H292" i="9"/>
  <c r="F292" i="9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N287" i="9"/>
  <c r="O287" i="9" s="1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T285" i="9" s="1"/>
  <c r="Q285" i="9"/>
  <c r="P285" i="9"/>
  <c r="L285" i="9"/>
  <c r="J285" i="9"/>
  <c r="H285" i="9"/>
  <c r="F285" i="9"/>
  <c r="E285" i="9"/>
  <c r="D285" i="9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N279" i="9"/>
  <c r="O279" i="9" s="1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S275" i="9"/>
  <c r="T275" i="9" s="1"/>
  <c r="R275" i="9"/>
  <c r="Q275" i="9"/>
  <c r="P275" i="9"/>
  <c r="L275" i="9"/>
  <c r="J275" i="9"/>
  <c r="H275" i="9"/>
  <c r="F275" i="9"/>
  <c r="E275" i="9"/>
  <c r="D275" i="9"/>
  <c r="U274" i="9"/>
  <c r="T274" i="9"/>
  <c r="O274" i="9"/>
  <c r="N274" i="9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Q267" i="9"/>
  <c r="P267" i="9"/>
  <c r="L267" i="9"/>
  <c r="J267" i="9"/>
  <c r="H267" i="9"/>
  <c r="I267" i="9" s="1"/>
  <c r="F267" i="9"/>
  <c r="E267" i="9"/>
  <c r="K267" i="9" s="1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O264" i="9"/>
  <c r="N264" i="9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Q260" i="9"/>
  <c r="P260" i="9"/>
  <c r="U260" i="9" s="1"/>
  <c r="L260" i="9"/>
  <c r="J260" i="9"/>
  <c r="H260" i="9"/>
  <c r="F260" i="9"/>
  <c r="E260" i="9"/>
  <c r="M260" i="9" s="1"/>
  <c r="D260" i="9"/>
  <c r="S259" i="9"/>
  <c r="R259" i="9"/>
  <c r="T259" i="9" s="1"/>
  <c r="Q259" i="9"/>
  <c r="P259" i="9"/>
  <c r="L259" i="9"/>
  <c r="J259" i="9"/>
  <c r="H259" i="9"/>
  <c r="F259" i="9"/>
  <c r="G259" i="9" s="1"/>
  <c r="E259" i="9"/>
  <c r="K259" i="9" s="1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Q254" i="9"/>
  <c r="P254" i="9"/>
  <c r="L254" i="9"/>
  <c r="U254" i="9" s="1"/>
  <c r="J254" i="9"/>
  <c r="K254" i="9" s="1"/>
  <c r="H254" i="9"/>
  <c r="F254" i="9"/>
  <c r="E254" i="9"/>
  <c r="D254" i="9"/>
  <c r="I254" i="9" s="1"/>
  <c r="U253" i="9"/>
  <c r="T253" i="9"/>
  <c r="N253" i="9"/>
  <c r="O253" i="9" s="1"/>
  <c r="M253" i="9"/>
  <c r="K253" i="9"/>
  <c r="I253" i="9"/>
  <c r="G253" i="9"/>
  <c r="U252" i="9"/>
  <c r="T252" i="9"/>
  <c r="O252" i="9"/>
  <c r="N252" i="9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O250" i="9"/>
  <c r="N250" i="9"/>
  <c r="M250" i="9"/>
  <c r="K250" i="9"/>
  <c r="I250" i="9"/>
  <c r="G250" i="9"/>
  <c r="U249" i="9"/>
  <c r="T249" i="9"/>
  <c r="O249" i="9"/>
  <c r="N249" i="9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T247" i="9"/>
  <c r="S247" i="9"/>
  <c r="R247" i="9"/>
  <c r="Q247" i="9"/>
  <c r="P247" i="9"/>
  <c r="N247" i="9"/>
  <c r="L247" i="9"/>
  <c r="J247" i="9"/>
  <c r="H247" i="9"/>
  <c r="F247" i="9"/>
  <c r="E247" i="9"/>
  <c r="K247" i="9" s="1"/>
  <c r="D247" i="9"/>
  <c r="G247" i="9" s="1"/>
  <c r="U246" i="9"/>
  <c r="T246" i="9"/>
  <c r="O246" i="9"/>
  <c r="N246" i="9"/>
  <c r="M246" i="9"/>
  <c r="K246" i="9"/>
  <c r="I246" i="9"/>
  <c r="G246" i="9"/>
  <c r="U245" i="9"/>
  <c r="T245" i="9"/>
  <c r="O245" i="9"/>
  <c r="N245" i="9"/>
  <c r="M245" i="9"/>
  <c r="K245" i="9"/>
  <c r="I245" i="9"/>
  <c r="G245" i="9"/>
  <c r="U244" i="9"/>
  <c r="T244" i="9"/>
  <c r="O244" i="9"/>
  <c r="N244" i="9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Q240" i="9"/>
  <c r="P240" i="9"/>
  <c r="U240" i="9" s="1"/>
  <c r="M240" i="9"/>
  <c r="L240" i="9"/>
  <c r="J240" i="9"/>
  <c r="K240" i="9" s="1"/>
  <c r="H240" i="9"/>
  <c r="I240" i="9" s="1"/>
  <c r="F240" i="9"/>
  <c r="G240" i="9" s="1"/>
  <c r="E240" i="9"/>
  <c r="D240" i="9"/>
  <c r="U239" i="9"/>
  <c r="T239" i="9"/>
  <c r="O239" i="9"/>
  <c r="N239" i="9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Q231" i="9"/>
  <c r="P231" i="9"/>
  <c r="M231" i="9"/>
  <c r="L231" i="9"/>
  <c r="J231" i="9"/>
  <c r="H231" i="9"/>
  <c r="F231" i="9"/>
  <c r="E231" i="9"/>
  <c r="D231" i="9"/>
  <c r="G231" i="9" s="1"/>
  <c r="T230" i="9"/>
  <c r="S230" i="9"/>
  <c r="R230" i="9"/>
  <c r="Q230" i="9"/>
  <c r="P230" i="9"/>
  <c r="L230" i="9"/>
  <c r="J230" i="9"/>
  <c r="K230" i="9" s="1"/>
  <c r="H230" i="9"/>
  <c r="I230" i="9" s="1"/>
  <c r="F230" i="9"/>
  <c r="E230" i="9"/>
  <c r="D230" i="9"/>
  <c r="U229" i="9"/>
  <c r="T229" i="9"/>
  <c r="O229" i="9"/>
  <c r="N229" i="9"/>
  <c r="M229" i="9"/>
  <c r="K229" i="9"/>
  <c r="I229" i="9"/>
  <c r="G229" i="9"/>
  <c r="U228" i="9"/>
  <c r="T228" i="9"/>
  <c r="O228" i="9"/>
  <c r="N228" i="9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O226" i="9"/>
  <c r="N226" i="9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Q224" i="9"/>
  <c r="P224" i="9"/>
  <c r="L224" i="9"/>
  <c r="J224" i="9"/>
  <c r="H224" i="9"/>
  <c r="F224" i="9"/>
  <c r="N224" i="9" s="1"/>
  <c r="E224" i="9"/>
  <c r="K224" i="9" s="1"/>
  <c r="D224" i="9"/>
  <c r="I224" i="9" s="1"/>
  <c r="U223" i="9"/>
  <c r="T223" i="9"/>
  <c r="O223" i="9"/>
  <c r="N223" i="9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O220" i="9"/>
  <c r="N220" i="9"/>
  <c r="M220" i="9"/>
  <c r="K220" i="9"/>
  <c r="I220" i="9"/>
  <c r="G220" i="9"/>
  <c r="U219" i="9"/>
  <c r="T219" i="9"/>
  <c r="O219" i="9"/>
  <c r="N219" i="9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Q216" i="9"/>
  <c r="P216" i="9"/>
  <c r="L216" i="9"/>
  <c r="J216" i="9"/>
  <c r="H216" i="9"/>
  <c r="F216" i="9"/>
  <c r="E216" i="9"/>
  <c r="M216" i="9" s="1"/>
  <c r="D216" i="9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S205" i="9"/>
  <c r="R205" i="9"/>
  <c r="Q205" i="9"/>
  <c r="P205" i="9"/>
  <c r="L205" i="9"/>
  <c r="U205" i="9" s="1"/>
  <c r="J205" i="9"/>
  <c r="H205" i="9"/>
  <c r="I205" i="9" s="1"/>
  <c r="F205" i="9"/>
  <c r="G205" i="9" s="1"/>
  <c r="E205" i="9"/>
  <c r="M205" i="9" s="1"/>
  <c r="D205" i="9"/>
  <c r="T204" i="9"/>
  <c r="S204" i="9"/>
  <c r="R204" i="9"/>
  <c r="Q204" i="9"/>
  <c r="P204" i="9"/>
  <c r="L204" i="9"/>
  <c r="U204" i="9" s="1"/>
  <c r="J204" i="9"/>
  <c r="K204" i="9" s="1"/>
  <c r="H204" i="9"/>
  <c r="G204" i="9"/>
  <c r="F204" i="9"/>
  <c r="E204" i="9"/>
  <c r="D204" i="9"/>
  <c r="U203" i="9"/>
  <c r="T203" i="9"/>
  <c r="O203" i="9"/>
  <c r="N203" i="9"/>
  <c r="M203" i="9"/>
  <c r="K203" i="9"/>
  <c r="I203" i="9"/>
  <c r="G203" i="9"/>
  <c r="U202" i="9"/>
  <c r="T202" i="9"/>
  <c r="O202" i="9"/>
  <c r="N202" i="9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Q198" i="9"/>
  <c r="P198" i="9"/>
  <c r="L198" i="9"/>
  <c r="J198" i="9"/>
  <c r="H198" i="9"/>
  <c r="F198" i="9"/>
  <c r="N198" i="9" s="1"/>
  <c r="E198" i="9"/>
  <c r="D198" i="9"/>
  <c r="I198" i="9" s="1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O195" i="9"/>
  <c r="N195" i="9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O193" i="9"/>
  <c r="N193" i="9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T191" i="9" s="1"/>
  <c r="Q191" i="9"/>
  <c r="P191" i="9"/>
  <c r="U191" i="9" s="1"/>
  <c r="L191" i="9"/>
  <c r="J191" i="9"/>
  <c r="K191" i="9" s="1"/>
  <c r="H191" i="9"/>
  <c r="I191" i="9" s="1"/>
  <c r="G191" i="9"/>
  <c r="F191" i="9"/>
  <c r="E191" i="9"/>
  <c r="M191" i="9" s="1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T185" i="9" s="1"/>
  <c r="Q185" i="9"/>
  <c r="P185" i="9"/>
  <c r="U185" i="9" s="1"/>
  <c r="L185" i="9"/>
  <c r="J185" i="9"/>
  <c r="H185" i="9"/>
  <c r="F185" i="9"/>
  <c r="E185" i="9"/>
  <c r="M185" i="9" s="1"/>
  <c r="D185" i="9"/>
  <c r="U184" i="9"/>
  <c r="T184" i="9"/>
  <c r="O184" i="9"/>
  <c r="N184" i="9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O181" i="9"/>
  <c r="N181" i="9"/>
  <c r="M181" i="9"/>
  <c r="K181" i="9"/>
  <c r="I181" i="9"/>
  <c r="G181" i="9"/>
  <c r="U180" i="9"/>
  <c r="T180" i="9"/>
  <c r="O180" i="9"/>
  <c r="N180" i="9"/>
  <c r="M180" i="9"/>
  <c r="K180" i="9"/>
  <c r="I180" i="9"/>
  <c r="G180" i="9"/>
  <c r="S179" i="9"/>
  <c r="R179" i="9"/>
  <c r="T179" i="9" s="1"/>
  <c r="Q179" i="9"/>
  <c r="P179" i="9"/>
  <c r="L179" i="9"/>
  <c r="U179" i="9" s="1"/>
  <c r="J179" i="9"/>
  <c r="K179" i="9" s="1"/>
  <c r="I179" i="9"/>
  <c r="H179" i="9"/>
  <c r="F179" i="9"/>
  <c r="E179" i="9"/>
  <c r="D179" i="9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O175" i="9"/>
  <c r="N175" i="9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O173" i="9"/>
  <c r="N173" i="9"/>
  <c r="M173" i="9"/>
  <c r="K173" i="9"/>
  <c r="I173" i="9"/>
  <c r="G173" i="9"/>
  <c r="T170" i="9"/>
  <c r="S170" i="9"/>
  <c r="R170" i="9"/>
  <c r="Q170" i="9"/>
  <c r="P170" i="9"/>
  <c r="L170" i="9"/>
  <c r="U170" i="9" s="1"/>
  <c r="J170" i="9"/>
  <c r="H170" i="9"/>
  <c r="F170" i="9"/>
  <c r="N170" i="9" s="1"/>
  <c r="E170" i="9"/>
  <c r="D170" i="9"/>
  <c r="I170" i="9" s="1"/>
  <c r="U169" i="9"/>
  <c r="S169" i="9"/>
  <c r="R169" i="9"/>
  <c r="Q169" i="9"/>
  <c r="P169" i="9"/>
  <c r="L169" i="9"/>
  <c r="K169" i="9"/>
  <c r="J169" i="9"/>
  <c r="H169" i="9"/>
  <c r="I169" i="9" s="1"/>
  <c r="G169" i="9"/>
  <c r="F169" i="9"/>
  <c r="E169" i="9"/>
  <c r="M169" i="9" s="1"/>
  <c r="D169" i="9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T163" i="9"/>
  <c r="S163" i="9"/>
  <c r="R163" i="9"/>
  <c r="Q163" i="9"/>
  <c r="P163" i="9"/>
  <c r="L163" i="9"/>
  <c r="J163" i="9"/>
  <c r="H163" i="9"/>
  <c r="F163" i="9"/>
  <c r="E163" i="9"/>
  <c r="D163" i="9"/>
  <c r="I163" i="9" s="1"/>
  <c r="U162" i="9"/>
  <c r="T162" i="9"/>
  <c r="N162" i="9"/>
  <c r="O162" i="9" s="1"/>
  <c r="M162" i="9"/>
  <c r="K162" i="9"/>
  <c r="I162" i="9"/>
  <c r="G162" i="9"/>
  <c r="U161" i="9"/>
  <c r="T161" i="9"/>
  <c r="O161" i="9"/>
  <c r="N161" i="9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T157" i="9" s="1"/>
  <c r="R157" i="9"/>
  <c r="Q157" i="9"/>
  <c r="P157" i="9"/>
  <c r="L157" i="9"/>
  <c r="J157" i="9"/>
  <c r="H157" i="9"/>
  <c r="F157" i="9"/>
  <c r="E157" i="9"/>
  <c r="K157" i="9" s="1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O153" i="9"/>
  <c r="N153" i="9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O151" i="9"/>
  <c r="N151" i="9"/>
  <c r="M151" i="9"/>
  <c r="K151" i="9"/>
  <c r="I151" i="9"/>
  <c r="G151" i="9"/>
  <c r="T150" i="9"/>
  <c r="S150" i="9"/>
  <c r="R150" i="9"/>
  <c r="Q150" i="9"/>
  <c r="P150" i="9"/>
  <c r="U150" i="9" s="1"/>
  <c r="L150" i="9"/>
  <c r="J150" i="9"/>
  <c r="H150" i="9"/>
  <c r="F150" i="9"/>
  <c r="N150" i="9" s="1"/>
  <c r="E150" i="9"/>
  <c r="M150" i="9" s="1"/>
  <c r="D150" i="9"/>
  <c r="U149" i="9"/>
  <c r="T149" i="9"/>
  <c r="O149" i="9"/>
  <c r="N149" i="9"/>
  <c r="M149" i="9"/>
  <c r="K149" i="9"/>
  <c r="I149" i="9"/>
  <c r="G149" i="9"/>
  <c r="U148" i="9"/>
  <c r="T148" i="9"/>
  <c r="O148" i="9"/>
  <c r="N148" i="9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O146" i="9"/>
  <c r="N146" i="9"/>
  <c r="M146" i="9"/>
  <c r="K146" i="9"/>
  <c r="I146" i="9"/>
  <c r="G146" i="9"/>
  <c r="U145" i="9"/>
  <c r="T145" i="9"/>
  <c r="O145" i="9"/>
  <c r="N145" i="9"/>
  <c r="M145" i="9"/>
  <c r="K145" i="9"/>
  <c r="I145" i="9"/>
  <c r="G145" i="9"/>
  <c r="S144" i="9"/>
  <c r="R144" i="9"/>
  <c r="T144" i="9" s="1"/>
  <c r="Q144" i="9"/>
  <c r="P144" i="9"/>
  <c r="U144" i="9" s="1"/>
  <c r="L144" i="9"/>
  <c r="J144" i="9"/>
  <c r="K144" i="9" s="1"/>
  <c r="H144" i="9"/>
  <c r="F144" i="9"/>
  <c r="N144" i="9" s="1"/>
  <c r="O144" i="9" s="1"/>
  <c r="E144" i="9"/>
  <c r="D144" i="9"/>
  <c r="U143" i="9"/>
  <c r="T143" i="9"/>
  <c r="O143" i="9"/>
  <c r="N143" i="9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T137" i="9"/>
  <c r="S137" i="9"/>
  <c r="R137" i="9"/>
  <c r="Q137" i="9"/>
  <c r="P137" i="9"/>
  <c r="U137" i="9" s="1"/>
  <c r="L137" i="9"/>
  <c r="J137" i="9"/>
  <c r="H137" i="9"/>
  <c r="F137" i="9"/>
  <c r="E137" i="9"/>
  <c r="D137" i="9"/>
  <c r="U136" i="9"/>
  <c r="T136" i="9"/>
  <c r="O136" i="9"/>
  <c r="N136" i="9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O133" i="9"/>
  <c r="N133" i="9"/>
  <c r="M133" i="9"/>
  <c r="K133" i="9"/>
  <c r="I133" i="9"/>
  <c r="G133" i="9"/>
  <c r="S132" i="9"/>
  <c r="R132" i="9"/>
  <c r="Q132" i="9"/>
  <c r="P132" i="9"/>
  <c r="U132" i="9" s="1"/>
  <c r="M132" i="9"/>
  <c r="L132" i="9"/>
  <c r="J132" i="9"/>
  <c r="H132" i="9"/>
  <c r="F132" i="9"/>
  <c r="E132" i="9"/>
  <c r="D132" i="9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O128" i="9"/>
  <c r="N128" i="9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Q126" i="9"/>
  <c r="P126" i="9"/>
  <c r="U126" i="9" s="1"/>
  <c r="L126" i="9"/>
  <c r="J126" i="9"/>
  <c r="H126" i="9"/>
  <c r="F126" i="9"/>
  <c r="N126" i="9" s="1"/>
  <c r="O126" i="9" s="1"/>
  <c r="E126" i="9"/>
  <c r="K126" i="9" s="1"/>
  <c r="D126" i="9"/>
  <c r="U125" i="9"/>
  <c r="T125" i="9"/>
  <c r="O125" i="9"/>
  <c r="N125" i="9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Q121" i="9"/>
  <c r="P121" i="9"/>
  <c r="U121" i="9" s="1"/>
  <c r="L121" i="9"/>
  <c r="J121" i="9"/>
  <c r="H121" i="9"/>
  <c r="G121" i="9"/>
  <c r="F121" i="9"/>
  <c r="E121" i="9"/>
  <c r="M121" i="9" s="1"/>
  <c r="D121" i="9"/>
  <c r="U120" i="9"/>
  <c r="T120" i="9"/>
  <c r="O120" i="9"/>
  <c r="N120" i="9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N115" i="9"/>
  <c r="O115" i="9" s="1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P112" i="9"/>
  <c r="L112" i="9"/>
  <c r="K112" i="9"/>
  <c r="J112" i="9"/>
  <c r="H112" i="9"/>
  <c r="I112" i="9" s="1"/>
  <c r="F112" i="9"/>
  <c r="E112" i="9"/>
  <c r="D112" i="9"/>
  <c r="U111" i="9"/>
  <c r="T111" i="9"/>
  <c r="O111" i="9"/>
  <c r="N111" i="9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O107" i="9"/>
  <c r="N107" i="9"/>
  <c r="M107" i="9"/>
  <c r="K107" i="9"/>
  <c r="I107" i="9"/>
  <c r="G107" i="9"/>
  <c r="U106" i="9"/>
  <c r="S106" i="9"/>
  <c r="R106" i="9"/>
  <c r="Q106" i="9"/>
  <c r="P106" i="9"/>
  <c r="L106" i="9"/>
  <c r="J106" i="9"/>
  <c r="H106" i="9"/>
  <c r="F106" i="9"/>
  <c r="E106" i="9"/>
  <c r="D106" i="9"/>
  <c r="U105" i="9"/>
  <c r="T105" i="9"/>
  <c r="N105" i="9"/>
  <c r="O105" i="9" s="1"/>
  <c r="M105" i="9"/>
  <c r="K105" i="9"/>
  <c r="I105" i="9"/>
  <c r="G105" i="9"/>
  <c r="S102" i="9"/>
  <c r="R102" i="9"/>
  <c r="Q102" i="9"/>
  <c r="P102" i="9"/>
  <c r="L102" i="9"/>
  <c r="U102" i="9" s="1"/>
  <c r="J102" i="9"/>
  <c r="H102" i="9"/>
  <c r="G102" i="9"/>
  <c r="F102" i="9"/>
  <c r="E102" i="9"/>
  <c r="D102" i="9"/>
  <c r="S101" i="9"/>
  <c r="R101" i="9"/>
  <c r="Q101" i="9"/>
  <c r="P101" i="9"/>
  <c r="U101" i="9" s="1"/>
  <c r="L101" i="9"/>
  <c r="J101" i="9"/>
  <c r="H101" i="9"/>
  <c r="I101" i="9" s="1"/>
  <c r="G101" i="9"/>
  <c r="F101" i="9"/>
  <c r="E101" i="9"/>
  <c r="M101" i="9" s="1"/>
  <c r="D101" i="9"/>
  <c r="U100" i="9"/>
  <c r="T100" i="9"/>
  <c r="O100" i="9"/>
  <c r="N100" i="9"/>
  <c r="M100" i="9"/>
  <c r="K100" i="9"/>
  <c r="I100" i="9"/>
  <c r="G100" i="9"/>
  <c r="U99" i="9"/>
  <c r="T99" i="9"/>
  <c r="O99" i="9"/>
  <c r="N99" i="9"/>
  <c r="M99" i="9"/>
  <c r="K99" i="9"/>
  <c r="I99" i="9"/>
  <c r="G99" i="9"/>
  <c r="U98" i="9"/>
  <c r="T98" i="9"/>
  <c r="O98" i="9"/>
  <c r="N98" i="9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T96" i="9" s="1"/>
  <c r="R96" i="9"/>
  <c r="Q96" i="9"/>
  <c r="P96" i="9"/>
  <c r="L96" i="9"/>
  <c r="J96" i="9"/>
  <c r="I96" i="9"/>
  <c r="H96" i="9"/>
  <c r="F96" i="9"/>
  <c r="E96" i="9"/>
  <c r="D96" i="9"/>
  <c r="U95" i="9"/>
  <c r="T95" i="9"/>
  <c r="N95" i="9"/>
  <c r="O95" i="9" s="1"/>
  <c r="M95" i="9"/>
  <c r="K95" i="9"/>
  <c r="I95" i="9"/>
  <c r="G95" i="9"/>
  <c r="U94" i="9"/>
  <c r="T94" i="9"/>
  <c r="O94" i="9"/>
  <c r="N94" i="9"/>
  <c r="M94" i="9"/>
  <c r="K94" i="9"/>
  <c r="I94" i="9"/>
  <c r="G94" i="9"/>
  <c r="U93" i="9"/>
  <c r="T93" i="9"/>
  <c r="O93" i="9"/>
  <c r="N93" i="9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Q91" i="9"/>
  <c r="P91" i="9"/>
  <c r="U91" i="9" s="1"/>
  <c r="L91" i="9"/>
  <c r="J91" i="9"/>
  <c r="H91" i="9"/>
  <c r="F91" i="9"/>
  <c r="E91" i="9"/>
  <c r="D91" i="9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R85" i="9"/>
  <c r="Q85" i="9"/>
  <c r="P85" i="9"/>
  <c r="U85" i="9" s="1"/>
  <c r="L85" i="9"/>
  <c r="J85" i="9"/>
  <c r="H85" i="9"/>
  <c r="F85" i="9"/>
  <c r="E85" i="9"/>
  <c r="D85" i="9"/>
  <c r="S84" i="9"/>
  <c r="R84" i="9"/>
  <c r="T84" i="9" s="1"/>
  <c r="Q84" i="9"/>
  <c r="P84" i="9"/>
  <c r="U84" i="9" s="1"/>
  <c r="L84" i="9"/>
  <c r="J84" i="9"/>
  <c r="H84" i="9"/>
  <c r="F84" i="9"/>
  <c r="E84" i="9"/>
  <c r="D84" i="9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O80" i="9"/>
  <c r="N80" i="9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R78" i="9"/>
  <c r="Q78" i="9"/>
  <c r="P78" i="9"/>
  <c r="L78" i="9"/>
  <c r="J78" i="9"/>
  <c r="K78" i="9" s="1"/>
  <c r="I78" i="9"/>
  <c r="H78" i="9"/>
  <c r="F78" i="9"/>
  <c r="E78" i="9"/>
  <c r="D78" i="9"/>
  <c r="U77" i="9"/>
  <c r="T77" i="9"/>
  <c r="N77" i="9"/>
  <c r="O77" i="9" s="1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O75" i="9"/>
  <c r="N75" i="9"/>
  <c r="M75" i="9"/>
  <c r="K75" i="9"/>
  <c r="I75" i="9"/>
  <c r="G75" i="9"/>
  <c r="U74" i="9"/>
  <c r="T74" i="9"/>
  <c r="O74" i="9"/>
  <c r="N74" i="9"/>
  <c r="M74" i="9"/>
  <c r="K74" i="9"/>
  <c r="I74" i="9"/>
  <c r="G74" i="9"/>
  <c r="U73" i="9"/>
  <c r="T73" i="9"/>
  <c r="O73" i="9"/>
  <c r="N73" i="9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T70" i="9" s="1"/>
  <c r="R70" i="9"/>
  <c r="Q70" i="9"/>
  <c r="P70" i="9"/>
  <c r="U70" i="9" s="1"/>
  <c r="N70" i="9"/>
  <c r="L70" i="9"/>
  <c r="J70" i="9"/>
  <c r="H70" i="9"/>
  <c r="F70" i="9"/>
  <c r="E70" i="9"/>
  <c r="D70" i="9"/>
  <c r="I70" i="9" s="1"/>
  <c r="U69" i="9"/>
  <c r="T69" i="9"/>
  <c r="O69" i="9"/>
  <c r="N69" i="9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U63" i="9"/>
  <c r="S63" i="9"/>
  <c r="T63" i="9" s="1"/>
  <c r="R63" i="9"/>
  <c r="Q63" i="9"/>
  <c r="P63" i="9"/>
  <c r="L63" i="9"/>
  <c r="J63" i="9"/>
  <c r="H63" i="9"/>
  <c r="G63" i="9"/>
  <c r="F63" i="9"/>
  <c r="E63" i="9"/>
  <c r="K63" i="9" s="1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O59" i="9"/>
  <c r="N59" i="9"/>
  <c r="M59" i="9"/>
  <c r="K59" i="9"/>
  <c r="I59" i="9"/>
  <c r="G59" i="9"/>
  <c r="S58" i="9"/>
  <c r="R58" i="9"/>
  <c r="T58" i="9" s="1"/>
  <c r="Q58" i="9"/>
  <c r="P58" i="9"/>
  <c r="U58" i="9" s="1"/>
  <c r="L58" i="9"/>
  <c r="J58" i="9"/>
  <c r="H58" i="9"/>
  <c r="I58" i="9" s="1"/>
  <c r="F58" i="9"/>
  <c r="E58" i="9"/>
  <c r="D58" i="9"/>
  <c r="U57" i="9"/>
  <c r="T57" i="9"/>
  <c r="O57" i="9"/>
  <c r="N57" i="9"/>
  <c r="M57" i="9"/>
  <c r="K57" i="9"/>
  <c r="I57" i="9"/>
  <c r="G57" i="9"/>
  <c r="S54" i="9"/>
  <c r="R54" i="9"/>
  <c r="Q54" i="9"/>
  <c r="P54" i="9"/>
  <c r="L54" i="9"/>
  <c r="J54" i="9"/>
  <c r="K54" i="9" s="1"/>
  <c r="H54" i="9"/>
  <c r="F54" i="9"/>
  <c r="E54" i="9"/>
  <c r="D54" i="9"/>
  <c r="U53" i="9"/>
  <c r="S53" i="9"/>
  <c r="T53" i="9" s="1"/>
  <c r="R53" i="9"/>
  <c r="Q53" i="9"/>
  <c r="P53" i="9"/>
  <c r="L53" i="9"/>
  <c r="J53" i="9"/>
  <c r="H53" i="9"/>
  <c r="F53" i="9"/>
  <c r="N53" i="9" s="1"/>
  <c r="E53" i="9"/>
  <c r="D53" i="9"/>
  <c r="I53" i="9" s="1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O48" i="9"/>
  <c r="N48" i="9"/>
  <c r="M48" i="9"/>
  <c r="K48" i="9"/>
  <c r="I48" i="9"/>
  <c r="G48" i="9"/>
  <c r="S47" i="9"/>
  <c r="R47" i="9"/>
  <c r="T47" i="9" s="1"/>
  <c r="Q47" i="9"/>
  <c r="P47" i="9"/>
  <c r="U47" i="9" s="1"/>
  <c r="L47" i="9"/>
  <c r="J47" i="9"/>
  <c r="H47" i="9"/>
  <c r="G47" i="9"/>
  <c r="F47" i="9"/>
  <c r="E47" i="9"/>
  <c r="K47" i="9" s="1"/>
  <c r="D47" i="9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P40" i="9"/>
  <c r="L40" i="9"/>
  <c r="J40" i="9"/>
  <c r="I40" i="9"/>
  <c r="H40" i="9"/>
  <c r="G40" i="9"/>
  <c r="F40" i="9"/>
  <c r="E40" i="9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S35" i="9"/>
  <c r="T35" i="9" s="1"/>
  <c r="R35" i="9"/>
  <c r="Q35" i="9"/>
  <c r="P35" i="9"/>
  <c r="L35" i="9"/>
  <c r="J35" i="9"/>
  <c r="K35" i="9" s="1"/>
  <c r="I35" i="9"/>
  <c r="H35" i="9"/>
  <c r="F35" i="9"/>
  <c r="E35" i="9"/>
  <c r="D35" i="9"/>
  <c r="U34" i="9"/>
  <c r="T34" i="9"/>
  <c r="O34" i="9"/>
  <c r="N34" i="9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O32" i="9"/>
  <c r="N32" i="9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O29" i="9"/>
  <c r="N29" i="9"/>
  <c r="M29" i="9"/>
  <c r="K29" i="9"/>
  <c r="I29" i="9"/>
  <c r="G29" i="9"/>
  <c r="U28" i="9"/>
  <c r="T28" i="9"/>
  <c r="O28" i="9"/>
  <c r="N28" i="9"/>
  <c r="M28" i="9"/>
  <c r="K28" i="9"/>
  <c r="I28" i="9"/>
  <c r="G28" i="9"/>
  <c r="U27" i="9"/>
  <c r="S27" i="9"/>
  <c r="T27" i="9" s="1"/>
  <c r="R27" i="9"/>
  <c r="Q27" i="9"/>
  <c r="P27" i="9"/>
  <c r="L27" i="9"/>
  <c r="J27" i="9"/>
  <c r="H27" i="9"/>
  <c r="F27" i="9"/>
  <c r="E27" i="9"/>
  <c r="D27" i="9"/>
  <c r="I27" i="9" s="1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O24" i="9"/>
  <c r="N24" i="9"/>
  <c r="M24" i="9"/>
  <c r="K24" i="9"/>
  <c r="I24" i="9"/>
  <c r="G24" i="9"/>
  <c r="U23" i="9"/>
  <c r="T23" i="9"/>
  <c r="O23" i="9"/>
  <c r="N23" i="9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O20" i="9"/>
  <c r="N20" i="9"/>
  <c r="M20" i="9"/>
  <c r="K20" i="9"/>
  <c r="I20" i="9"/>
  <c r="G20" i="9"/>
  <c r="U19" i="9"/>
  <c r="T19" i="9"/>
  <c r="S19" i="9"/>
  <c r="R19" i="9"/>
  <c r="Q19" i="9"/>
  <c r="P19" i="9"/>
  <c r="L19" i="9"/>
  <c r="J19" i="9"/>
  <c r="H19" i="9"/>
  <c r="F19" i="9"/>
  <c r="N19" i="9" s="1"/>
  <c r="E19" i="9"/>
  <c r="K19" i="9" s="1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R10" i="9"/>
  <c r="Q10" i="9"/>
  <c r="P10" i="9"/>
  <c r="L10" i="9"/>
  <c r="J10" i="9"/>
  <c r="H10" i="9"/>
  <c r="F10" i="9"/>
  <c r="E10" i="9"/>
  <c r="M10" i="9" s="1"/>
  <c r="D10" i="9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R339" i="8"/>
  <c r="T339" i="8" s="1"/>
  <c r="Q339" i="8"/>
  <c r="P339" i="8"/>
  <c r="L339" i="8"/>
  <c r="J339" i="8"/>
  <c r="K339" i="8" s="1"/>
  <c r="H339" i="8"/>
  <c r="F339" i="8"/>
  <c r="G339" i="8" s="1"/>
  <c r="E339" i="8"/>
  <c r="D339" i="8"/>
  <c r="S338" i="8"/>
  <c r="T338" i="8" s="1"/>
  <c r="R338" i="8"/>
  <c r="Q338" i="8"/>
  <c r="P338" i="8"/>
  <c r="L338" i="8"/>
  <c r="J338" i="8"/>
  <c r="H338" i="8"/>
  <c r="F338" i="8"/>
  <c r="E338" i="8"/>
  <c r="D338" i="8"/>
  <c r="S337" i="8"/>
  <c r="R337" i="8"/>
  <c r="Q337" i="8"/>
  <c r="P337" i="8"/>
  <c r="L337" i="8"/>
  <c r="M337" i="8" s="1"/>
  <c r="J337" i="8"/>
  <c r="N337" i="8" s="1"/>
  <c r="H337" i="8"/>
  <c r="F337" i="8"/>
  <c r="E337" i="8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T332" i="8"/>
  <c r="S332" i="8"/>
  <c r="R332" i="8"/>
  <c r="Q332" i="8"/>
  <c r="P332" i="8"/>
  <c r="L332" i="8"/>
  <c r="M332" i="8" s="1"/>
  <c r="J332" i="8"/>
  <c r="H332" i="8"/>
  <c r="F332" i="8"/>
  <c r="N332" i="8" s="1"/>
  <c r="E332" i="8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L323" i="8"/>
  <c r="J323" i="8"/>
  <c r="K323" i="8" s="1"/>
  <c r="I323" i="8"/>
  <c r="H323" i="8"/>
  <c r="F323" i="8"/>
  <c r="G323" i="8" s="1"/>
  <c r="E323" i="8"/>
  <c r="D323" i="8"/>
  <c r="U322" i="8"/>
  <c r="T322" i="8"/>
  <c r="O322" i="8"/>
  <c r="N322" i="8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L317" i="8"/>
  <c r="J317" i="8"/>
  <c r="H317" i="8"/>
  <c r="F317" i="8"/>
  <c r="E317" i="8"/>
  <c r="D317" i="8"/>
  <c r="G317" i="8" s="1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H310" i="8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T303" i="8"/>
  <c r="S303" i="8"/>
  <c r="R303" i="8"/>
  <c r="Q303" i="8"/>
  <c r="P303" i="8"/>
  <c r="U303" i="8" s="1"/>
  <c r="L303" i="8"/>
  <c r="J303" i="8"/>
  <c r="H303" i="8"/>
  <c r="F303" i="8"/>
  <c r="G303" i="8" s="1"/>
  <c r="E303" i="8"/>
  <c r="K303" i="8" s="1"/>
  <c r="D303" i="8"/>
  <c r="U302" i="8"/>
  <c r="T302" i="8"/>
  <c r="N302" i="8"/>
  <c r="O302" i="8" s="1"/>
  <c r="M302" i="8"/>
  <c r="K302" i="8"/>
  <c r="I302" i="8"/>
  <c r="G302" i="8"/>
  <c r="S299" i="8"/>
  <c r="R299" i="8"/>
  <c r="T299" i="8" s="1"/>
  <c r="Q299" i="8"/>
  <c r="P299" i="8"/>
  <c r="U299" i="8" s="1"/>
  <c r="L299" i="8"/>
  <c r="J299" i="8"/>
  <c r="H299" i="8"/>
  <c r="F299" i="8"/>
  <c r="G299" i="8" s="1"/>
  <c r="E299" i="8"/>
  <c r="M299" i="8" s="1"/>
  <c r="D299" i="8"/>
  <c r="I299" i="8" s="1"/>
  <c r="S298" i="8"/>
  <c r="R298" i="8"/>
  <c r="Q298" i="8"/>
  <c r="P298" i="8"/>
  <c r="L298" i="8"/>
  <c r="J298" i="8"/>
  <c r="K298" i="8" s="1"/>
  <c r="H298" i="8"/>
  <c r="F298" i="8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U292" i="8"/>
  <c r="S292" i="8"/>
  <c r="R292" i="8"/>
  <c r="T292" i="8" s="1"/>
  <c r="Q292" i="8"/>
  <c r="P292" i="8"/>
  <c r="M292" i="8"/>
  <c r="L292" i="8"/>
  <c r="K292" i="8"/>
  <c r="J292" i="8"/>
  <c r="H292" i="8"/>
  <c r="F292" i="8"/>
  <c r="E292" i="8"/>
  <c r="O292" i="8" s="1"/>
  <c r="D292" i="8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T285" i="8" s="1"/>
  <c r="Q285" i="8"/>
  <c r="P285" i="8"/>
  <c r="L285" i="8"/>
  <c r="M285" i="8" s="1"/>
  <c r="J285" i="8"/>
  <c r="H285" i="8"/>
  <c r="F285" i="8"/>
  <c r="E285" i="8"/>
  <c r="K285" i="8" s="1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T275" i="8" s="1"/>
  <c r="Q275" i="8"/>
  <c r="P275" i="8"/>
  <c r="U275" i="8" s="1"/>
  <c r="L275" i="8"/>
  <c r="J275" i="8"/>
  <c r="H275" i="8"/>
  <c r="I275" i="8" s="1"/>
  <c r="F275" i="8"/>
  <c r="E275" i="8"/>
  <c r="M275" i="8" s="1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T267" i="8"/>
  <c r="S267" i="8"/>
  <c r="R267" i="8"/>
  <c r="Q267" i="8"/>
  <c r="P267" i="8"/>
  <c r="U267" i="8" s="1"/>
  <c r="L267" i="8"/>
  <c r="J267" i="8"/>
  <c r="K267" i="8" s="1"/>
  <c r="H267" i="8"/>
  <c r="F267" i="8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T260" i="8" s="1"/>
  <c r="Q260" i="8"/>
  <c r="P260" i="8"/>
  <c r="U260" i="8" s="1"/>
  <c r="L260" i="8"/>
  <c r="J260" i="8"/>
  <c r="N260" i="8" s="1"/>
  <c r="H260" i="8"/>
  <c r="F260" i="8"/>
  <c r="E260" i="8"/>
  <c r="D260" i="8"/>
  <c r="S259" i="8"/>
  <c r="R259" i="8"/>
  <c r="T259" i="8" s="1"/>
  <c r="Q259" i="8"/>
  <c r="P259" i="8"/>
  <c r="U259" i="8" s="1"/>
  <c r="M259" i="8"/>
  <c r="L259" i="8"/>
  <c r="J259" i="8"/>
  <c r="H259" i="8"/>
  <c r="G259" i="8"/>
  <c r="F259" i="8"/>
  <c r="E259" i="8"/>
  <c r="K259" i="8" s="1"/>
  <c r="D259" i="8"/>
  <c r="I259" i="8" s="1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T254" i="8" s="1"/>
  <c r="Q254" i="8"/>
  <c r="P254" i="8"/>
  <c r="U254" i="8" s="1"/>
  <c r="O254" i="8"/>
  <c r="L254" i="8"/>
  <c r="J254" i="8"/>
  <c r="I254" i="8"/>
  <c r="H254" i="8"/>
  <c r="G254" i="8"/>
  <c r="F254" i="8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Q247" i="8"/>
  <c r="P247" i="8"/>
  <c r="U247" i="8" s="1"/>
  <c r="L247" i="8"/>
  <c r="J247" i="8"/>
  <c r="H247" i="8"/>
  <c r="F247" i="8"/>
  <c r="E247" i="8"/>
  <c r="K247" i="8" s="1"/>
  <c r="D247" i="8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O243" i="8"/>
  <c r="N243" i="8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U240" i="8" s="1"/>
  <c r="M240" i="8"/>
  <c r="L240" i="8"/>
  <c r="K240" i="8"/>
  <c r="J240" i="8"/>
  <c r="H240" i="8"/>
  <c r="F240" i="8"/>
  <c r="E240" i="8"/>
  <c r="O240" i="8" s="1"/>
  <c r="D240" i="8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T231" i="8"/>
  <c r="S231" i="8"/>
  <c r="R231" i="8"/>
  <c r="Q231" i="8"/>
  <c r="P231" i="8"/>
  <c r="L231" i="8"/>
  <c r="J231" i="8"/>
  <c r="H231" i="8"/>
  <c r="F231" i="8"/>
  <c r="E231" i="8"/>
  <c r="K231" i="8" s="1"/>
  <c r="D231" i="8"/>
  <c r="S230" i="8"/>
  <c r="R230" i="8"/>
  <c r="T230" i="8" s="1"/>
  <c r="Q230" i="8"/>
  <c r="P230" i="8"/>
  <c r="U230" i="8" s="1"/>
  <c r="L230" i="8"/>
  <c r="J230" i="8"/>
  <c r="H230" i="8"/>
  <c r="N230" i="8" s="1"/>
  <c r="F230" i="8"/>
  <c r="E230" i="8"/>
  <c r="D230" i="8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Q224" i="8"/>
  <c r="P224" i="8"/>
  <c r="U224" i="8" s="1"/>
  <c r="L224" i="8"/>
  <c r="J224" i="8"/>
  <c r="K224" i="8" s="1"/>
  <c r="H224" i="8"/>
  <c r="F224" i="8"/>
  <c r="E224" i="8"/>
  <c r="D224" i="8"/>
  <c r="G224" i="8" s="1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T216" i="8" s="1"/>
  <c r="Q216" i="8"/>
  <c r="P216" i="8"/>
  <c r="N216" i="8"/>
  <c r="M216" i="8"/>
  <c r="L216" i="8"/>
  <c r="J216" i="8"/>
  <c r="H216" i="8"/>
  <c r="F216" i="8"/>
  <c r="E216" i="8"/>
  <c r="D216" i="8"/>
  <c r="U215" i="8"/>
  <c r="T215" i="8"/>
  <c r="N215" i="8"/>
  <c r="O215" i="8" s="1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T205" i="8"/>
  <c r="S205" i="8"/>
  <c r="R205" i="8"/>
  <c r="Q205" i="8"/>
  <c r="P205" i="8"/>
  <c r="L205" i="8"/>
  <c r="J205" i="8"/>
  <c r="H205" i="8"/>
  <c r="F205" i="8"/>
  <c r="E205" i="8"/>
  <c r="D205" i="8"/>
  <c r="I205" i="8" s="1"/>
  <c r="S204" i="8"/>
  <c r="R204" i="8"/>
  <c r="T204" i="8" s="1"/>
  <c r="Q204" i="8"/>
  <c r="P204" i="8"/>
  <c r="U204" i="8" s="1"/>
  <c r="L204" i="8"/>
  <c r="J204" i="8"/>
  <c r="H204" i="8"/>
  <c r="G204" i="8"/>
  <c r="F204" i="8"/>
  <c r="E204" i="8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Q198" i="8"/>
  <c r="P198" i="8"/>
  <c r="L198" i="8"/>
  <c r="J198" i="8"/>
  <c r="H198" i="8"/>
  <c r="I198" i="8" s="1"/>
  <c r="F198" i="8"/>
  <c r="N198" i="8" s="1"/>
  <c r="E198" i="8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U191" i="8"/>
  <c r="S191" i="8"/>
  <c r="R191" i="8"/>
  <c r="Q191" i="8"/>
  <c r="P191" i="8"/>
  <c r="L191" i="8"/>
  <c r="J191" i="8"/>
  <c r="H191" i="8"/>
  <c r="F191" i="8"/>
  <c r="E191" i="8"/>
  <c r="D191" i="8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U185" i="8" s="1"/>
  <c r="N185" i="8"/>
  <c r="L185" i="8"/>
  <c r="M185" i="8" s="1"/>
  <c r="J185" i="8"/>
  <c r="H185" i="8"/>
  <c r="F185" i="8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T179" i="8" s="1"/>
  <c r="Q179" i="8"/>
  <c r="P179" i="8"/>
  <c r="U179" i="8" s="1"/>
  <c r="L179" i="8"/>
  <c r="J179" i="8"/>
  <c r="H179" i="8"/>
  <c r="I179" i="8" s="1"/>
  <c r="F179" i="8"/>
  <c r="E179" i="8"/>
  <c r="M179" i="8" s="1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L170" i="8"/>
  <c r="J170" i="8"/>
  <c r="K170" i="8" s="1"/>
  <c r="H170" i="8"/>
  <c r="I170" i="8" s="1"/>
  <c r="F170" i="8"/>
  <c r="E170" i="8"/>
  <c r="D170" i="8"/>
  <c r="S169" i="8"/>
  <c r="R169" i="8"/>
  <c r="T169" i="8" s="1"/>
  <c r="Q169" i="8"/>
  <c r="P169" i="8"/>
  <c r="U169" i="8" s="1"/>
  <c r="L169" i="8"/>
  <c r="J169" i="8"/>
  <c r="H169" i="8"/>
  <c r="F169" i="8"/>
  <c r="N169" i="8" s="1"/>
  <c r="E169" i="8"/>
  <c r="O169" i="8" s="1"/>
  <c r="D169" i="8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T163" i="8" s="1"/>
  <c r="R163" i="8"/>
  <c r="Q163" i="8"/>
  <c r="P163" i="8"/>
  <c r="U163" i="8" s="1"/>
  <c r="L163" i="8"/>
  <c r="J163" i="8"/>
  <c r="H163" i="8"/>
  <c r="F163" i="8"/>
  <c r="E163" i="8"/>
  <c r="K163" i="8" s="1"/>
  <c r="D163" i="8"/>
  <c r="I163" i="8" s="1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T157" i="8" s="1"/>
  <c r="Q157" i="8"/>
  <c r="P157" i="8"/>
  <c r="U157" i="8" s="1"/>
  <c r="O157" i="8"/>
  <c r="L157" i="8"/>
  <c r="J157" i="8"/>
  <c r="I157" i="8"/>
  <c r="H157" i="8"/>
  <c r="F157" i="8"/>
  <c r="E157" i="8"/>
  <c r="M157" i="8" s="1"/>
  <c r="D157" i="8"/>
  <c r="G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O152" i="8"/>
  <c r="N152" i="8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Q150" i="8"/>
  <c r="P150" i="8"/>
  <c r="L150" i="8"/>
  <c r="J150" i="8"/>
  <c r="K150" i="8" s="1"/>
  <c r="H150" i="8"/>
  <c r="F150" i="8"/>
  <c r="E150" i="8"/>
  <c r="M150" i="8" s="1"/>
  <c r="D150" i="8"/>
  <c r="G150" i="8" s="1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N147" i="8"/>
  <c r="O147" i="8" s="1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Q144" i="8"/>
  <c r="P144" i="8"/>
  <c r="L144" i="8"/>
  <c r="U144" i="8" s="1"/>
  <c r="J144" i="8"/>
  <c r="H144" i="8"/>
  <c r="F144" i="8"/>
  <c r="E144" i="8"/>
  <c r="D144" i="8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T137" i="8" s="1"/>
  <c r="Q137" i="8"/>
  <c r="P137" i="8"/>
  <c r="U137" i="8" s="1"/>
  <c r="L137" i="8"/>
  <c r="J137" i="8"/>
  <c r="H137" i="8"/>
  <c r="F137" i="8"/>
  <c r="E137" i="8"/>
  <c r="K137" i="8" s="1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T132" i="8" s="1"/>
  <c r="Q132" i="8"/>
  <c r="P132" i="8"/>
  <c r="U132" i="8" s="1"/>
  <c r="L132" i="8"/>
  <c r="J132" i="8"/>
  <c r="N132" i="8" s="1"/>
  <c r="H132" i="8"/>
  <c r="F132" i="8"/>
  <c r="E132" i="8"/>
  <c r="D132" i="8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L126" i="8"/>
  <c r="J126" i="8"/>
  <c r="H126" i="8"/>
  <c r="F126" i="8"/>
  <c r="E126" i="8"/>
  <c r="D126" i="8"/>
  <c r="G126" i="8" s="1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L121" i="8"/>
  <c r="U121" i="8" s="1"/>
  <c r="J121" i="8"/>
  <c r="H121" i="8"/>
  <c r="F121" i="8"/>
  <c r="E121" i="8"/>
  <c r="D121" i="8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U112" i="8"/>
  <c r="T112" i="8"/>
  <c r="S112" i="8"/>
  <c r="R112" i="8"/>
  <c r="Q112" i="8"/>
  <c r="P112" i="8"/>
  <c r="O112" i="8"/>
  <c r="M112" i="8"/>
  <c r="L112" i="8"/>
  <c r="K112" i="8"/>
  <c r="J112" i="8"/>
  <c r="H112" i="8"/>
  <c r="F112" i="8"/>
  <c r="E112" i="8"/>
  <c r="D112" i="8"/>
  <c r="I112" i="8" s="1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P106" i="8"/>
  <c r="L106" i="8"/>
  <c r="U106" i="8" s="1"/>
  <c r="J106" i="8"/>
  <c r="I106" i="8"/>
  <c r="H106" i="8"/>
  <c r="G106" i="8"/>
  <c r="F106" i="8"/>
  <c r="E106" i="8"/>
  <c r="D106" i="8"/>
  <c r="U105" i="8"/>
  <c r="T105" i="8"/>
  <c r="O105" i="8"/>
  <c r="N105" i="8"/>
  <c r="M105" i="8"/>
  <c r="K105" i="8"/>
  <c r="I105" i="8"/>
  <c r="G105" i="8"/>
  <c r="S102" i="8"/>
  <c r="R102" i="8"/>
  <c r="Q102" i="8"/>
  <c r="P102" i="8"/>
  <c r="L102" i="8"/>
  <c r="J102" i="8"/>
  <c r="K102" i="8" s="1"/>
  <c r="H102" i="8"/>
  <c r="F102" i="8"/>
  <c r="E102" i="8"/>
  <c r="M102" i="8" s="1"/>
  <c r="D102" i="8"/>
  <c r="G102" i="8" s="1"/>
  <c r="S101" i="8"/>
  <c r="R101" i="8"/>
  <c r="Q101" i="8"/>
  <c r="P101" i="8"/>
  <c r="L101" i="8"/>
  <c r="U101" i="8" s="1"/>
  <c r="J101" i="8"/>
  <c r="H101" i="8"/>
  <c r="F101" i="8"/>
  <c r="E101" i="8"/>
  <c r="D101" i="8"/>
  <c r="I101" i="8" s="1"/>
  <c r="U100" i="8"/>
  <c r="T100" i="8"/>
  <c r="N100" i="8"/>
  <c r="O100" i="8" s="1"/>
  <c r="M100" i="8"/>
  <c r="K100" i="8"/>
  <c r="I100" i="8"/>
  <c r="G100" i="8"/>
  <c r="U99" i="8"/>
  <c r="T99" i="8"/>
  <c r="O99" i="8"/>
  <c r="N99" i="8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Q96" i="8"/>
  <c r="P96" i="8"/>
  <c r="L96" i="8"/>
  <c r="U96" i="8" s="1"/>
  <c r="K96" i="8"/>
  <c r="J96" i="8"/>
  <c r="H96" i="8"/>
  <c r="F96" i="8"/>
  <c r="E96" i="8"/>
  <c r="D96" i="8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R91" i="8"/>
  <c r="T91" i="8" s="1"/>
  <c r="Q91" i="8"/>
  <c r="P91" i="8"/>
  <c r="U91" i="8" s="1"/>
  <c r="L91" i="8"/>
  <c r="J91" i="8"/>
  <c r="H91" i="8"/>
  <c r="F91" i="8"/>
  <c r="G91" i="8" s="1"/>
  <c r="E91" i="8"/>
  <c r="K91" i="8" s="1"/>
  <c r="D91" i="8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T85" i="8"/>
  <c r="S85" i="8"/>
  <c r="R85" i="8"/>
  <c r="Q85" i="8"/>
  <c r="P85" i="8"/>
  <c r="L85" i="8"/>
  <c r="J85" i="8"/>
  <c r="K85" i="8" s="1"/>
  <c r="H85" i="8"/>
  <c r="F85" i="8"/>
  <c r="E85" i="8"/>
  <c r="D85" i="8"/>
  <c r="S84" i="8"/>
  <c r="R84" i="8"/>
  <c r="T84" i="8" s="1"/>
  <c r="Q84" i="8"/>
  <c r="P84" i="8"/>
  <c r="U84" i="8" s="1"/>
  <c r="L84" i="8"/>
  <c r="J84" i="8"/>
  <c r="H84" i="8"/>
  <c r="F84" i="8"/>
  <c r="N84" i="8" s="1"/>
  <c r="E84" i="8"/>
  <c r="D84" i="8"/>
  <c r="G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T78" i="8" s="1"/>
  <c r="Q78" i="8"/>
  <c r="P78" i="8"/>
  <c r="U78" i="8" s="1"/>
  <c r="L78" i="8"/>
  <c r="J78" i="8"/>
  <c r="H78" i="8"/>
  <c r="F78" i="8"/>
  <c r="G78" i="8" s="1"/>
  <c r="E78" i="8"/>
  <c r="K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P70" i="8"/>
  <c r="L70" i="8"/>
  <c r="J70" i="8"/>
  <c r="H70" i="8"/>
  <c r="F70" i="8"/>
  <c r="G70" i="8" s="1"/>
  <c r="E70" i="8"/>
  <c r="D70" i="8"/>
  <c r="U69" i="8"/>
  <c r="T69" i="8"/>
  <c r="N69" i="8"/>
  <c r="O69" i="8" s="1"/>
  <c r="M69" i="8"/>
  <c r="K69" i="8"/>
  <c r="I69" i="8"/>
  <c r="G69" i="8"/>
  <c r="U68" i="8"/>
  <c r="T68" i="8"/>
  <c r="N68" i="8"/>
  <c r="O68" i="8" s="1"/>
  <c r="M68" i="8"/>
  <c r="K68" i="8"/>
  <c r="I68" i="8"/>
  <c r="G68" i="8"/>
  <c r="U67" i="8"/>
  <c r="T67" i="8"/>
  <c r="N67" i="8"/>
  <c r="O67" i="8" s="1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J63" i="8"/>
  <c r="I63" i="8"/>
  <c r="H63" i="8"/>
  <c r="G63" i="8"/>
  <c r="F63" i="8"/>
  <c r="E63" i="8"/>
  <c r="M63" i="8" s="1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T58" i="8" s="1"/>
  <c r="Q58" i="8"/>
  <c r="P58" i="8"/>
  <c r="U58" i="8" s="1"/>
  <c r="L58" i="8"/>
  <c r="J58" i="8"/>
  <c r="H58" i="8"/>
  <c r="I58" i="8" s="1"/>
  <c r="F58" i="8"/>
  <c r="E58" i="8"/>
  <c r="M58" i="8" s="1"/>
  <c r="D58" i="8"/>
  <c r="U57" i="8"/>
  <c r="T57" i="8"/>
  <c r="N57" i="8"/>
  <c r="O57" i="8" s="1"/>
  <c r="M57" i="8"/>
  <c r="K57" i="8"/>
  <c r="I57" i="8"/>
  <c r="G57" i="8"/>
  <c r="S54" i="8"/>
  <c r="R54" i="8"/>
  <c r="Q54" i="8"/>
  <c r="P54" i="8"/>
  <c r="L54" i="8"/>
  <c r="U54" i="8" s="1"/>
  <c r="J54" i="8"/>
  <c r="K54" i="8" s="1"/>
  <c r="H54" i="8"/>
  <c r="F54" i="8"/>
  <c r="N54" i="8" s="1"/>
  <c r="E54" i="8"/>
  <c r="D54" i="8"/>
  <c r="U53" i="8"/>
  <c r="S53" i="8"/>
  <c r="R53" i="8"/>
  <c r="T53" i="8" s="1"/>
  <c r="Q53" i="8"/>
  <c r="P53" i="8"/>
  <c r="L53" i="8"/>
  <c r="J53" i="8"/>
  <c r="H53" i="8"/>
  <c r="F53" i="8"/>
  <c r="E53" i="8"/>
  <c r="M53" i="8" s="1"/>
  <c r="D53" i="8"/>
  <c r="I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T47" i="8"/>
  <c r="S47" i="8"/>
  <c r="R47" i="8"/>
  <c r="Q47" i="8"/>
  <c r="P47" i="8"/>
  <c r="U47" i="8" s="1"/>
  <c r="L47" i="8"/>
  <c r="J47" i="8"/>
  <c r="H47" i="8"/>
  <c r="F47" i="8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P40" i="8"/>
  <c r="U40" i="8" s="1"/>
  <c r="L40" i="8"/>
  <c r="J40" i="8"/>
  <c r="K40" i="8" s="1"/>
  <c r="H40" i="8"/>
  <c r="I40" i="8" s="1"/>
  <c r="F40" i="8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U35" i="8"/>
  <c r="S35" i="8"/>
  <c r="R35" i="8"/>
  <c r="T35" i="8" s="1"/>
  <c r="Q35" i="8"/>
  <c r="P35" i="8"/>
  <c r="L35" i="8"/>
  <c r="J35" i="8"/>
  <c r="H35" i="8"/>
  <c r="F35" i="8"/>
  <c r="E35" i="8"/>
  <c r="D35" i="8"/>
  <c r="G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T27" i="8"/>
  <c r="S27" i="8"/>
  <c r="R27" i="8"/>
  <c r="Q27" i="8"/>
  <c r="P27" i="8"/>
  <c r="L27" i="8"/>
  <c r="J27" i="8"/>
  <c r="H27" i="8"/>
  <c r="F27" i="8"/>
  <c r="E27" i="8"/>
  <c r="D27" i="8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T19" i="8" s="1"/>
  <c r="Q19" i="8"/>
  <c r="P19" i="8"/>
  <c r="L19" i="8"/>
  <c r="K19" i="8"/>
  <c r="J19" i="8"/>
  <c r="H19" i="8"/>
  <c r="F19" i="8"/>
  <c r="E19" i="8"/>
  <c r="D19" i="8"/>
  <c r="I19" i="8" s="1"/>
  <c r="U18" i="8"/>
  <c r="T18" i="8"/>
  <c r="N18" i="8"/>
  <c r="O18" i="8" s="1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S10" i="8"/>
  <c r="R10" i="8"/>
  <c r="Q10" i="8"/>
  <c r="P10" i="8"/>
  <c r="L10" i="8"/>
  <c r="J10" i="8"/>
  <c r="H10" i="8"/>
  <c r="F10" i="8"/>
  <c r="N10" i="8" s="1"/>
  <c r="E10" i="8"/>
  <c r="M10" i="8" s="1"/>
  <c r="D10" i="8"/>
  <c r="G10" i="8" s="1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T339" i="7" s="1"/>
  <c r="Q339" i="7"/>
  <c r="P339" i="7"/>
  <c r="L339" i="7"/>
  <c r="J339" i="7"/>
  <c r="H339" i="7"/>
  <c r="F339" i="7"/>
  <c r="N339" i="7" s="1"/>
  <c r="E339" i="7"/>
  <c r="M339" i="7" s="1"/>
  <c r="D339" i="7"/>
  <c r="I339" i="7" s="1"/>
  <c r="S338" i="7"/>
  <c r="R338" i="7"/>
  <c r="Q338" i="7"/>
  <c r="P338" i="7"/>
  <c r="L338" i="7"/>
  <c r="J338" i="7"/>
  <c r="H338" i="7"/>
  <c r="G338" i="7"/>
  <c r="F338" i="7"/>
  <c r="E338" i="7"/>
  <c r="D338" i="7"/>
  <c r="S337" i="7"/>
  <c r="R337" i="7"/>
  <c r="T337" i="7" s="1"/>
  <c r="Q337" i="7"/>
  <c r="P337" i="7"/>
  <c r="L337" i="7"/>
  <c r="J337" i="7"/>
  <c r="H337" i="7"/>
  <c r="F337" i="7"/>
  <c r="N337" i="7" s="1"/>
  <c r="E337" i="7"/>
  <c r="D337" i="7"/>
  <c r="G337" i="7" s="1"/>
  <c r="U336" i="7"/>
  <c r="T336" i="7"/>
  <c r="O336" i="7"/>
  <c r="N336" i="7"/>
  <c r="M336" i="7"/>
  <c r="K336" i="7"/>
  <c r="I336" i="7"/>
  <c r="G336" i="7"/>
  <c r="U335" i="7"/>
  <c r="T335" i="7"/>
  <c r="O335" i="7"/>
  <c r="N335" i="7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O333" i="7"/>
  <c r="N333" i="7"/>
  <c r="M333" i="7"/>
  <c r="K333" i="7"/>
  <c r="I333" i="7"/>
  <c r="G333" i="7"/>
  <c r="S332" i="7"/>
  <c r="R332" i="7"/>
  <c r="Q332" i="7"/>
  <c r="P332" i="7"/>
  <c r="U332" i="7" s="1"/>
  <c r="L332" i="7"/>
  <c r="J332" i="7"/>
  <c r="H332" i="7"/>
  <c r="F332" i="7"/>
  <c r="N332" i="7" s="1"/>
  <c r="O332" i="7" s="1"/>
  <c r="E332" i="7"/>
  <c r="D332" i="7"/>
  <c r="I332" i="7" s="1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Q323" i="7"/>
  <c r="P323" i="7"/>
  <c r="U323" i="7" s="1"/>
  <c r="L323" i="7"/>
  <c r="M323" i="7" s="1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Q317" i="7"/>
  <c r="P317" i="7"/>
  <c r="L317" i="7"/>
  <c r="J317" i="7"/>
  <c r="H317" i="7"/>
  <c r="G317" i="7"/>
  <c r="F317" i="7"/>
  <c r="E317" i="7"/>
  <c r="M317" i="7" s="1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T310" i="7" s="1"/>
  <c r="Q310" i="7"/>
  <c r="P310" i="7"/>
  <c r="L310" i="7"/>
  <c r="J310" i="7"/>
  <c r="H310" i="7"/>
  <c r="F310" i="7"/>
  <c r="N310" i="7" s="1"/>
  <c r="E310" i="7"/>
  <c r="D310" i="7"/>
  <c r="G310" i="7" s="1"/>
  <c r="U309" i="7"/>
  <c r="T309" i="7"/>
  <c r="O309" i="7"/>
  <c r="N309" i="7"/>
  <c r="M309" i="7"/>
  <c r="K309" i="7"/>
  <c r="I309" i="7"/>
  <c r="G309" i="7"/>
  <c r="U308" i="7"/>
  <c r="T308" i="7"/>
  <c r="O308" i="7"/>
  <c r="N308" i="7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Q303" i="7"/>
  <c r="P303" i="7"/>
  <c r="U303" i="7" s="1"/>
  <c r="N303" i="7"/>
  <c r="L303" i="7"/>
  <c r="J303" i="7"/>
  <c r="H303" i="7"/>
  <c r="F303" i="7"/>
  <c r="E303" i="7"/>
  <c r="D303" i="7"/>
  <c r="U302" i="7"/>
  <c r="T302" i="7"/>
  <c r="N302" i="7"/>
  <c r="O302" i="7" s="1"/>
  <c r="M302" i="7"/>
  <c r="K302" i="7"/>
  <c r="I302" i="7"/>
  <c r="G302" i="7"/>
  <c r="S299" i="7"/>
  <c r="R299" i="7"/>
  <c r="T299" i="7" s="1"/>
  <c r="Q299" i="7"/>
  <c r="P299" i="7"/>
  <c r="L299" i="7"/>
  <c r="J299" i="7"/>
  <c r="H299" i="7"/>
  <c r="F299" i="7"/>
  <c r="E299" i="7"/>
  <c r="D299" i="7"/>
  <c r="S298" i="7"/>
  <c r="R298" i="7"/>
  <c r="Q298" i="7"/>
  <c r="P298" i="7"/>
  <c r="U298" i="7" s="1"/>
  <c r="L298" i="7"/>
  <c r="J298" i="7"/>
  <c r="H298" i="7"/>
  <c r="F298" i="7"/>
  <c r="E298" i="7"/>
  <c r="M298" i="7" s="1"/>
  <c r="D298" i="7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P292" i="7"/>
  <c r="U292" i="7" s="1"/>
  <c r="L292" i="7"/>
  <c r="J292" i="7"/>
  <c r="H292" i="7"/>
  <c r="F292" i="7"/>
  <c r="E292" i="7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T285" i="7" s="1"/>
  <c r="Q285" i="7"/>
  <c r="P285" i="7"/>
  <c r="U285" i="7" s="1"/>
  <c r="N285" i="7"/>
  <c r="O285" i="7" s="1"/>
  <c r="L285" i="7"/>
  <c r="J285" i="7"/>
  <c r="H285" i="7"/>
  <c r="F285" i="7"/>
  <c r="E285" i="7"/>
  <c r="D285" i="7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N282" i="7"/>
  <c r="O282" i="7" s="1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O279" i="7"/>
  <c r="N279" i="7"/>
  <c r="M279" i="7"/>
  <c r="K279" i="7"/>
  <c r="I279" i="7"/>
  <c r="G279" i="7"/>
  <c r="U278" i="7"/>
  <c r="T278" i="7"/>
  <c r="O278" i="7"/>
  <c r="N278" i="7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Q275" i="7"/>
  <c r="P275" i="7"/>
  <c r="U275" i="7" s="1"/>
  <c r="L275" i="7"/>
  <c r="J275" i="7"/>
  <c r="H275" i="7"/>
  <c r="F275" i="7"/>
  <c r="N275" i="7" s="1"/>
  <c r="E275" i="7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N268" i="7"/>
  <c r="O268" i="7" s="1"/>
  <c r="M268" i="7"/>
  <c r="K268" i="7"/>
  <c r="I268" i="7"/>
  <c r="G268" i="7"/>
  <c r="S267" i="7"/>
  <c r="R267" i="7"/>
  <c r="T267" i="7" s="1"/>
  <c r="Q267" i="7"/>
  <c r="P267" i="7"/>
  <c r="L267" i="7"/>
  <c r="J267" i="7"/>
  <c r="H267" i="7"/>
  <c r="F267" i="7"/>
  <c r="E267" i="7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T260" i="7" s="1"/>
  <c r="Q260" i="7"/>
  <c r="P260" i="7"/>
  <c r="L260" i="7"/>
  <c r="J260" i="7"/>
  <c r="H260" i="7"/>
  <c r="F260" i="7"/>
  <c r="E260" i="7"/>
  <c r="D260" i="7"/>
  <c r="S259" i="7"/>
  <c r="T259" i="7" s="1"/>
  <c r="R259" i="7"/>
  <c r="Q259" i="7"/>
  <c r="P259" i="7"/>
  <c r="L259" i="7"/>
  <c r="J259" i="7"/>
  <c r="H259" i="7"/>
  <c r="F259" i="7"/>
  <c r="E259" i="7"/>
  <c r="D259" i="7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R254" i="7"/>
  <c r="T254" i="7" s="1"/>
  <c r="Q254" i="7"/>
  <c r="P254" i="7"/>
  <c r="U254" i="7" s="1"/>
  <c r="L254" i="7"/>
  <c r="J254" i="7"/>
  <c r="H254" i="7"/>
  <c r="F254" i="7"/>
  <c r="N254" i="7" s="1"/>
  <c r="E254" i="7"/>
  <c r="M254" i="7" s="1"/>
  <c r="D254" i="7"/>
  <c r="I254" i="7" s="1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R247" i="7"/>
  <c r="T247" i="7" s="1"/>
  <c r="Q247" i="7"/>
  <c r="P247" i="7"/>
  <c r="L247" i="7"/>
  <c r="J247" i="7"/>
  <c r="H247" i="7"/>
  <c r="G247" i="7"/>
  <c r="F247" i="7"/>
  <c r="E247" i="7"/>
  <c r="M247" i="7" s="1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N244" i="7"/>
  <c r="O244" i="7" s="1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T240" i="7" s="1"/>
  <c r="Q240" i="7"/>
  <c r="P240" i="7"/>
  <c r="L240" i="7"/>
  <c r="J240" i="7"/>
  <c r="I240" i="7"/>
  <c r="H240" i="7"/>
  <c r="F240" i="7"/>
  <c r="E240" i="7"/>
  <c r="D240" i="7"/>
  <c r="G240" i="7" s="1"/>
  <c r="U239" i="7"/>
  <c r="T239" i="7"/>
  <c r="N239" i="7"/>
  <c r="O239" i="7" s="1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O236" i="7"/>
  <c r="N236" i="7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U231" i="7" s="1"/>
  <c r="L231" i="7"/>
  <c r="K231" i="7"/>
  <c r="J231" i="7"/>
  <c r="H231" i="7"/>
  <c r="F231" i="7"/>
  <c r="E231" i="7"/>
  <c r="M231" i="7" s="1"/>
  <c r="D231" i="7"/>
  <c r="I231" i="7" s="1"/>
  <c r="U230" i="7"/>
  <c r="S230" i="7"/>
  <c r="R230" i="7"/>
  <c r="Q230" i="7"/>
  <c r="P230" i="7"/>
  <c r="L230" i="7"/>
  <c r="J230" i="7"/>
  <c r="H230" i="7"/>
  <c r="F230" i="7"/>
  <c r="E230" i="7"/>
  <c r="M230" i="7" s="1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T224" i="7" s="1"/>
  <c r="Q224" i="7"/>
  <c r="P224" i="7"/>
  <c r="L224" i="7"/>
  <c r="J224" i="7"/>
  <c r="H224" i="7"/>
  <c r="G224" i="7"/>
  <c r="F224" i="7"/>
  <c r="E224" i="7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T216" i="7" s="1"/>
  <c r="Q216" i="7"/>
  <c r="P216" i="7"/>
  <c r="L216" i="7"/>
  <c r="J216" i="7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U205" i="7" s="1"/>
  <c r="L205" i="7"/>
  <c r="J205" i="7"/>
  <c r="H205" i="7"/>
  <c r="F205" i="7"/>
  <c r="N205" i="7" s="1"/>
  <c r="O205" i="7" s="1"/>
  <c r="E205" i="7"/>
  <c r="D205" i="7"/>
  <c r="S204" i="7"/>
  <c r="R204" i="7"/>
  <c r="Q204" i="7"/>
  <c r="P204" i="7"/>
  <c r="L204" i="7"/>
  <c r="J204" i="7"/>
  <c r="H204" i="7"/>
  <c r="F204" i="7"/>
  <c r="E204" i="7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T198" i="7"/>
  <c r="S198" i="7"/>
  <c r="R198" i="7"/>
  <c r="Q198" i="7"/>
  <c r="P198" i="7"/>
  <c r="L198" i="7"/>
  <c r="J198" i="7"/>
  <c r="H198" i="7"/>
  <c r="F198" i="7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T191" i="7"/>
  <c r="S191" i="7"/>
  <c r="R191" i="7"/>
  <c r="Q191" i="7"/>
  <c r="P191" i="7"/>
  <c r="L191" i="7"/>
  <c r="J191" i="7"/>
  <c r="H191" i="7"/>
  <c r="F191" i="7"/>
  <c r="E191" i="7"/>
  <c r="M191" i="7" s="1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T185" i="7" s="1"/>
  <c r="Q185" i="7"/>
  <c r="P185" i="7"/>
  <c r="U185" i="7" s="1"/>
  <c r="L185" i="7"/>
  <c r="J185" i="7"/>
  <c r="K185" i="7" s="1"/>
  <c r="H185" i="7"/>
  <c r="F185" i="7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Q179" i="7"/>
  <c r="P179" i="7"/>
  <c r="U179" i="7" s="1"/>
  <c r="L179" i="7"/>
  <c r="J179" i="7"/>
  <c r="H179" i="7"/>
  <c r="F179" i="7"/>
  <c r="N179" i="7" s="1"/>
  <c r="E179" i="7"/>
  <c r="M179" i="7" s="1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T170" i="7"/>
  <c r="S170" i="7"/>
  <c r="R170" i="7"/>
  <c r="Q170" i="7"/>
  <c r="P170" i="7"/>
  <c r="L170" i="7"/>
  <c r="U170" i="7" s="1"/>
  <c r="J170" i="7"/>
  <c r="H170" i="7"/>
  <c r="N170" i="7" s="1"/>
  <c r="F170" i="7"/>
  <c r="E170" i="7"/>
  <c r="K170" i="7" s="1"/>
  <c r="D170" i="7"/>
  <c r="T169" i="7"/>
  <c r="S169" i="7"/>
  <c r="R169" i="7"/>
  <c r="Q169" i="7"/>
  <c r="P169" i="7"/>
  <c r="U169" i="7" s="1"/>
  <c r="L169" i="7"/>
  <c r="J169" i="7"/>
  <c r="H169" i="7"/>
  <c r="F169" i="7"/>
  <c r="E169" i="7"/>
  <c r="D169" i="7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P163" i="7"/>
  <c r="U163" i="7" s="1"/>
  <c r="L163" i="7"/>
  <c r="J163" i="7"/>
  <c r="H163" i="7"/>
  <c r="F163" i="7"/>
  <c r="E163" i="7"/>
  <c r="M163" i="7" s="1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O159" i="7"/>
  <c r="N159" i="7"/>
  <c r="M159" i="7"/>
  <c r="K159" i="7"/>
  <c r="I159" i="7"/>
  <c r="G159" i="7"/>
  <c r="U158" i="7"/>
  <c r="T158" i="7"/>
  <c r="O158" i="7"/>
  <c r="N158" i="7"/>
  <c r="M158" i="7"/>
  <c r="K158" i="7"/>
  <c r="I158" i="7"/>
  <c r="G158" i="7"/>
  <c r="S157" i="7"/>
  <c r="T157" i="7" s="1"/>
  <c r="R157" i="7"/>
  <c r="Q157" i="7"/>
  <c r="P157" i="7"/>
  <c r="M157" i="7"/>
  <c r="L157" i="7"/>
  <c r="U157" i="7" s="1"/>
  <c r="K157" i="7"/>
  <c r="J157" i="7"/>
  <c r="H157" i="7"/>
  <c r="F157" i="7"/>
  <c r="E157" i="7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T150" i="7"/>
  <c r="S150" i="7"/>
  <c r="R150" i="7"/>
  <c r="Q150" i="7"/>
  <c r="P150" i="7"/>
  <c r="U150" i="7" s="1"/>
  <c r="L150" i="7"/>
  <c r="J150" i="7"/>
  <c r="H150" i="7"/>
  <c r="F150" i="7"/>
  <c r="N150" i="7" s="1"/>
  <c r="E150" i="7"/>
  <c r="K150" i="7" s="1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T144" i="7" s="1"/>
  <c r="Q144" i="7"/>
  <c r="P144" i="7"/>
  <c r="U144" i="7" s="1"/>
  <c r="O144" i="7"/>
  <c r="L144" i="7"/>
  <c r="J144" i="7"/>
  <c r="H144" i="7"/>
  <c r="F144" i="7"/>
  <c r="E144" i="7"/>
  <c r="M144" i="7" s="1"/>
  <c r="D144" i="7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T137" i="7"/>
  <c r="S137" i="7"/>
  <c r="R137" i="7"/>
  <c r="Q137" i="7"/>
  <c r="P137" i="7"/>
  <c r="L137" i="7"/>
  <c r="J137" i="7"/>
  <c r="H137" i="7"/>
  <c r="F137" i="7"/>
  <c r="N137" i="7" s="1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O133" i="7"/>
  <c r="N133" i="7"/>
  <c r="M133" i="7"/>
  <c r="K133" i="7"/>
  <c r="I133" i="7"/>
  <c r="G133" i="7"/>
  <c r="S132" i="7"/>
  <c r="T132" i="7" s="1"/>
  <c r="R132" i="7"/>
  <c r="Q132" i="7"/>
  <c r="P132" i="7"/>
  <c r="L132" i="7"/>
  <c r="U132" i="7" s="1"/>
  <c r="J132" i="7"/>
  <c r="H132" i="7"/>
  <c r="F132" i="7"/>
  <c r="E132" i="7"/>
  <c r="D132" i="7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T126" i="7"/>
  <c r="S126" i="7"/>
  <c r="R126" i="7"/>
  <c r="Q126" i="7"/>
  <c r="P126" i="7"/>
  <c r="L126" i="7"/>
  <c r="J126" i="7"/>
  <c r="H126" i="7"/>
  <c r="F126" i="7"/>
  <c r="E126" i="7"/>
  <c r="K126" i="7" s="1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T121" i="7" s="1"/>
  <c r="Q121" i="7"/>
  <c r="P121" i="7"/>
  <c r="L121" i="7"/>
  <c r="J121" i="7"/>
  <c r="H121" i="7"/>
  <c r="F121" i="7"/>
  <c r="E121" i="7"/>
  <c r="M121" i="7" s="1"/>
  <c r="D121" i="7"/>
  <c r="G121" i="7" s="1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T112" i="7"/>
  <c r="S112" i="7"/>
  <c r="R112" i="7"/>
  <c r="Q112" i="7"/>
  <c r="P112" i="7"/>
  <c r="U112" i="7" s="1"/>
  <c r="L112" i="7"/>
  <c r="J112" i="7"/>
  <c r="H112" i="7"/>
  <c r="I112" i="7" s="1"/>
  <c r="F112" i="7"/>
  <c r="E112" i="7"/>
  <c r="D112" i="7"/>
  <c r="G112" i="7" s="1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T106" i="7" s="1"/>
  <c r="Q106" i="7"/>
  <c r="P106" i="7"/>
  <c r="L106" i="7"/>
  <c r="J106" i="7"/>
  <c r="H106" i="7"/>
  <c r="I106" i="7" s="1"/>
  <c r="F106" i="7"/>
  <c r="E106" i="7"/>
  <c r="D106" i="7"/>
  <c r="U105" i="7"/>
  <c r="T105" i="7"/>
  <c r="N105" i="7"/>
  <c r="O105" i="7" s="1"/>
  <c r="M105" i="7"/>
  <c r="K105" i="7"/>
  <c r="I105" i="7"/>
  <c r="G105" i="7"/>
  <c r="S102" i="7"/>
  <c r="R102" i="7"/>
  <c r="T102" i="7" s="1"/>
  <c r="Q102" i="7"/>
  <c r="P102" i="7"/>
  <c r="M102" i="7"/>
  <c r="L102" i="7"/>
  <c r="J102" i="7"/>
  <c r="H102" i="7"/>
  <c r="F102" i="7"/>
  <c r="E102" i="7"/>
  <c r="D102" i="7"/>
  <c r="S101" i="7"/>
  <c r="R101" i="7"/>
  <c r="Q101" i="7"/>
  <c r="P101" i="7"/>
  <c r="L101" i="7"/>
  <c r="J101" i="7"/>
  <c r="I101" i="7"/>
  <c r="H101" i="7"/>
  <c r="F101" i="7"/>
  <c r="E101" i="7"/>
  <c r="D101" i="7"/>
  <c r="G101" i="7" s="1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T96" i="7" s="1"/>
  <c r="Q96" i="7"/>
  <c r="P96" i="7"/>
  <c r="U96" i="7" s="1"/>
  <c r="L96" i="7"/>
  <c r="J96" i="7"/>
  <c r="H96" i="7"/>
  <c r="F96" i="7"/>
  <c r="E96" i="7"/>
  <c r="D96" i="7"/>
  <c r="U95" i="7"/>
  <c r="T95" i="7"/>
  <c r="O95" i="7"/>
  <c r="N95" i="7"/>
  <c r="M95" i="7"/>
  <c r="K95" i="7"/>
  <c r="I95" i="7"/>
  <c r="G95" i="7"/>
  <c r="U94" i="7"/>
  <c r="T94" i="7"/>
  <c r="O94" i="7"/>
  <c r="N94" i="7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O92" i="7"/>
  <c r="N92" i="7"/>
  <c r="M92" i="7"/>
  <c r="K92" i="7"/>
  <c r="I92" i="7"/>
  <c r="G92" i="7"/>
  <c r="T91" i="7"/>
  <c r="S91" i="7"/>
  <c r="R91" i="7"/>
  <c r="Q91" i="7"/>
  <c r="P91" i="7"/>
  <c r="L91" i="7"/>
  <c r="K91" i="7"/>
  <c r="J91" i="7"/>
  <c r="H91" i="7"/>
  <c r="F91" i="7"/>
  <c r="E91" i="7"/>
  <c r="D91" i="7"/>
  <c r="G91" i="7" s="1"/>
  <c r="U90" i="7"/>
  <c r="T90" i="7"/>
  <c r="N90" i="7"/>
  <c r="O90" i="7" s="1"/>
  <c r="M90" i="7"/>
  <c r="K90" i="7"/>
  <c r="I90" i="7"/>
  <c r="G90" i="7"/>
  <c r="U89" i="7"/>
  <c r="T89" i="7"/>
  <c r="O89" i="7"/>
  <c r="N89" i="7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R85" i="7"/>
  <c r="T85" i="7" s="1"/>
  <c r="Q85" i="7"/>
  <c r="P85" i="7"/>
  <c r="L85" i="7"/>
  <c r="U85" i="7" s="1"/>
  <c r="J85" i="7"/>
  <c r="H85" i="7"/>
  <c r="F85" i="7"/>
  <c r="N85" i="7" s="1"/>
  <c r="E85" i="7"/>
  <c r="M85" i="7" s="1"/>
  <c r="D85" i="7"/>
  <c r="U84" i="7"/>
  <c r="S84" i="7"/>
  <c r="R84" i="7"/>
  <c r="Q84" i="7"/>
  <c r="P84" i="7"/>
  <c r="L84" i="7"/>
  <c r="J84" i="7"/>
  <c r="H84" i="7"/>
  <c r="I84" i="7" s="1"/>
  <c r="F84" i="7"/>
  <c r="G84" i="7" s="1"/>
  <c r="E84" i="7"/>
  <c r="K84" i="7" s="1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O79" i="7"/>
  <c r="N79" i="7"/>
  <c r="M79" i="7"/>
  <c r="K79" i="7"/>
  <c r="I79" i="7"/>
  <c r="G79" i="7"/>
  <c r="S78" i="7"/>
  <c r="R78" i="7"/>
  <c r="T78" i="7" s="1"/>
  <c r="Q78" i="7"/>
  <c r="P78" i="7"/>
  <c r="L78" i="7"/>
  <c r="J78" i="7"/>
  <c r="H78" i="7"/>
  <c r="F78" i="7"/>
  <c r="N78" i="7" s="1"/>
  <c r="E78" i="7"/>
  <c r="K78" i="7" s="1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T70" i="7" s="1"/>
  <c r="Q70" i="7"/>
  <c r="P70" i="7"/>
  <c r="L70" i="7"/>
  <c r="J70" i="7"/>
  <c r="H70" i="7"/>
  <c r="F70" i="7"/>
  <c r="E70" i="7"/>
  <c r="M70" i="7" s="1"/>
  <c r="D70" i="7"/>
  <c r="U69" i="7"/>
  <c r="T69" i="7"/>
  <c r="O69" i="7"/>
  <c r="N69" i="7"/>
  <c r="M69" i="7"/>
  <c r="K69" i="7"/>
  <c r="I69" i="7"/>
  <c r="G69" i="7"/>
  <c r="U68" i="7"/>
  <c r="T68" i="7"/>
  <c r="O68" i="7"/>
  <c r="N68" i="7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S63" i="7"/>
  <c r="R63" i="7"/>
  <c r="T63" i="7" s="1"/>
  <c r="Q63" i="7"/>
  <c r="P63" i="7"/>
  <c r="L63" i="7"/>
  <c r="U63" i="7" s="1"/>
  <c r="K63" i="7"/>
  <c r="J63" i="7"/>
  <c r="H63" i="7"/>
  <c r="F63" i="7"/>
  <c r="E63" i="7"/>
  <c r="M63" i="7" s="1"/>
  <c r="D63" i="7"/>
  <c r="G63" i="7" s="1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U58" i="7"/>
  <c r="S58" i="7"/>
  <c r="R58" i="7"/>
  <c r="Q58" i="7"/>
  <c r="P58" i="7"/>
  <c r="L58" i="7"/>
  <c r="J58" i="7"/>
  <c r="H58" i="7"/>
  <c r="I58" i="7" s="1"/>
  <c r="F58" i="7"/>
  <c r="E58" i="7"/>
  <c r="K58" i="7" s="1"/>
  <c r="D58" i="7"/>
  <c r="U57" i="7"/>
  <c r="T57" i="7"/>
  <c r="N57" i="7"/>
  <c r="O57" i="7" s="1"/>
  <c r="M57" i="7"/>
  <c r="K57" i="7"/>
  <c r="I57" i="7"/>
  <c r="G57" i="7"/>
  <c r="S54" i="7"/>
  <c r="R54" i="7"/>
  <c r="T54" i="7" s="1"/>
  <c r="Q54" i="7"/>
  <c r="P54" i="7"/>
  <c r="U54" i="7" s="1"/>
  <c r="L54" i="7"/>
  <c r="J54" i="7"/>
  <c r="H54" i="7"/>
  <c r="G54" i="7"/>
  <c r="F54" i="7"/>
  <c r="N54" i="7" s="1"/>
  <c r="E54" i="7"/>
  <c r="K54" i="7" s="1"/>
  <c r="D54" i="7"/>
  <c r="U53" i="7"/>
  <c r="S53" i="7"/>
  <c r="R53" i="7"/>
  <c r="Q53" i="7"/>
  <c r="P53" i="7"/>
  <c r="L53" i="7"/>
  <c r="J53" i="7"/>
  <c r="I53" i="7"/>
  <c r="H53" i="7"/>
  <c r="G53" i="7"/>
  <c r="F53" i="7"/>
  <c r="E53" i="7"/>
  <c r="D53" i="7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U47" i="7"/>
  <c r="S47" i="7"/>
  <c r="R47" i="7"/>
  <c r="Q47" i="7"/>
  <c r="P47" i="7"/>
  <c r="L47" i="7"/>
  <c r="J47" i="7"/>
  <c r="H47" i="7"/>
  <c r="F47" i="7"/>
  <c r="E47" i="7"/>
  <c r="D47" i="7"/>
  <c r="U46" i="7"/>
  <c r="T46" i="7"/>
  <c r="N46" i="7"/>
  <c r="O46" i="7" s="1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L40" i="7"/>
  <c r="K40" i="7"/>
  <c r="J40" i="7"/>
  <c r="I40" i="7"/>
  <c r="H40" i="7"/>
  <c r="F40" i="7"/>
  <c r="E40" i="7"/>
  <c r="O40" i="7" s="1"/>
  <c r="D40" i="7"/>
  <c r="G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P35" i="7"/>
  <c r="L35" i="7"/>
  <c r="J35" i="7"/>
  <c r="H35" i="7"/>
  <c r="F35" i="7"/>
  <c r="E35" i="7"/>
  <c r="D35" i="7"/>
  <c r="G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O32" i="7"/>
  <c r="N32" i="7"/>
  <c r="M32" i="7"/>
  <c r="K32" i="7"/>
  <c r="I32" i="7"/>
  <c r="G32" i="7"/>
  <c r="U31" i="7"/>
  <c r="T31" i="7"/>
  <c r="N31" i="7"/>
  <c r="O31" i="7" s="1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T27" i="7" s="1"/>
  <c r="Q27" i="7"/>
  <c r="P27" i="7"/>
  <c r="L27" i="7"/>
  <c r="J27" i="7"/>
  <c r="I27" i="7"/>
  <c r="H27" i="7"/>
  <c r="F27" i="7"/>
  <c r="E27" i="7"/>
  <c r="M27" i="7" s="1"/>
  <c r="D27" i="7"/>
  <c r="G27" i="7" s="1"/>
  <c r="U26" i="7"/>
  <c r="T26" i="7"/>
  <c r="O26" i="7"/>
  <c r="N26" i="7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O23" i="7"/>
  <c r="N23" i="7"/>
  <c r="M23" i="7"/>
  <c r="K23" i="7"/>
  <c r="I23" i="7"/>
  <c r="G23" i="7"/>
  <c r="U22" i="7"/>
  <c r="T22" i="7"/>
  <c r="N22" i="7"/>
  <c r="O22" i="7" s="1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T19" i="7" s="1"/>
  <c r="Q19" i="7"/>
  <c r="P19" i="7"/>
  <c r="L19" i="7"/>
  <c r="J19" i="7"/>
  <c r="H19" i="7"/>
  <c r="F19" i="7"/>
  <c r="N19" i="7" s="1"/>
  <c r="O19" i="7" s="1"/>
  <c r="E19" i="7"/>
  <c r="D19" i="7"/>
  <c r="G19" i="7" s="1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N16" i="7"/>
  <c r="O16" i="7" s="1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N13" i="7"/>
  <c r="O13" i="7" s="1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T10" i="7" s="1"/>
  <c r="R10" i="7"/>
  <c r="Q10" i="7"/>
  <c r="P10" i="7"/>
  <c r="L10" i="7"/>
  <c r="K10" i="7"/>
  <c r="J10" i="7"/>
  <c r="I10" i="7"/>
  <c r="H10" i="7"/>
  <c r="F10" i="7"/>
  <c r="G10" i="7" s="1"/>
  <c r="E10" i="7"/>
  <c r="D10" i="7"/>
  <c r="U9" i="7"/>
  <c r="T9" i="7"/>
  <c r="N9" i="7"/>
  <c r="O9" i="7" s="1"/>
  <c r="M9" i="7"/>
  <c r="K9" i="7"/>
  <c r="I9" i="7"/>
  <c r="G9" i="7"/>
  <c r="U8" i="7"/>
  <c r="T8" i="7"/>
  <c r="O8" i="7"/>
  <c r="N8" i="7"/>
  <c r="M8" i="7"/>
  <c r="K8" i="7"/>
  <c r="I8" i="7"/>
  <c r="G8" i="7"/>
  <c r="T339" i="6"/>
  <c r="S339" i="6"/>
  <c r="R339" i="6"/>
  <c r="Q339" i="6"/>
  <c r="P339" i="6"/>
  <c r="L339" i="6"/>
  <c r="J339" i="6"/>
  <c r="K339" i="6" s="1"/>
  <c r="H339" i="6"/>
  <c r="F339" i="6"/>
  <c r="N339" i="6" s="1"/>
  <c r="E339" i="6"/>
  <c r="D339" i="6"/>
  <c r="S338" i="6"/>
  <c r="R338" i="6"/>
  <c r="Q338" i="6"/>
  <c r="P338" i="6"/>
  <c r="L338" i="6"/>
  <c r="J338" i="6"/>
  <c r="H338" i="6"/>
  <c r="F338" i="6"/>
  <c r="N338" i="6" s="1"/>
  <c r="E338" i="6"/>
  <c r="M338" i="6" s="1"/>
  <c r="D338" i="6"/>
  <c r="T337" i="6"/>
  <c r="S337" i="6"/>
  <c r="R337" i="6"/>
  <c r="Q337" i="6"/>
  <c r="P337" i="6"/>
  <c r="L337" i="6"/>
  <c r="J337" i="6"/>
  <c r="H337" i="6"/>
  <c r="F337" i="6"/>
  <c r="E337" i="6"/>
  <c r="D337" i="6"/>
  <c r="I337" i="6" s="1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T332" i="6" s="1"/>
  <c r="Q332" i="6"/>
  <c r="P332" i="6"/>
  <c r="U332" i="6" s="1"/>
  <c r="L332" i="6"/>
  <c r="J332" i="6"/>
  <c r="K332" i="6" s="1"/>
  <c r="H332" i="6"/>
  <c r="F332" i="6"/>
  <c r="E332" i="6"/>
  <c r="M332" i="6" s="1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O329" i="6"/>
  <c r="N329" i="6"/>
  <c r="M329" i="6"/>
  <c r="K329" i="6"/>
  <c r="I329" i="6"/>
  <c r="G329" i="6"/>
  <c r="U328" i="6"/>
  <c r="T328" i="6"/>
  <c r="O328" i="6"/>
  <c r="N328" i="6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O324" i="6"/>
  <c r="N324" i="6"/>
  <c r="M324" i="6"/>
  <c r="K324" i="6"/>
  <c r="I324" i="6"/>
  <c r="G324" i="6"/>
  <c r="S323" i="6"/>
  <c r="R323" i="6"/>
  <c r="T323" i="6" s="1"/>
  <c r="Q323" i="6"/>
  <c r="P323" i="6"/>
  <c r="L323" i="6"/>
  <c r="J323" i="6"/>
  <c r="H323" i="6"/>
  <c r="F323" i="6"/>
  <c r="E323" i="6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S317" i="6"/>
  <c r="R317" i="6"/>
  <c r="T317" i="6" s="1"/>
  <c r="Q317" i="6"/>
  <c r="P317" i="6"/>
  <c r="L317" i="6"/>
  <c r="M317" i="6" s="1"/>
  <c r="J317" i="6"/>
  <c r="H317" i="6"/>
  <c r="F317" i="6"/>
  <c r="E317" i="6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U310" i="6" s="1"/>
  <c r="L310" i="6"/>
  <c r="J310" i="6"/>
  <c r="H310" i="6"/>
  <c r="F310" i="6"/>
  <c r="E310" i="6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P303" i="6"/>
  <c r="L303" i="6"/>
  <c r="J303" i="6"/>
  <c r="H303" i="6"/>
  <c r="F303" i="6"/>
  <c r="E303" i="6"/>
  <c r="D303" i="6"/>
  <c r="G303" i="6" s="1"/>
  <c r="U302" i="6"/>
  <c r="T302" i="6"/>
  <c r="N302" i="6"/>
  <c r="O302" i="6" s="1"/>
  <c r="M302" i="6"/>
  <c r="K302" i="6"/>
  <c r="I302" i="6"/>
  <c r="G302" i="6"/>
  <c r="T299" i="6"/>
  <c r="S299" i="6"/>
  <c r="R299" i="6"/>
  <c r="Q299" i="6"/>
  <c r="P299" i="6"/>
  <c r="U299" i="6" s="1"/>
  <c r="L299" i="6"/>
  <c r="J299" i="6"/>
  <c r="K299" i="6" s="1"/>
  <c r="H299" i="6"/>
  <c r="F299" i="6"/>
  <c r="E299" i="6"/>
  <c r="D299" i="6"/>
  <c r="S298" i="6"/>
  <c r="T298" i="6" s="1"/>
  <c r="R298" i="6"/>
  <c r="Q298" i="6"/>
  <c r="P298" i="6"/>
  <c r="L298" i="6"/>
  <c r="J298" i="6"/>
  <c r="H298" i="6"/>
  <c r="F298" i="6"/>
  <c r="N298" i="6" s="1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P292" i="6"/>
  <c r="U292" i="6" s="1"/>
  <c r="L292" i="6"/>
  <c r="J292" i="6"/>
  <c r="H292" i="6"/>
  <c r="F292" i="6"/>
  <c r="E292" i="6"/>
  <c r="M292" i="6" s="1"/>
  <c r="D292" i="6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T285" i="6" s="1"/>
  <c r="Q285" i="6"/>
  <c r="P285" i="6"/>
  <c r="U285" i="6" s="1"/>
  <c r="L285" i="6"/>
  <c r="J285" i="6"/>
  <c r="H285" i="6"/>
  <c r="F285" i="6"/>
  <c r="E285" i="6"/>
  <c r="M285" i="6" s="1"/>
  <c r="D285" i="6"/>
  <c r="U284" i="6"/>
  <c r="T284" i="6"/>
  <c r="O284" i="6"/>
  <c r="N284" i="6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T275" i="6" s="1"/>
  <c r="Q275" i="6"/>
  <c r="P275" i="6"/>
  <c r="U275" i="6" s="1"/>
  <c r="L275" i="6"/>
  <c r="J275" i="6"/>
  <c r="H275" i="6"/>
  <c r="F275" i="6"/>
  <c r="E275" i="6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T267" i="6"/>
  <c r="S267" i="6"/>
  <c r="R267" i="6"/>
  <c r="Q267" i="6"/>
  <c r="P267" i="6"/>
  <c r="L267" i="6"/>
  <c r="N267" i="6" s="1"/>
  <c r="J267" i="6"/>
  <c r="H267" i="6"/>
  <c r="F267" i="6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T260" i="6" s="1"/>
  <c r="Q260" i="6"/>
  <c r="P260" i="6"/>
  <c r="U260" i="6" s="1"/>
  <c r="L260" i="6"/>
  <c r="J260" i="6"/>
  <c r="H260" i="6"/>
  <c r="F260" i="6"/>
  <c r="G260" i="6" s="1"/>
  <c r="E260" i="6"/>
  <c r="M260" i="6" s="1"/>
  <c r="D260" i="6"/>
  <c r="S259" i="6"/>
  <c r="R259" i="6"/>
  <c r="T259" i="6" s="1"/>
  <c r="Q259" i="6"/>
  <c r="P259" i="6"/>
  <c r="L259" i="6"/>
  <c r="J259" i="6"/>
  <c r="K259" i="6" s="1"/>
  <c r="H259" i="6"/>
  <c r="F259" i="6"/>
  <c r="E259" i="6"/>
  <c r="D259" i="6"/>
  <c r="G259" i="6" s="1"/>
  <c r="U258" i="6"/>
  <c r="T258" i="6"/>
  <c r="O258" i="6"/>
  <c r="N258" i="6"/>
  <c r="M258" i="6"/>
  <c r="K258" i="6"/>
  <c r="I258" i="6"/>
  <c r="G258" i="6"/>
  <c r="U257" i="6"/>
  <c r="T257" i="6"/>
  <c r="O257" i="6"/>
  <c r="N257" i="6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Q254" i="6"/>
  <c r="P254" i="6"/>
  <c r="L254" i="6"/>
  <c r="J254" i="6"/>
  <c r="H254" i="6"/>
  <c r="F254" i="6"/>
  <c r="E254" i="6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R247" i="6"/>
  <c r="Q247" i="6"/>
  <c r="P247" i="6"/>
  <c r="L247" i="6"/>
  <c r="J247" i="6"/>
  <c r="H247" i="6"/>
  <c r="F247" i="6"/>
  <c r="E247" i="6"/>
  <c r="M247" i="6" s="1"/>
  <c r="D247" i="6"/>
  <c r="U246" i="6"/>
  <c r="T246" i="6"/>
  <c r="O246" i="6"/>
  <c r="N246" i="6"/>
  <c r="M246" i="6"/>
  <c r="K246" i="6"/>
  <c r="I246" i="6"/>
  <c r="G246" i="6"/>
  <c r="U245" i="6"/>
  <c r="T245" i="6"/>
  <c r="N245" i="6"/>
  <c r="O245" i="6" s="1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T240" i="6" s="1"/>
  <c r="Q240" i="6"/>
  <c r="P240" i="6"/>
  <c r="L240" i="6"/>
  <c r="J240" i="6"/>
  <c r="H240" i="6"/>
  <c r="F240" i="6"/>
  <c r="E240" i="6"/>
  <c r="M240" i="6" s="1"/>
  <c r="D240" i="6"/>
  <c r="G240" i="6" s="1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U231" i="6" s="1"/>
  <c r="L231" i="6"/>
  <c r="J231" i="6"/>
  <c r="K231" i="6" s="1"/>
  <c r="H231" i="6"/>
  <c r="I231" i="6" s="1"/>
  <c r="F231" i="6"/>
  <c r="E231" i="6"/>
  <c r="D231" i="6"/>
  <c r="S230" i="6"/>
  <c r="R230" i="6"/>
  <c r="T230" i="6" s="1"/>
  <c r="Q230" i="6"/>
  <c r="P230" i="6"/>
  <c r="U230" i="6" s="1"/>
  <c r="L230" i="6"/>
  <c r="J230" i="6"/>
  <c r="H230" i="6"/>
  <c r="F230" i="6"/>
  <c r="E230" i="6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P224" i="6"/>
  <c r="L224" i="6"/>
  <c r="J224" i="6"/>
  <c r="H224" i="6"/>
  <c r="F224" i="6"/>
  <c r="E224" i="6"/>
  <c r="M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Q216" i="6"/>
  <c r="P216" i="6"/>
  <c r="L216" i="6"/>
  <c r="J216" i="6"/>
  <c r="H216" i="6"/>
  <c r="I216" i="6" s="1"/>
  <c r="G216" i="6"/>
  <c r="F216" i="6"/>
  <c r="E216" i="6"/>
  <c r="M216" i="6" s="1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T205" i="6" s="1"/>
  <c r="Q205" i="6"/>
  <c r="P205" i="6"/>
  <c r="U205" i="6" s="1"/>
  <c r="L205" i="6"/>
  <c r="J205" i="6"/>
  <c r="H205" i="6"/>
  <c r="F205" i="6"/>
  <c r="E205" i="6"/>
  <c r="M205" i="6" s="1"/>
  <c r="D205" i="6"/>
  <c r="S204" i="6"/>
  <c r="R204" i="6"/>
  <c r="T204" i="6" s="1"/>
  <c r="Q204" i="6"/>
  <c r="P204" i="6"/>
  <c r="L204" i="6"/>
  <c r="J204" i="6"/>
  <c r="K204" i="6" s="1"/>
  <c r="H204" i="6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O200" i="6"/>
  <c r="N200" i="6"/>
  <c r="M200" i="6"/>
  <c r="K200" i="6"/>
  <c r="I200" i="6"/>
  <c r="G200" i="6"/>
  <c r="U199" i="6"/>
  <c r="T199" i="6"/>
  <c r="O199" i="6"/>
  <c r="N199" i="6"/>
  <c r="M199" i="6"/>
  <c r="K199" i="6"/>
  <c r="I199" i="6"/>
  <c r="G199" i="6"/>
  <c r="T198" i="6"/>
  <c r="S198" i="6"/>
  <c r="R198" i="6"/>
  <c r="Q198" i="6"/>
  <c r="P198" i="6"/>
  <c r="L198" i="6"/>
  <c r="U198" i="6" s="1"/>
  <c r="J198" i="6"/>
  <c r="H198" i="6"/>
  <c r="F198" i="6"/>
  <c r="N198" i="6" s="1"/>
  <c r="E198" i="6"/>
  <c r="M198" i="6" s="1"/>
  <c r="D198" i="6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Q191" i="6"/>
  <c r="P191" i="6"/>
  <c r="L191" i="6"/>
  <c r="J191" i="6"/>
  <c r="H191" i="6"/>
  <c r="F191" i="6"/>
  <c r="E191" i="6"/>
  <c r="M191" i="6" s="1"/>
  <c r="D191" i="6"/>
  <c r="I191" i="6" s="1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T185" i="6" s="1"/>
  <c r="R185" i="6"/>
  <c r="Q185" i="6"/>
  <c r="P185" i="6"/>
  <c r="L185" i="6"/>
  <c r="J185" i="6"/>
  <c r="K185" i="6" s="1"/>
  <c r="H185" i="6"/>
  <c r="F185" i="6"/>
  <c r="E185" i="6"/>
  <c r="D185" i="6"/>
  <c r="G185" i="6" s="1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R179" i="6"/>
  <c r="T179" i="6" s="1"/>
  <c r="Q179" i="6"/>
  <c r="P179" i="6"/>
  <c r="L179" i="6"/>
  <c r="J179" i="6"/>
  <c r="K179" i="6" s="1"/>
  <c r="H179" i="6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N177" i="6"/>
  <c r="O177" i="6" s="1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T170" i="6" s="1"/>
  <c r="Q170" i="6"/>
  <c r="P170" i="6"/>
  <c r="U170" i="6" s="1"/>
  <c r="L170" i="6"/>
  <c r="J170" i="6"/>
  <c r="H170" i="6"/>
  <c r="F170" i="6"/>
  <c r="E170" i="6"/>
  <c r="M170" i="6" s="1"/>
  <c r="D170" i="6"/>
  <c r="S169" i="6"/>
  <c r="R169" i="6"/>
  <c r="T169" i="6" s="1"/>
  <c r="Q169" i="6"/>
  <c r="P169" i="6"/>
  <c r="U169" i="6" s="1"/>
  <c r="L169" i="6"/>
  <c r="J169" i="6"/>
  <c r="H169" i="6"/>
  <c r="F169" i="6"/>
  <c r="N169" i="6" s="1"/>
  <c r="O169" i="6" s="1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T163" i="6"/>
  <c r="S163" i="6"/>
  <c r="R163" i="6"/>
  <c r="Q163" i="6"/>
  <c r="P163" i="6"/>
  <c r="L163" i="6"/>
  <c r="J163" i="6"/>
  <c r="H163" i="6"/>
  <c r="F163" i="6"/>
  <c r="E163" i="6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N160" i="6"/>
  <c r="O160" i="6" s="1"/>
  <c r="M160" i="6"/>
  <c r="K160" i="6"/>
  <c r="I160" i="6"/>
  <c r="G160" i="6"/>
  <c r="U159" i="6"/>
  <c r="T159" i="6"/>
  <c r="O159" i="6"/>
  <c r="N159" i="6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R157" i="6"/>
  <c r="T157" i="6" s="1"/>
  <c r="Q157" i="6"/>
  <c r="P157" i="6"/>
  <c r="L157" i="6"/>
  <c r="U157" i="6" s="1"/>
  <c r="J157" i="6"/>
  <c r="K157" i="6" s="1"/>
  <c r="H157" i="6"/>
  <c r="F157" i="6"/>
  <c r="E157" i="6"/>
  <c r="D157" i="6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S150" i="6"/>
  <c r="R150" i="6"/>
  <c r="T150" i="6" s="1"/>
  <c r="Q150" i="6"/>
  <c r="P150" i="6"/>
  <c r="U150" i="6" s="1"/>
  <c r="L150" i="6"/>
  <c r="M150" i="6" s="1"/>
  <c r="J150" i="6"/>
  <c r="H150" i="6"/>
  <c r="F150" i="6"/>
  <c r="E150" i="6"/>
  <c r="D150" i="6"/>
  <c r="I150" i="6" s="1"/>
  <c r="U149" i="6"/>
  <c r="T149" i="6"/>
  <c r="O149" i="6"/>
  <c r="N149" i="6"/>
  <c r="M149" i="6"/>
  <c r="K149" i="6"/>
  <c r="I149" i="6"/>
  <c r="G149" i="6"/>
  <c r="U148" i="6"/>
  <c r="T148" i="6"/>
  <c r="O148" i="6"/>
  <c r="N148" i="6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R144" i="6"/>
  <c r="Q144" i="6"/>
  <c r="P144" i="6"/>
  <c r="U144" i="6" s="1"/>
  <c r="L144" i="6"/>
  <c r="J144" i="6"/>
  <c r="H144" i="6"/>
  <c r="F144" i="6"/>
  <c r="N144" i="6" s="1"/>
  <c r="O144" i="6" s="1"/>
  <c r="E144" i="6"/>
  <c r="M144" i="6" s="1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Q137" i="6"/>
  <c r="P137" i="6"/>
  <c r="U137" i="6" s="1"/>
  <c r="L137" i="6"/>
  <c r="J137" i="6"/>
  <c r="I137" i="6"/>
  <c r="H137" i="6"/>
  <c r="F137" i="6"/>
  <c r="N137" i="6" s="1"/>
  <c r="O137" i="6" s="1"/>
  <c r="E137" i="6"/>
  <c r="M137" i="6" s="1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Q132" i="6"/>
  <c r="P132" i="6"/>
  <c r="U132" i="6" s="1"/>
  <c r="L132" i="6"/>
  <c r="J132" i="6"/>
  <c r="H132" i="6"/>
  <c r="F132" i="6"/>
  <c r="N132" i="6" s="1"/>
  <c r="E132" i="6"/>
  <c r="M132" i="6" s="1"/>
  <c r="D132" i="6"/>
  <c r="U131" i="6"/>
  <c r="T131" i="6"/>
  <c r="O131" i="6"/>
  <c r="N131" i="6"/>
  <c r="M131" i="6"/>
  <c r="K131" i="6"/>
  <c r="I131" i="6"/>
  <c r="G131" i="6"/>
  <c r="U130" i="6"/>
  <c r="T130" i="6"/>
  <c r="O130" i="6"/>
  <c r="N130" i="6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O127" i="6"/>
  <c r="N127" i="6"/>
  <c r="M127" i="6"/>
  <c r="K127" i="6"/>
  <c r="I127" i="6"/>
  <c r="G127" i="6"/>
  <c r="S126" i="6"/>
  <c r="R126" i="6"/>
  <c r="T126" i="6" s="1"/>
  <c r="Q126" i="6"/>
  <c r="P126" i="6"/>
  <c r="U126" i="6" s="1"/>
  <c r="L126" i="6"/>
  <c r="J126" i="6"/>
  <c r="H126" i="6"/>
  <c r="F126" i="6"/>
  <c r="G126" i="6" s="1"/>
  <c r="E126" i="6"/>
  <c r="D126" i="6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Q121" i="6"/>
  <c r="P121" i="6"/>
  <c r="U121" i="6" s="1"/>
  <c r="L121" i="6"/>
  <c r="J121" i="6"/>
  <c r="H121" i="6"/>
  <c r="F121" i="6"/>
  <c r="E121" i="6"/>
  <c r="M121" i="6" s="1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T112" i="6" s="1"/>
  <c r="Q112" i="6"/>
  <c r="P112" i="6"/>
  <c r="L112" i="6"/>
  <c r="J112" i="6"/>
  <c r="H112" i="6"/>
  <c r="F112" i="6"/>
  <c r="E112" i="6"/>
  <c r="D112" i="6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O107" i="6"/>
  <c r="N107" i="6"/>
  <c r="M107" i="6"/>
  <c r="K107" i="6"/>
  <c r="I107" i="6"/>
  <c r="G107" i="6"/>
  <c r="T106" i="6"/>
  <c r="S106" i="6"/>
  <c r="R106" i="6"/>
  <c r="Q106" i="6"/>
  <c r="P106" i="6"/>
  <c r="L106" i="6"/>
  <c r="J106" i="6"/>
  <c r="H106" i="6"/>
  <c r="F106" i="6"/>
  <c r="N106" i="6" s="1"/>
  <c r="E106" i="6"/>
  <c r="D106" i="6"/>
  <c r="U105" i="6"/>
  <c r="T105" i="6"/>
  <c r="N105" i="6"/>
  <c r="O105" i="6" s="1"/>
  <c r="M105" i="6"/>
  <c r="K105" i="6"/>
  <c r="I105" i="6"/>
  <c r="G105" i="6"/>
  <c r="S102" i="6"/>
  <c r="R102" i="6"/>
  <c r="T102" i="6" s="1"/>
  <c r="Q102" i="6"/>
  <c r="P102" i="6"/>
  <c r="L102" i="6"/>
  <c r="J102" i="6"/>
  <c r="H102" i="6"/>
  <c r="F102" i="6"/>
  <c r="E102" i="6"/>
  <c r="D102" i="6"/>
  <c r="S101" i="6"/>
  <c r="R101" i="6"/>
  <c r="T101" i="6" s="1"/>
  <c r="Q101" i="6"/>
  <c r="P101" i="6"/>
  <c r="U101" i="6" s="1"/>
  <c r="L101" i="6"/>
  <c r="J101" i="6"/>
  <c r="K101" i="6" s="1"/>
  <c r="H101" i="6"/>
  <c r="F101" i="6"/>
  <c r="E101" i="6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O97" i="6"/>
  <c r="N97" i="6"/>
  <c r="M97" i="6"/>
  <c r="K97" i="6"/>
  <c r="I97" i="6"/>
  <c r="G97" i="6"/>
  <c r="S96" i="6"/>
  <c r="R96" i="6"/>
  <c r="T96" i="6" s="1"/>
  <c r="Q96" i="6"/>
  <c r="P96" i="6"/>
  <c r="L96" i="6"/>
  <c r="J96" i="6"/>
  <c r="K96" i="6" s="1"/>
  <c r="H96" i="6"/>
  <c r="F96" i="6"/>
  <c r="E96" i="6"/>
  <c r="D96" i="6"/>
  <c r="U95" i="6"/>
  <c r="T95" i="6"/>
  <c r="O95" i="6"/>
  <c r="N95" i="6"/>
  <c r="M95" i="6"/>
  <c r="K95" i="6"/>
  <c r="I95" i="6"/>
  <c r="G95" i="6"/>
  <c r="U94" i="6"/>
  <c r="T94" i="6"/>
  <c r="O94" i="6"/>
  <c r="N94" i="6"/>
  <c r="M94" i="6"/>
  <c r="K94" i="6"/>
  <c r="I94" i="6"/>
  <c r="G94" i="6"/>
  <c r="U93" i="6"/>
  <c r="T93" i="6"/>
  <c r="O93" i="6"/>
  <c r="N93" i="6"/>
  <c r="M93" i="6"/>
  <c r="K93" i="6"/>
  <c r="I93" i="6"/>
  <c r="G93" i="6"/>
  <c r="U92" i="6"/>
  <c r="T92" i="6"/>
  <c r="N92" i="6"/>
  <c r="O92" i="6" s="1"/>
  <c r="M92" i="6"/>
  <c r="K92" i="6"/>
  <c r="I92" i="6"/>
  <c r="G92" i="6"/>
  <c r="T91" i="6"/>
  <c r="S91" i="6"/>
  <c r="R91" i="6"/>
  <c r="Q91" i="6"/>
  <c r="P91" i="6"/>
  <c r="L91" i="6"/>
  <c r="J91" i="6"/>
  <c r="H91" i="6"/>
  <c r="F91" i="6"/>
  <c r="E91" i="6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P85" i="6"/>
  <c r="L85" i="6"/>
  <c r="J85" i="6"/>
  <c r="H85" i="6"/>
  <c r="F85" i="6"/>
  <c r="E85" i="6"/>
  <c r="K85" i="6" s="1"/>
  <c r="D85" i="6"/>
  <c r="S84" i="6"/>
  <c r="R84" i="6"/>
  <c r="Q84" i="6"/>
  <c r="P84" i="6"/>
  <c r="U84" i="6" s="1"/>
  <c r="L84" i="6"/>
  <c r="J84" i="6"/>
  <c r="H84" i="6"/>
  <c r="F84" i="6"/>
  <c r="N84" i="6" s="1"/>
  <c r="O84" i="6" s="1"/>
  <c r="E84" i="6"/>
  <c r="M84" i="6" s="1"/>
  <c r="D84" i="6"/>
  <c r="I84" i="6" s="1"/>
  <c r="U83" i="6"/>
  <c r="T83" i="6"/>
  <c r="N83" i="6"/>
  <c r="O83" i="6" s="1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R78" i="6"/>
  <c r="Q78" i="6"/>
  <c r="P78" i="6"/>
  <c r="L78" i="6"/>
  <c r="U78" i="6" s="1"/>
  <c r="J78" i="6"/>
  <c r="H78" i="6"/>
  <c r="F78" i="6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O73" i="6"/>
  <c r="N73" i="6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O71" i="6"/>
  <c r="N71" i="6"/>
  <c r="M71" i="6"/>
  <c r="K71" i="6"/>
  <c r="I71" i="6"/>
  <c r="G71" i="6"/>
  <c r="T70" i="6"/>
  <c r="S70" i="6"/>
  <c r="R70" i="6"/>
  <c r="Q70" i="6"/>
  <c r="P70" i="6"/>
  <c r="L70" i="6"/>
  <c r="J70" i="6"/>
  <c r="H70" i="6"/>
  <c r="F70" i="6"/>
  <c r="E70" i="6"/>
  <c r="D70" i="6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T63" i="6" s="1"/>
  <c r="Q63" i="6"/>
  <c r="P63" i="6"/>
  <c r="U63" i="6" s="1"/>
  <c r="N63" i="6"/>
  <c r="L63" i="6"/>
  <c r="J63" i="6"/>
  <c r="H63" i="6"/>
  <c r="F63" i="6"/>
  <c r="E63" i="6"/>
  <c r="K63" i="6" s="1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P58" i="6"/>
  <c r="U58" i="6" s="1"/>
  <c r="L58" i="6"/>
  <c r="J58" i="6"/>
  <c r="H58" i="6"/>
  <c r="F58" i="6"/>
  <c r="E58" i="6"/>
  <c r="M58" i="6" s="1"/>
  <c r="D58" i="6"/>
  <c r="U57" i="6"/>
  <c r="T57" i="6"/>
  <c r="N57" i="6"/>
  <c r="O57" i="6" s="1"/>
  <c r="M57" i="6"/>
  <c r="K57" i="6"/>
  <c r="I57" i="6"/>
  <c r="G57" i="6"/>
  <c r="S54" i="6"/>
  <c r="R54" i="6"/>
  <c r="Q54" i="6"/>
  <c r="P54" i="6"/>
  <c r="L54" i="6"/>
  <c r="U54" i="6" s="1"/>
  <c r="J54" i="6"/>
  <c r="K54" i="6" s="1"/>
  <c r="H54" i="6"/>
  <c r="F54" i="6"/>
  <c r="E54" i="6"/>
  <c r="D54" i="6"/>
  <c r="S53" i="6"/>
  <c r="R53" i="6"/>
  <c r="T53" i="6" s="1"/>
  <c r="Q53" i="6"/>
  <c r="P53" i="6"/>
  <c r="U53" i="6" s="1"/>
  <c r="L53" i="6"/>
  <c r="J53" i="6"/>
  <c r="H53" i="6"/>
  <c r="F53" i="6"/>
  <c r="E53" i="6"/>
  <c r="D53" i="6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R47" i="6"/>
  <c r="T47" i="6" s="1"/>
  <c r="Q47" i="6"/>
  <c r="P47" i="6"/>
  <c r="L47" i="6"/>
  <c r="J47" i="6"/>
  <c r="H47" i="6"/>
  <c r="F47" i="6"/>
  <c r="E47" i="6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T40" i="6" s="1"/>
  <c r="Q40" i="6"/>
  <c r="P40" i="6"/>
  <c r="L40" i="6"/>
  <c r="J40" i="6"/>
  <c r="K40" i="6" s="1"/>
  <c r="H40" i="6"/>
  <c r="F40" i="6"/>
  <c r="E40" i="6"/>
  <c r="D40" i="6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P35" i="6"/>
  <c r="L35" i="6"/>
  <c r="U35" i="6" s="1"/>
  <c r="J35" i="6"/>
  <c r="H35" i="6"/>
  <c r="F35" i="6"/>
  <c r="E35" i="6"/>
  <c r="D35" i="6"/>
  <c r="U34" i="6"/>
  <c r="T34" i="6"/>
  <c r="O34" i="6"/>
  <c r="N34" i="6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O31" i="6"/>
  <c r="N31" i="6"/>
  <c r="M31" i="6"/>
  <c r="K31" i="6"/>
  <c r="I31" i="6"/>
  <c r="G31" i="6"/>
  <c r="U30" i="6"/>
  <c r="T30" i="6"/>
  <c r="O30" i="6"/>
  <c r="N30" i="6"/>
  <c r="M30" i="6"/>
  <c r="K30" i="6"/>
  <c r="I30" i="6"/>
  <c r="G30" i="6"/>
  <c r="U29" i="6"/>
  <c r="T29" i="6"/>
  <c r="O29" i="6"/>
  <c r="N29" i="6"/>
  <c r="M29" i="6"/>
  <c r="K29" i="6"/>
  <c r="I29" i="6"/>
  <c r="G29" i="6"/>
  <c r="U28" i="6"/>
  <c r="T28" i="6"/>
  <c r="N28" i="6"/>
  <c r="O28" i="6" s="1"/>
  <c r="M28" i="6"/>
  <c r="K28" i="6"/>
  <c r="I28" i="6"/>
  <c r="G28" i="6"/>
  <c r="T27" i="6"/>
  <c r="S27" i="6"/>
  <c r="R27" i="6"/>
  <c r="Q27" i="6"/>
  <c r="P27" i="6"/>
  <c r="L27" i="6"/>
  <c r="J27" i="6"/>
  <c r="H27" i="6"/>
  <c r="F27" i="6"/>
  <c r="N27" i="6" s="1"/>
  <c r="E27" i="6"/>
  <c r="D27" i="6"/>
  <c r="I27" i="6" s="1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O21" i="6"/>
  <c r="N21" i="6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L19" i="6"/>
  <c r="N19" i="6" s="1"/>
  <c r="O19" i="6" s="1"/>
  <c r="J19" i="6"/>
  <c r="H19" i="6"/>
  <c r="F19" i="6"/>
  <c r="E19" i="6"/>
  <c r="D19" i="6"/>
  <c r="U18" i="6"/>
  <c r="T18" i="6"/>
  <c r="O18" i="6"/>
  <c r="N18" i="6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T10" i="6" s="1"/>
  <c r="Q10" i="6"/>
  <c r="P10" i="6"/>
  <c r="U10" i="6" s="1"/>
  <c r="L10" i="6"/>
  <c r="J10" i="6"/>
  <c r="H10" i="6"/>
  <c r="F10" i="6"/>
  <c r="N10" i="6" s="1"/>
  <c r="E10" i="6"/>
  <c r="M10" i="6" s="1"/>
  <c r="D10" i="6"/>
  <c r="I10" i="6" s="1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Q339" i="5"/>
  <c r="P339" i="5"/>
  <c r="L339" i="5"/>
  <c r="J339" i="5"/>
  <c r="H339" i="5"/>
  <c r="F339" i="5"/>
  <c r="E339" i="5"/>
  <c r="D339" i="5"/>
  <c r="G339" i="5" s="1"/>
  <c r="S338" i="5"/>
  <c r="T338" i="5" s="1"/>
  <c r="R338" i="5"/>
  <c r="Q338" i="5"/>
  <c r="P338" i="5"/>
  <c r="L338" i="5"/>
  <c r="U338" i="5" s="1"/>
  <c r="J338" i="5"/>
  <c r="H338" i="5"/>
  <c r="F338" i="5"/>
  <c r="N338" i="5" s="1"/>
  <c r="E338" i="5"/>
  <c r="D338" i="5"/>
  <c r="S337" i="5"/>
  <c r="R337" i="5"/>
  <c r="T337" i="5" s="1"/>
  <c r="Q337" i="5"/>
  <c r="P337" i="5"/>
  <c r="L337" i="5"/>
  <c r="J337" i="5"/>
  <c r="H337" i="5"/>
  <c r="F337" i="5"/>
  <c r="N337" i="5" s="1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T332" i="5" s="1"/>
  <c r="Q332" i="5"/>
  <c r="P332" i="5"/>
  <c r="U332" i="5" s="1"/>
  <c r="L332" i="5"/>
  <c r="J332" i="5"/>
  <c r="K332" i="5" s="1"/>
  <c r="H332" i="5"/>
  <c r="I332" i="5" s="1"/>
  <c r="F332" i="5"/>
  <c r="E332" i="5"/>
  <c r="M332" i="5" s="1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R323" i="5"/>
  <c r="T323" i="5" s="1"/>
  <c r="Q323" i="5"/>
  <c r="P323" i="5"/>
  <c r="U323" i="5" s="1"/>
  <c r="L323" i="5"/>
  <c r="J323" i="5"/>
  <c r="H323" i="5"/>
  <c r="I323" i="5" s="1"/>
  <c r="F323" i="5"/>
  <c r="E323" i="5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O319" i="5"/>
  <c r="N319" i="5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Q317" i="5"/>
  <c r="P317" i="5"/>
  <c r="L317" i="5"/>
  <c r="J317" i="5"/>
  <c r="H317" i="5"/>
  <c r="F317" i="5"/>
  <c r="N317" i="5" s="1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U310" i="5"/>
  <c r="S310" i="5"/>
  <c r="T310" i="5" s="1"/>
  <c r="R310" i="5"/>
  <c r="Q310" i="5"/>
  <c r="P310" i="5"/>
  <c r="L310" i="5"/>
  <c r="M310" i="5" s="1"/>
  <c r="J310" i="5"/>
  <c r="H310" i="5"/>
  <c r="F310" i="5"/>
  <c r="N310" i="5" s="1"/>
  <c r="E310" i="5"/>
  <c r="D310" i="5"/>
  <c r="U309" i="5"/>
  <c r="T309" i="5"/>
  <c r="O309" i="5"/>
  <c r="N309" i="5"/>
  <c r="M309" i="5"/>
  <c r="K309" i="5"/>
  <c r="I309" i="5"/>
  <c r="G309" i="5"/>
  <c r="U308" i="5"/>
  <c r="T308" i="5"/>
  <c r="O308" i="5"/>
  <c r="N308" i="5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O305" i="5"/>
  <c r="N305" i="5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Q303" i="5"/>
  <c r="P303" i="5"/>
  <c r="L303" i="5"/>
  <c r="J303" i="5"/>
  <c r="K303" i="5" s="1"/>
  <c r="H303" i="5"/>
  <c r="F303" i="5"/>
  <c r="G303" i="5" s="1"/>
  <c r="E303" i="5"/>
  <c r="D303" i="5"/>
  <c r="U302" i="5"/>
  <c r="T302" i="5"/>
  <c r="N302" i="5"/>
  <c r="O302" i="5" s="1"/>
  <c r="M302" i="5"/>
  <c r="K302" i="5"/>
  <c r="I302" i="5"/>
  <c r="G302" i="5"/>
  <c r="S299" i="5"/>
  <c r="R299" i="5"/>
  <c r="Q299" i="5"/>
  <c r="P299" i="5"/>
  <c r="U299" i="5" s="1"/>
  <c r="L299" i="5"/>
  <c r="J299" i="5"/>
  <c r="H299" i="5"/>
  <c r="F299" i="5"/>
  <c r="N299" i="5" s="1"/>
  <c r="E299" i="5"/>
  <c r="O299" i="5" s="1"/>
  <c r="D299" i="5"/>
  <c r="G299" i="5" s="1"/>
  <c r="S298" i="5"/>
  <c r="T298" i="5" s="1"/>
  <c r="R298" i="5"/>
  <c r="Q298" i="5"/>
  <c r="P298" i="5"/>
  <c r="L298" i="5"/>
  <c r="J298" i="5"/>
  <c r="H298" i="5"/>
  <c r="F298" i="5"/>
  <c r="E298" i="5"/>
  <c r="K298" i="5" s="1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T292" i="5" s="1"/>
  <c r="Q292" i="5"/>
  <c r="P292" i="5"/>
  <c r="L292" i="5"/>
  <c r="U292" i="5" s="1"/>
  <c r="J292" i="5"/>
  <c r="H292" i="5"/>
  <c r="F292" i="5"/>
  <c r="E292" i="5"/>
  <c r="D292" i="5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T285" i="5" s="1"/>
  <c r="Q285" i="5"/>
  <c r="P285" i="5"/>
  <c r="L285" i="5"/>
  <c r="J285" i="5"/>
  <c r="K285" i="5" s="1"/>
  <c r="H285" i="5"/>
  <c r="F285" i="5"/>
  <c r="G285" i="5" s="1"/>
  <c r="E285" i="5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T275" i="5" s="1"/>
  <c r="Q275" i="5"/>
  <c r="P275" i="5"/>
  <c r="L275" i="5"/>
  <c r="J275" i="5"/>
  <c r="H275" i="5"/>
  <c r="I275" i="5" s="1"/>
  <c r="F275" i="5"/>
  <c r="E275" i="5"/>
  <c r="D275" i="5"/>
  <c r="G275" i="5" s="1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O268" i="5"/>
  <c r="N268" i="5"/>
  <c r="M268" i="5"/>
  <c r="K268" i="5"/>
  <c r="I268" i="5"/>
  <c r="G268" i="5"/>
  <c r="S267" i="5"/>
  <c r="R267" i="5"/>
  <c r="Q267" i="5"/>
  <c r="P267" i="5"/>
  <c r="L267" i="5"/>
  <c r="J267" i="5"/>
  <c r="H267" i="5"/>
  <c r="F267" i="5"/>
  <c r="N267" i="5" s="1"/>
  <c r="O267" i="5" s="1"/>
  <c r="E267" i="5"/>
  <c r="M267" i="5" s="1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T260" i="5"/>
  <c r="S260" i="5"/>
  <c r="R260" i="5"/>
  <c r="Q260" i="5"/>
  <c r="P260" i="5"/>
  <c r="L260" i="5"/>
  <c r="J260" i="5"/>
  <c r="H260" i="5"/>
  <c r="F260" i="5"/>
  <c r="E260" i="5"/>
  <c r="D260" i="5"/>
  <c r="S259" i="5"/>
  <c r="R259" i="5"/>
  <c r="Q259" i="5"/>
  <c r="P259" i="5"/>
  <c r="L259" i="5"/>
  <c r="J259" i="5"/>
  <c r="H259" i="5"/>
  <c r="F259" i="5"/>
  <c r="E259" i="5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T254" i="5" s="1"/>
  <c r="Q254" i="5"/>
  <c r="P254" i="5"/>
  <c r="U254" i="5" s="1"/>
  <c r="L254" i="5"/>
  <c r="J254" i="5"/>
  <c r="H254" i="5"/>
  <c r="F254" i="5"/>
  <c r="E254" i="5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J247" i="5"/>
  <c r="K247" i="5" s="1"/>
  <c r="H247" i="5"/>
  <c r="F247" i="5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Q240" i="5"/>
  <c r="P240" i="5"/>
  <c r="L240" i="5"/>
  <c r="J240" i="5"/>
  <c r="H240" i="5"/>
  <c r="F240" i="5"/>
  <c r="E240" i="5"/>
  <c r="D240" i="5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O236" i="5"/>
  <c r="N236" i="5"/>
  <c r="M236" i="5"/>
  <c r="K236" i="5"/>
  <c r="I236" i="5"/>
  <c r="G236" i="5"/>
  <c r="U235" i="5"/>
  <c r="T235" i="5"/>
  <c r="O235" i="5"/>
  <c r="N235" i="5"/>
  <c r="M235" i="5"/>
  <c r="K235" i="5"/>
  <c r="I235" i="5"/>
  <c r="G235" i="5"/>
  <c r="U234" i="5"/>
  <c r="T234" i="5"/>
  <c r="O234" i="5"/>
  <c r="N234" i="5"/>
  <c r="M234" i="5"/>
  <c r="K234" i="5"/>
  <c r="I234" i="5"/>
  <c r="G234" i="5"/>
  <c r="T231" i="5"/>
  <c r="S231" i="5"/>
  <c r="R231" i="5"/>
  <c r="Q231" i="5"/>
  <c r="P231" i="5"/>
  <c r="L231" i="5"/>
  <c r="J231" i="5"/>
  <c r="H231" i="5"/>
  <c r="F231" i="5"/>
  <c r="E231" i="5"/>
  <c r="D231" i="5"/>
  <c r="S230" i="5"/>
  <c r="R230" i="5"/>
  <c r="T230" i="5" s="1"/>
  <c r="Q230" i="5"/>
  <c r="P230" i="5"/>
  <c r="L230" i="5"/>
  <c r="J230" i="5"/>
  <c r="H230" i="5"/>
  <c r="F230" i="5"/>
  <c r="E230" i="5"/>
  <c r="D230" i="5"/>
  <c r="G230" i="5" s="1"/>
  <c r="U229" i="5"/>
  <c r="T229" i="5"/>
  <c r="O229" i="5"/>
  <c r="N229" i="5"/>
  <c r="M229" i="5"/>
  <c r="K229" i="5"/>
  <c r="I229" i="5"/>
  <c r="G229" i="5"/>
  <c r="U228" i="5"/>
  <c r="T228" i="5"/>
  <c r="O228" i="5"/>
  <c r="N228" i="5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O226" i="5"/>
  <c r="N226" i="5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T224" i="5" s="1"/>
  <c r="Q224" i="5"/>
  <c r="P224" i="5"/>
  <c r="L224" i="5"/>
  <c r="J224" i="5"/>
  <c r="K224" i="5" s="1"/>
  <c r="H224" i="5"/>
  <c r="F224" i="5"/>
  <c r="E224" i="5"/>
  <c r="D224" i="5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O220" i="5"/>
  <c r="N220" i="5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T216" i="5" s="1"/>
  <c r="Q216" i="5"/>
  <c r="P216" i="5"/>
  <c r="L216" i="5"/>
  <c r="J216" i="5"/>
  <c r="H216" i="5"/>
  <c r="F216" i="5"/>
  <c r="E216" i="5"/>
  <c r="D216" i="5"/>
  <c r="U215" i="5"/>
  <c r="T215" i="5"/>
  <c r="O215" i="5"/>
  <c r="N215" i="5"/>
  <c r="M215" i="5"/>
  <c r="K215" i="5"/>
  <c r="I215" i="5"/>
  <c r="G215" i="5"/>
  <c r="U214" i="5"/>
  <c r="T214" i="5"/>
  <c r="N214" i="5"/>
  <c r="O214" i="5" s="1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O210" i="5"/>
  <c r="N210" i="5"/>
  <c r="M210" i="5"/>
  <c r="K210" i="5"/>
  <c r="I210" i="5"/>
  <c r="G210" i="5"/>
  <c r="U209" i="5"/>
  <c r="T209" i="5"/>
  <c r="O209" i="5"/>
  <c r="N209" i="5"/>
  <c r="M209" i="5"/>
  <c r="K209" i="5"/>
  <c r="I209" i="5"/>
  <c r="G209" i="5"/>
  <c r="U208" i="5"/>
  <c r="T208" i="5"/>
  <c r="O208" i="5"/>
  <c r="N208" i="5"/>
  <c r="M208" i="5"/>
  <c r="K208" i="5"/>
  <c r="I208" i="5"/>
  <c r="G208" i="5"/>
  <c r="T205" i="5"/>
  <c r="S205" i="5"/>
  <c r="R205" i="5"/>
  <c r="Q205" i="5"/>
  <c r="P205" i="5"/>
  <c r="L205" i="5"/>
  <c r="K205" i="5"/>
  <c r="J205" i="5"/>
  <c r="H205" i="5"/>
  <c r="N205" i="5" s="1"/>
  <c r="O205" i="5" s="1"/>
  <c r="G205" i="5"/>
  <c r="F205" i="5"/>
  <c r="E205" i="5"/>
  <c r="D205" i="5"/>
  <c r="S204" i="5"/>
  <c r="R204" i="5"/>
  <c r="Q204" i="5"/>
  <c r="P204" i="5"/>
  <c r="U204" i="5" s="1"/>
  <c r="L204" i="5"/>
  <c r="J204" i="5"/>
  <c r="H204" i="5"/>
  <c r="F204" i="5"/>
  <c r="E204" i="5"/>
  <c r="D204" i="5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T198" i="5" s="1"/>
  <c r="R198" i="5"/>
  <c r="Q198" i="5"/>
  <c r="P198" i="5"/>
  <c r="L198" i="5"/>
  <c r="J198" i="5"/>
  <c r="H198" i="5"/>
  <c r="F198" i="5"/>
  <c r="E198" i="5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T191" i="5" s="1"/>
  <c r="Q191" i="5"/>
  <c r="P191" i="5"/>
  <c r="L191" i="5"/>
  <c r="U191" i="5" s="1"/>
  <c r="J191" i="5"/>
  <c r="H191" i="5"/>
  <c r="N191" i="5" s="1"/>
  <c r="F191" i="5"/>
  <c r="E191" i="5"/>
  <c r="M191" i="5" s="1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T185" i="5" s="1"/>
  <c r="Q185" i="5"/>
  <c r="P185" i="5"/>
  <c r="L185" i="5"/>
  <c r="N185" i="5" s="1"/>
  <c r="J185" i="5"/>
  <c r="H185" i="5"/>
  <c r="F185" i="5"/>
  <c r="E185" i="5"/>
  <c r="K185" i="5" s="1"/>
  <c r="D185" i="5"/>
  <c r="I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R179" i="5"/>
  <c r="Q179" i="5"/>
  <c r="P179" i="5"/>
  <c r="U179" i="5" s="1"/>
  <c r="M179" i="5"/>
  <c r="L179" i="5"/>
  <c r="J179" i="5"/>
  <c r="H179" i="5"/>
  <c r="I179" i="5" s="1"/>
  <c r="F179" i="5"/>
  <c r="E179" i="5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Q170" i="5"/>
  <c r="P170" i="5"/>
  <c r="L170" i="5"/>
  <c r="J170" i="5"/>
  <c r="K170" i="5" s="1"/>
  <c r="H170" i="5"/>
  <c r="F170" i="5"/>
  <c r="E170" i="5"/>
  <c r="D170" i="5"/>
  <c r="S169" i="5"/>
  <c r="R169" i="5"/>
  <c r="T169" i="5" s="1"/>
  <c r="Q169" i="5"/>
  <c r="P169" i="5"/>
  <c r="L169" i="5"/>
  <c r="J169" i="5"/>
  <c r="H169" i="5"/>
  <c r="F169" i="5"/>
  <c r="N169" i="5" s="1"/>
  <c r="E169" i="5"/>
  <c r="M169" i="5" s="1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T163" i="5" s="1"/>
  <c r="Q163" i="5"/>
  <c r="P163" i="5"/>
  <c r="L163" i="5"/>
  <c r="K163" i="5"/>
  <c r="J163" i="5"/>
  <c r="H163" i="5"/>
  <c r="F163" i="5"/>
  <c r="E163" i="5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U157" i="5"/>
  <c r="S157" i="5"/>
  <c r="R157" i="5"/>
  <c r="Q157" i="5"/>
  <c r="P157" i="5"/>
  <c r="L157" i="5"/>
  <c r="J157" i="5"/>
  <c r="H157" i="5"/>
  <c r="F157" i="5"/>
  <c r="E157" i="5"/>
  <c r="D157" i="5"/>
  <c r="G157" i="5" s="1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T150" i="5" s="1"/>
  <c r="Q150" i="5"/>
  <c r="P150" i="5"/>
  <c r="L150" i="5"/>
  <c r="U150" i="5" s="1"/>
  <c r="J150" i="5"/>
  <c r="H150" i="5"/>
  <c r="N150" i="5" s="1"/>
  <c r="F150" i="5"/>
  <c r="E150" i="5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T144" i="5"/>
  <c r="S144" i="5"/>
  <c r="R144" i="5"/>
  <c r="Q144" i="5"/>
  <c r="P144" i="5"/>
  <c r="U144" i="5" s="1"/>
  <c r="N144" i="5"/>
  <c r="L144" i="5"/>
  <c r="J144" i="5"/>
  <c r="H144" i="5"/>
  <c r="F144" i="5"/>
  <c r="G144" i="5" s="1"/>
  <c r="E144" i="5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S137" i="5"/>
  <c r="T137" i="5" s="1"/>
  <c r="R137" i="5"/>
  <c r="Q137" i="5"/>
  <c r="P137" i="5"/>
  <c r="L137" i="5"/>
  <c r="J137" i="5"/>
  <c r="K137" i="5" s="1"/>
  <c r="H137" i="5"/>
  <c r="F137" i="5"/>
  <c r="E137" i="5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Q132" i="5"/>
  <c r="P132" i="5"/>
  <c r="U132" i="5" s="1"/>
  <c r="L132" i="5"/>
  <c r="J132" i="5"/>
  <c r="H132" i="5"/>
  <c r="I132" i="5" s="1"/>
  <c r="F132" i="5"/>
  <c r="N132" i="5" s="1"/>
  <c r="E132" i="5"/>
  <c r="D132" i="5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O127" i="5"/>
  <c r="N127" i="5"/>
  <c r="M127" i="5"/>
  <c r="K127" i="5"/>
  <c r="I127" i="5"/>
  <c r="G127" i="5"/>
  <c r="S126" i="5"/>
  <c r="R126" i="5"/>
  <c r="T126" i="5" s="1"/>
  <c r="Q126" i="5"/>
  <c r="P126" i="5"/>
  <c r="U126" i="5" s="1"/>
  <c r="L126" i="5"/>
  <c r="J126" i="5"/>
  <c r="K126" i="5" s="1"/>
  <c r="H126" i="5"/>
  <c r="G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L121" i="5"/>
  <c r="U121" i="5" s="1"/>
  <c r="J121" i="5"/>
  <c r="H121" i="5"/>
  <c r="N121" i="5" s="1"/>
  <c r="F121" i="5"/>
  <c r="E121" i="5"/>
  <c r="M121" i="5" s="1"/>
  <c r="D121" i="5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T112" i="5" s="1"/>
  <c r="Q112" i="5"/>
  <c r="P112" i="5"/>
  <c r="L112" i="5"/>
  <c r="N112" i="5" s="1"/>
  <c r="O112" i="5" s="1"/>
  <c r="J112" i="5"/>
  <c r="K112" i="5" s="1"/>
  <c r="H112" i="5"/>
  <c r="F112" i="5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O107" i="5"/>
  <c r="N107" i="5"/>
  <c r="M107" i="5"/>
  <c r="K107" i="5"/>
  <c r="I107" i="5"/>
  <c r="G107" i="5"/>
  <c r="S106" i="5"/>
  <c r="R106" i="5"/>
  <c r="Q106" i="5"/>
  <c r="P106" i="5"/>
  <c r="U106" i="5" s="1"/>
  <c r="L106" i="5"/>
  <c r="M106" i="5" s="1"/>
  <c r="J106" i="5"/>
  <c r="H106" i="5"/>
  <c r="N106" i="5" s="1"/>
  <c r="F106" i="5"/>
  <c r="E106" i="5"/>
  <c r="D106" i="5"/>
  <c r="U105" i="5"/>
  <c r="T105" i="5"/>
  <c r="O105" i="5"/>
  <c r="N105" i="5"/>
  <c r="M105" i="5"/>
  <c r="K105" i="5"/>
  <c r="I105" i="5"/>
  <c r="G105" i="5"/>
  <c r="S102" i="5"/>
  <c r="R102" i="5"/>
  <c r="Q102" i="5"/>
  <c r="P102" i="5"/>
  <c r="U102" i="5" s="1"/>
  <c r="L102" i="5"/>
  <c r="J102" i="5"/>
  <c r="H102" i="5"/>
  <c r="F102" i="5"/>
  <c r="G102" i="5" s="1"/>
  <c r="E102" i="5"/>
  <c r="D102" i="5"/>
  <c r="S101" i="5"/>
  <c r="R101" i="5"/>
  <c r="Q101" i="5"/>
  <c r="P101" i="5"/>
  <c r="L101" i="5"/>
  <c r="M101" i="5" s="1"/>
  <c r="J101" i="5"/>
  <c r="H101" i="5"/>
  <c r="F101" i="5"/>
  <c r="E101" i="5"/>
  <c r="D101" i="5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T96" i="5" s="1"/>
  <c r="Q96" i="5"/>
  <c r="P96" i="5"/>
  <c r="U96" i="5" s="1"/>
  <c r="L96" i="5"/>
  <c r="J96" i="5"/>
  <c r="H96" i="5"/>
  <c r="I96" i="5" s="1"/>
  <c r="F96" i="5"/>
  <c r="N96" i="5" s="1"/>
  <c r="E96" i="5"/>
  <c r="D96" i="5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T91" i="5" s="1"/>
  <c r="Q91" i="5"/>
  <c r="P91" i="5"/>
  <c r="L91" i="5"/>
  <c r="J91" i="5"/>
  <c r="H91" i="5"/>
  <c r="F91" i="5"/>
  <c r="E91" i="5"/>
  <c r="D91" i="5"/>
  <c r="G91" i="5" s="1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T85" i="5" s="1"/>
  <c r="Q85" i="5"/>
  <c r="P85" i="5"/>
  <c r="L85" i="5"/>
  <c r="U85" i="5" s="1"/>
  <c r="J85" i="5"/>
  <c r="I85" i="5"/>
  <c r="H85" i="5"/>
  <c r="F85" i="5"/>
  <c r="N85" i="5" s="1"/>
  <c r="E85" i="5"/>
  <c r="M85" i="5" s="1"/>
  <c r="D85" i="5"/>
  <c r="S84" i="5"/>
  <c r="R84" i="5"/>
  <c r="T84" i="5" s="1"/>
  <c r="Q84" i="5"/>
  <c r="P84" i="5"/>
  <c r="L84" i="5"/>
  <c r="J84" i="5"/>
  <c r="K84" i="5" s="1"/>
  <c r="H84" i="5"/>
  <c r="F84" i="5"/>
  <c r="E84" i="5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T78" i="5" s="1"/>
  <c r="Q78" i="5"/>
  <c r="P78" i="5"/>
  <c r="L78" i="5"/>
  <c r="U78" i="5" s="1"/>
  <c r="J78" i="5"/>
  <c r="H78" i="5"/>
  <c r="I78" i="5" s="1"/>
  <c r="F78" i="5"/>
  <c r="E78" i="5"/>
  <c r="M78" i="5" s="1"/>
  <c r="D78" i="5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T70" i="5" s="1"/>
  <c r="Q70" i="5"/>
  <c r="P70" i="5"/>
  <c r="L70" i="5"/>
  <c r="J70" i="5"/>
  <c r="H70" i="5"/>
  <c r="F70" i="5"/>
  <c r="E70" i="5"/>
  <c r="M70" i="5" s="1"/>
  <c r="D70" i="5"/>
  <c r="G70" i="5" s="1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O64" i="5"/>
  <c r="N64" i="5"/>
  <c r="M64" i="5"/>
  <c r="K64" i="5"/>
  <c r="I64" i="5"/>
  <c r="G64" i="5"/>
  <c r="U63" i="5"/>
  <c r="S63" i="5"/>
  <c r="R63" i="5"/>
  <c r="T63" i="5" s="1"/>
  <c r="Q63" i="5"/>
  <c r="P63" i="5"/>
  <c r="L63" i="5"/>
  <c r="J63" i="5"/>
  <c r="H63" i="5"/>
  <c r="F63" i="5"/>
  <c r="E63" i="5"/>
  <c r="D63" i="5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P58" i="5"/>
  <c r="L58" i="5"/>
  <c r="J58" i="5"/>
  <c r="H58" i="5"/>
  <c r="F58" i="5"/>
  <c r="E58" i="5"/>
  <c r="K58" i="5" s="1"/>
  <c r="D58" i="5"/>
  <c r="U57" i="5"/>
  <c r="T57" i="5"/>
  <c r="N57" i="5"/>
  <c r="O57" i="5" s="1"/>
  <c r="M57" i="5"/>
  <c r="K57" i="5"/>
  <c r="I57" i="5"/>
  <c r="G57" i="5"/>
  <c r="S54" i="5"/>
  <c r="R54" i="5"/>
  <c r="T54" i="5" s="1"/>
  <c r="Q54" i="5"/>
  <c r="P54" i="5"/>
  <c r="L54" i="5"/>
  <c r="M54" i="5" s="1"/>
  <c r="J54" i="5"/>
  <c r="H54" i="5"/>
  <c r="F54" i="5"/>
  <c r="E54" i="5"/>
  <c r="D54" i="5"/>
  <c r="S53" i="5"/>
  <c r="R53" i="5"/>
  <c r="T53" i="5" s="1"/>
  <c r="Q53" i="5"/>
  <c r="P53" i="5"/>
  <c r="L53" i="5"/>
  <c r="J53" i="5"/>
  <c r="H53" i="5"/>
  <c r="I53" i="5" s="1"/>
  <c r="G53" i="5"/>
  <c r="F53" i="5"/>
  <c r="E53" i="5"/>
  <c r="D53" i="5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T47" i="5" s="1"/>
  <c r="Q47" i="5"/>
  <c r="P47" i="5"/>
  <c r="L47" i="5"/>
  <c r="U47" i="5" s="1"/>
  <c r="J47" i="5"/>
  <c r="H47" i="5"/>
  <c r="F47" i="5"/>
  <c r="N47" i="5" s="1"/>
  <c r="O47" i="5" s="1"/>
  <c r="E47" i="5"/>
  <c r="M47" i="5" s="1"/>
  <c r="D47" i="5"/>
  <c r="U46" i="5"/>
  <c r="T46" i="5"/>
  <c r="O46" i="5"/>
  <c r="N46" i="5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Q40" i="5"/>
  <c r="P40" i="5"/>
  <c r="L40" i="5"/>
  <c r="J40" i="5"/>
  <c r="H40" i="5"/>
  <c r="F40" i="5"/>
  <c r="E40" i="5"/>
  <c r="K40" i="5" s="1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O36" i="5"/>
  <c r="N36" i="5"/>
  <c r="M36" i="5"/>
  <c r="K36" i="5"/>
  <c r="I36" i="5"/>
  <c r="G36" i="5"/>
  <c r="S35" i="5"/>
  <c r="R35" i="5"/>
  <c r="T35" i="5" s="1"/>
  <c r="Q35" i="5"/>
  <c r="P35" i="5"/>
  <c r="U35" i="5" s="1"/>
  <c r="L35" i="5"/>
  <c r="J35" i="5"/>
  <c r="H35" i="5"/>
  <c r="I35" i="5" s="1"/>
  <c r="F35" i="5"/>
  <c r="G35" i="5" s="1"/>
  <c r="E35" i="5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Q27" i="5"/>
  <c r="P27" i="5"/>
  <c r="U27" i="5" s="1"/>
  <c r="L27" i="5"/>
  <c r="J27" i="5"/>
  <c r="H27" i="5"/>
  <c r="G27" i="5"/>
  <c r="F27" i="5"/>
  <c r="E27" i="5"/>
  <c r="M27" i="5" s="1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P19" i="5"/>
  <c r="L19" i="5"/>
  <c r="J19" i="5"/>
  <c r="H19" i="5"/>
  <c r="F19" i="5"/>
  <c r="E19" i="5"/>
  <c r="M19" i="5" s="1"/>
  <c r="D19" i="5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O13" i="5"/>
  <c r="N13" i="5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O11" i="5"/>
  <c r="N11" i="5"/>
  <c r="M11" i="5"/>
  <c r="K11" i="5"/>
  <c r="I11" i="5"/>
  <c r="G11" i="5"/>
  <c r="S10" i="5"/>
  <c r="T10" i="5" s="1"/>
  <c r="R10" i="5"/>
  <c r="Q10" i="5"/>
  <c r="P10" i="5"/>
  <c r="L10" i="5"/>
  <c r="K10" i="5"/>
  <c r="J10" i="5"/>
  <c r="H10" i="5"/>
  <c r="F10" i="5"/>
  <c r="E10" i="5"/>
  <c r="D10" i="5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P339" i="4"/>
  <c r="L339" i="4"/>
  <c r="J339" i="4"/>
  <c r="H339" i="4"/>
  <c r="F339" i="4"/>
  <c r="N339" i="4" s="1"/>
  <c r="E339" i="4"/>
  <c r="M339" i="4" s="1"/>
  <c r="D339" i="4"/>
  <c r="G339" i="4" s="1"/>
  <c r="S338" i="4"/>
  <c r="R338" i="4"/>
  <c r="T338" i="4" s="1"/>
  <c r="Q338" i="4"/>
  <c r="P338" i="4"/>
  <c r="U338" i="4" s="1"/>
  <c r="L338" i="4"/>
  <c r="J338" i="4"/>
  <c r="H338" i="4"/>
  <c r="F338" i="4"/>
  <c r="E338" i="4"/>
  <c r="D338" i="4"/>
  <c r="S337" i="4"/>
  <c r="T337" i="4" s="1"/>
  <c r="R337" i="4"/>
  <c r="Q337" i="4"/>
  <c r="P337" i="4"/>
  <c r="L337" i="4"/>
  <c r="U337" i="4" s="1"/>
  <c r="J337" i="4"/>
  <c r="H337" i="4"/>
  <c r="F337" i="4"/>
  <c r="E337" i="4"/>
  <c r="K337" i="4" s="1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T332" i="4" s="1"/>
  <c r="Q332" i="4"/>
  <c r="P332" i="4"/>
  <c r="L332" i="4"/>
  <c r="J332" i="4"/>
  <c r="H332" i="4"/>
  <c r="F332" i="4"/>
  <c r="E332" i="4"/>
  <c r="D332" i="4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T323" i="4" s="1"/>
  <c r="Q323" i="4"/>
  <c r="P323" i="4"/>
  <c r="L323" i="4"/>
  <c r="J323" i="4"/>
  <c r="H323" i="4"/>
  <c r="F323" i="4"/>
  <c r="E323" i="4"/>
  <c r="D323" i="4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T317" i="4" s="1"/>
  <c r="Q317" i="4"/>
  <c r="P317" i="4"/>
  <c r="U317" i="4" s="1"/>
  <c r="L317" i="4"/>
  <c r="J317" i="4"/>
  <c r="H317" i="4"/>
  <c r="F317" i="4"/>
  <c r="E317" i="4"/>
  <c r="D317" i="4"/>
  <c r="G317" i="4" s="1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T310" i="4" s="1"/>
  <c r="Q310" i="4"/>
  <c r="P310" i="4"/>
  <c r="L310" i="4"/>
  <c r="U310" i="4" s="1"/>
  <c r="J310" i="4"/>
  <c r="K310" i="4" s="1"/>
  <c r="H310" i="4"/>
  <c r="F310" i="4"/>
  <c r="E310" i="4"/>
  <c r="D310" i="4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T303" i="4"/>
  <c r="S303" i="4"/>
  <c r="R303" i="4"/>
  <c r="Q303" i="4"/>
  <c r="P303" i="4"/>
  <c r="N303" i="4"/>
  <c r="L303" i="4"/>
  <c r="J303" i="4"/>
  <c r="H303" i="4"/>
  <c r="F303" i="4"/>
  <c r="E303" i="4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P299" i="4"/>
  <c r="L299" i="4"/>
  <c r="J299" i="4"/>
  <c r="H299" i="4"/>
  <c r="F299" i="4"/>
  <c r="N299" i="4" s="1"/>
  <c r="E299" i="4"/>
  <c r="M299" i="4" s="1"/>
  <c r="D299" i="4"/>
  <c r="S298" i="4"/>
  <c r="R298" i="4"/>
  <c r="Q298" i="4"/>
  <c r="P298" i="4"/>
  <c r="L298" i="4"/>
  <c r="J298" i="4"/>
  <c r="H298" i="4"/>
  <c r="F298" i="4"/>
  <c r="E298" i="4"/>
  <c r="D298" i="4"/>
  <c r="U297" i="4"/>
  <c r="T297" i="4"/>
  <c r="O297" i="4"/>
  <c r="N297" i="4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T292" i="4" s="1"/>
  <c r="R292" i="4"/>
  <c r="Q292" i="4"/>
  <c r="P292" i="4"/>
  <c r="L292" i="4"/>
  <c r="J292" i="4"/>
  <c r="H292" i="4"/>
  <c r="F292" i="4"/>
  <c r="E292" i="4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T285" i="4" s="1"/>
  <c r="Q285" i="4"/>
  <c r="P285" i="4"/>
  <c r="L285" i="4"/>
  <c r="U285" i="4" s="1"/>
  <c r="J285" i="4"/>
  <c r="H285" i="4"/>
  <c r="F285" i="4"/>
  <c r="E285" i="4"/>
  <c r="D285" i="4"/>
  <c r="U284" i="4"/>
  <c r="T284" i="4"/>
  <c r="O284" i="4"/>
  <c r="N284" i="4"/>
  <c r="M284" i="4"/>
  <c r="K284" i="4"/>
  <c r="I284" i="4"/>
  <c r="G284" i="4"/>
  <c r="U283" i="4"/>
  <c r="T283" i="4"/>
  <c r="O283" i="4"/>
  <c r="N283" i="4"/>
  <c r="M283" i="4"/>
  <c r="K283" i="4"/>
  <c r="I283" i="4"/>
  <c r="G283" i="4"/>
  <c r="U282" i="4"/>
  <c r="T282" i="4"/>
  <c r="O282" i="4"/>
  <c r="N282" i="4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O280" i="4"/>
  <c r="N280" i="4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O278" i="4"/>
  <c r="N278" i="4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T275" i="4" s="1"/>
  <c r="Q275" i="4"/>
  <c r="P275" i="4"/>
  <c r="L275" i="4"/>
  <c r="J275" i="4"/>
  <c r="H275" i="4"/>
  <c r="F275" i="4"/>
  <c r="E275" i="4"/>
  <c r="D275" i="4"/>
  <c r="G275" i="4" s="1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T267" i="4" s="1"/>
  <c r="Q267" i="4"/>
  <c r="P267" i="4"/>
  <c r="L267" i="4"/>
  <c r="J267" i="4"/>
  <c r="H267" i="4"/>
  <c r="I267" i="4" s="1"/>
  <c r="F267" i="4"/>
  <c r="G267" i="4" s="1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T260" i="4" s="1"/>
  <c r="Q260" i="4"/>
  <c r="P260" i="4"/>
  <c r="L260" i="4"/>
  <c r="U260" i="4" s="1"/>
  <c r="J260" i="4"/>
  <c r="H260" i="4"/>
  <c r="F260" i="4"/>
  <c r="E260" i="4"/>
  <c r="D260" i="4"/>
  <c r="T259" i="4"/>
  <c r="S259" i="4"/>
  <c r="R259" i="4"/>
  <c r="Q259" i="4"/>
  <c r="P259" i="4"/>
  <c r="L259" i="4"/>
  <c r="U259" i="4" s="1"/>
  <c r="J259" i="4"/>
  <c r="H259" i="4"/>
  <c r="F259" i="4"/>
  <c r="E259" i="4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T254" i="4"/>
  <c r="S254" i="4"/>
  <c r="R254" i="4"/>
  <c r="Q254" i="4"/>
  <c r="P254" i="4"/>
  <c r="L254" i="4"/>
  <c r="K254" i="4"/>
  <c r="J254" i="4"/>
  <c r="H254" i="4"/>
  <c r="I254" i="4" s="1"/>
  <c r="F254" i="4"/>
  <c r="E254" i="4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T247" i="4" s="1"/>
  <c r="Q247" i="4"/>
  <c r="P247" i="4"/>
  <c r="L247" i="4"/>
  <c r="J247" i="4"/>
  <c r="H247" i="4"/>
  <c r="F247" i="4"/>
  <c r="E247" i="4"/>
  <c r="D247" i="4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O244" i="4"/>
  <c r="N244" i="4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O242" i="4"/>
  <c r="N242" i="4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T240" i="4" s="1"/>
  <c r="Q240" i="4"/>
  <c r="P240" i="4"/>
  <c r="L240" i="4"/>
  <c r="J240" i="4"/>
  <c r="H240" i="4"/>
  <c r="F240" i="4"/>
  <c r="E240" i="4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T231" i="4"/>
  <c r="S231" i="4"/>
  <c r="R231" i="4"/>
  <c r="Q231" i="4"/>
  <c r="P231" i="4"/>
  <c r="L231" i="4"/>
  <c r="U231" i="4" s="1"/>
  <c r="J231" i="4"/>
  <c r="H231" i="4"/>
  <c r="F231" i="4"/>
  <c r="E231" i="4"/>
  <c r="M231" i="4" s="1"/>
  <c r="D231" i="4"/>
  <c r="S230" i="4"/>
  <c r="R230" i="4"/>
  <c r="T230" i="4" s="1"/>
  <c r="Q230" i="4"/>
  <c r="P230" i="4"/>
  <c r="U230" i="4" s="1"/>
  <c r="L230" i="4"/>
  <c r="J230" i="4"/>
  <c r="H230" i="4"/>
  <c r="F230" i="4"/>
  <c r="E230" i="4"/>
  <c r="D230" i="4"/>
  <c r="I230" i="4" s="1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T224" i="4" s="1"/>
  <c r="Q224" i="4"/>
  <c r="P224" i="4"/>
  <c r="U224" i="4" s="1"/>
  <c r="L224" i="4"/>
  <c r="J224" i="4"/>
  <c r="H224" i="4"/>
  <c r="G224" i="4"/>
  <c r="F224" i="4"/>
  <c r="E224" i="4"/>
  <c r="D224" i="4"/>
  <c r="U223" i="4"/>
  <c r="T223" i="4"/>
  <c r="O223" i="4"/>
  <c r="N223" i="4"/>
  <c r="M223" i="4"/>
  <c r="K223" i="4"/>
  <c r="I223" i="4"/>
  <c r="G223" i="4"/>
  <c r="U222" i="4"/>
  <c r="T222" i="4"/>
  <c r="O222" i="4"/>
  <c r="N222" i="4"/>
  <c r="M222" i="4"/>
  <c r="K222" i="4"/>
  <c r="I222" i="4"/>
  <c r="G222" i="4"/>
  <c r="U221" i="4"/>
  <c r="T221" i="4"/>
  <c r="O221" i="4"/>
  <c r="N221" i="4"/>
  <c r="M221" i="4"/>
  <c r="K221" i="4"/>
  <c r="I221" i="4"/>
  <c r="G221" i="4"/>
  <c r="U220" i="4"/>
  <c r="T220" i="4"/>
  <c r="O220" i="4"/>
  <c r="N220" i="4"/>
  <c r="M220" i="4"/>
  <c r="K220" i="4"/>
  <c r="I220" i="4"/>
  <c r="G220" i="4"/>
  <c r="U219" i="4"/>
  <c r="T219" i="4"/>
  <c r="O219" i="4"/>
  <c r="N219" i="4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T216" i="4"/>
  <c r="S216" i="4"/>
  <c r="R216" i="4"/>
  <c r="Q216" i="4"/>
  <c r="P216" i="4"/>
  <c r="L216" i="4"/>
  <c r="J216" i="4"/>
  <c r="K216" i="4" s="1"/>
  <c r="H216" i="4"/>
  <c r="F216" i="4"/>
  <c r="E216" i="4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T205" i="4"/>
  <c r="S205" i="4"/>
  <c r="R205" i="4"/>
  <c r="Q205" i="4"/>
  <c r="P205" i="4"/>
  <c r="L205" i="4"/>
  <c r="J205" i="4"/>
  <c r="H205" i="4"/>
  <c r="F205" i="4"/>
  <c r="E205" i="4"/>
  <c r="D205" i="4"/>
  <c r="S204" i="4"/>
  <c r="R204" i="4"/>
  <c r="T204" i="4" s="1"/>
  <c r="Q204" i="4"/>
  <c r="P204" i="4"/>
  <c r="U204" i="4" s="1"/>
  <c r="L204" i="4"/>
  <c r="J204" i="4"/>
  <c r="H204" i="4"/>
  <c r="F204" i="4"/>
  <c r="E204" i="4"/>
  <c r="D204" i="4"/>
  <c r="I204" i="4" s="1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P198" i="4"/>
  <c r="L198" i="4"/>
  <c r="J198" i="4"/>
  <c r="K198" i="4" s="1"/>
  <c r="H198" i="4"/>
  <c r="I198" i="4" s="1"/>
  <c r="G198" i="4"/>
  <c r="F198" i="4"/>
  <c r="E198" i="4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Q191" i="4"/>
  <c r="P191" i="4"/>
  <c r="U191" i="4" s="1"/>
  <c r="L191" i="4"/>
  <c r="J191" i="4"/>
  <c r="H191" i="4"/>
  <c r="F191" i="4"/>
  <c r="E191" i="4"/>
  <c r="D191" i="4"/>
  <c r="U190" i="4"/>
  <c r="T190" i="4"/>
  <c r="O190" i="4"/>
  <c r="N190" i="4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O187" i="4"/>
  <c r="N187" i="4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T185" i="4" s="1"/>
  <c r="R185" i="4"/>
  <c r="Q185" i="4"/>
  <c r="P185" i="4"/>
  <c r="L185" i="4"/>
  <c r="M185" i="4" s="1"/>
  <c r="J185" i="4"/>
  <c r="H185" i="4"/>
  <c r="F185" i="4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O183" i="4"/>
  <c r="N183" i="4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T179" i="4" s="1"/>
  <c r="R179" i="4"/>
  <c r="Q179" i="4"/>
  <c r="P179" i="4"/>
  <c r="U179" i="4" s="1"/>
  <c r="L179" i="4"/>
  <c r="J179" i="4"/>
  <c r="H179" i="4"/>
  <c r="F179" i="4"/>
  <c r="N179" i="4" s="1"/>
  <c r="O179" i="4" s="1"/>
  <c r="E179" i="4"/>
  <c r="M179" i="4" s="1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T170" i="4" s="1"/>
  <c r="Q170" i="4"/>
  <c r="P170" i="4"/>
  <c r="U170" i="4" s="1"/>
  <c r="L170" i="4"/>
  <c r="J170" i="4"/>
  <c r="H170" i="4"/>
  <c r="F170" i="4"/>
  <c r="E170" i="4"/>
  <c r="M170" i="4" s="1"/>
  <c r="D170" i="4"/>
  <c r="G170" i="4" s="1"/>
  <c r="T169" i="4"/>
  <c r="S169" i="4"/>
  <c r="R169" i="4"/>
  <c r="Q169" i="4"/>
  <c r="P169" i="4"/>
  <c r="U169" i="4" s="1"/>
  <c r="L169" i="4"/>
  <c r="J169" i="4"/>
  <c r="H169" i="4"/>
  <c r="F169" i="4"/>
  <c r="E169" i="4"/>
  <c r="D169" i="4"/>
  <c r="U168" i="4"/>
  <c r="T168" i="4"/>
  <c r="N168" i="4"/>
  <c r="O168" i="4" s="1"/>
  <c r="M168" i="4"/>
  <c r="K168" i="4"/>
  <c r="I168" i="4"/>
  <c r="G168" i="4"/>
  <c r="U167" i="4"/>
  <c r="T167" i="4"/>
  <c r="O167" i="4"/>
  <c r="N167" i="4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O165" i="4"/>
  <c r="N165" i="4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T163" i="4" s="1"/>
  <c r="Q163" i="4"/>
  <c r="P163" i="4"/>
  <c r="L163" i="4"/>
  <c r="U163" i="4" s="1"/>
  <c r="J163" i="4"/>
  <c r="H163" i="4"/>
  <c r="F163" i="4"/>
  <c r="N163" i="4" s="1"/>
  <c r="E163" i="4"/>
  <c r="M163" i="4" s="1"/>
  <c r="D163" i="4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O160" i="4"/>
  <c r="N160" i="4"/>
  <c r="M160" i="4"/>
  <c r="K160" i="4"/>
  <c r="I160" i="4"/>
  <c r="G160" i="4"/>
  <c r="U159" i="4"/>
  <c r="T159" i="4"/>
  <c r="O159" i="4"/>
  <c r="N159" i="4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T157" i="4" s="1"/>
  <c r="R157" i="4"/>
  <c r="Q157" i="4"/>
  <c r="P157" i="4"/>
  <c r="L157" i="4"/>
  <c r="J157" i="4"/>
  <c r="H157" i="4"/>
  <c r="F157" i="4"/>
  <c r="E157" i="4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P150" i="4"/>
  <c r="U150" i="4" s="1"/>
  <c r="L150" i="4"/>
  <c r="J150" i="4"/>
  <c r="H150" i="4"/>
  <c r="F150" i="4"/>
  <c r="E150" i="4"/>
  <c r="D150" i="4"/>
  <c r="I150" i="4" s="1"/>
  <c r="U149" i="4"/>
  <c r="T149" i="4"/>
  <c r="O149" i="4"/>
  <c r="N149" i="4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P144" i="4"/>
  <c r="L144" i="4"/>
  <c r="J144" i="4"/>
  <c r="K144" i="4" s="1"/>
  <c r="H144" i="4"/>
  <c r="F144" i="4"/>
  <c r="E144" i="4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Q137" i="4"/>
  <c r="P137" i="4"/>
  <c r="L137" i="4"/>
  <c r="M137" i="4" s="1"/>
  <c r="J137" i="4"/>
  <c r="K137" i="4" s="1"/>
  <c r="H137" i="4"/>
  <c r="F137" i="4"/>
  <c r="E137" i="4"/>
  <c r="D137" i="4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O134" i="4"/>
  <c r="N134" i="4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S132" i="4"/>
  <c r="R132" i="4"/>
  <c r="Q132" i="4"/>
  <c r="P132" i="4"/>
  <c r="L132" i="4"/>
  <c r="U132" i="4" s="1"/>
  <c r="J132" i="4"/>
  <c r="H132" i="4"/>
  <c r="F132" i="4"/>
  <c r="E132" i="4"/>
  <c r="D132" i="4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O129" i="4"/>
  <c r="N129" i="4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O127" i="4"/>
  <c r="N127" i="4"/>
  <c r="M127" i="4"/>
  <c r="K127" i="4"/>
  <c r="I127" i="4"/>
  <c r="G127" i="4"/>
  <c r="U126" i="4"/>
  <c r="S126" i="4"/>
  <c r="R126" i="4"/>
  <c r="Q126" i="4"/>
  <c r="P126" i="4"/>
  <c r="L126" i="4"/>
  <c r="J126" i="4"/>
  <c r="H126" i="4"/>
  <c r="F126" i="4"/>
  <c r="E126" i="4"/>
  <c r="D126" i="4"/>
  <c r="I126" i="4" s="1"/>
  <c r="U125" i="4"/>
  <c r="T125" i="4"/>
  <c r="O125" i="4"/>
  <c r="N125" i="4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T121" i="4" s="1"/>
  <c r="R121" i="4"/>
  <c r="Q121" i="4"/>
  <c r="P121" i="4"/>
  <c r="U121" i="4" s="1"/>
  <c r="L121" i="4"/>
  <c r="J121" i="4"/>
  <c r="H121" i="4"/>
  <c r="F121" i="4"/>
  <c r="E121" i="4"/>
  <c r="M121" i="4" s="1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U112" i="4"/>
  <c r="S112" i="4"/>
  <c r="R112" i="4"/>
  <c r="Q112" i="4"/>
  <c r="P112" i="4"/>
  <c r="L112" i="4"/>
  <c r="J112" i="4"/>
  <c r="H112" i="4"/>
  <c r="F112" i="4"/>
  <c r="E112" i="4"/>
  <c r="M112" i="4" s="1"/>
  <c r="D112" i="4"/>
  <c r="I112" i="4" s="1"/>
  <c r="U111" i="4"/>
  <c r="T111" i="4"/>
  <c r="O111" i="4"/>
  <c r="N111" i="4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O107" i="4"/>
  <c r="N107" i="4"/>
  <c r="M107" i="4"/>
  <c r="K107" i="4"/>
  <c r="I107" i="4"/>
  <c r="G107" i="4"/>
  <c r="S106" i="4"/>
  <c r="T106" i="4" s="1"/>
  <c r="R106" i="4"/>
  <c r="Q106" i="4"/>
  <c r="P106" i="4"/>
  <c r="L106" i="4"/>
  <c r="J106" i="4"/>
  <c r="H106" i="4"/>
  <c r="F106" i="4"/>
  <c r="E106" i="4"/>
  <c r="D106" i="4"/>
  <c r="U105" i="4"/>
  <c r="T105" i="4"/>
  <c r="N105" i="4"/>
  <c r="O105" i="4" s="1"/>
  <c r="M105" i="4"/>
  <c r="K105" i="4"/>
  <c r="I105" i="4"/>
  <c r="G105" i="4"/>
  <c r="S102" i="4"/>
  <c r="R102" i="4"/>
  <c r="T102" i="4" s="1"/>
  <c r="Q102" i="4"/>
  <c r="P102" i="4"/>
  <c r="L102" i="4"/>
  <c r="J102" i="4"/>
  <c r="H102" i="4"/>
  <c r="F102" i="4"/>
  <c r="E102" i="4"/>
  <c r="D102" i="4"/>
  <c r="G102" i="4" s="1"/>
  <c r="S101" i="4"/>
  <c r="R101" i="4"/>
  <c r="Q101" i="4"/>
  <c r="P101" i="4"/>
  <c r="L101" i="4"/>
  <c r="J101" i="4"/>
  <c r="H101" i="4"/>
  <c r="F101" i="4"/>
  <c r="E101" i="4"/>
  <c r="D101" i="4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S96" i="4"/>
  <c r="R96" i="4"/>
  <c r="T96" i="4" s="1"/>
  <c r="Q96" i="4"/>
  <c r="P96" i="4"/>
  <c r="L96" i="4"/>
  <c r="U96" i="4" s="1"/>
  <c r="J96" i="4"/>
  <c r="H96" i="4"/>
  <c r="G96" i="4"/>
  <c r="F96" i="4"/>
  <c r="E96" i="4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T91" i="4" s="1"/>
  <c r="Q91" i="4"/>
  <c r="P91" i="4"/>
  <c r="L91" i="4"/>
  <c r="J91" i="4"/>
  <c r="H91" i="4"/>
  <c r="I91" i="4" s="1"/>
  <c r="F91" i="4"/>
  <c r="G91" i="4" s="1"/>
  <c r="E91" i="4"/>
  <c r="M91" i="4" s="1"/>
  <c r="D91" i="4"/>
  <c r="U90" i="4"/>
  <c r="T90" i="4"/>
  <c r="O90" i="4"/>
  <c r="N90" i="4"/>
  <c r="M90" i="4"/>
  <c r="K90" i="4"/>
  <c r="I90" i="4"/>
  <c r="G90" i="4"/>
  <c r="U89" i="4"/>
  <c r="T89" i="4"/>
  <c r="O89" i="4"/>
  <c r="N89" i="4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T85" i="4" s="1"/>
  <c r="R85" i="4"/>
  <c r="Q85" i="4"/>
  <c r="P85" i="4"/>
  <c r="L85" i="4"/>
  <c r="J85" i="4"/>
  <c r="K85" i="4" s="1"/>
  <c r="H85" i="4"/>
  <c r="F85" i="4"/>
  <c r="N85" i="4" s="1"/>
  <c r="O85" i="4" s="1"/>
  <c r="E85" i="4"/>
  <c r="D85" i="4"/>
  <c r="I85" i="4" s="1"/>
  <c r="S84" i="4"/>
  <c r="R84" i="4"/>
  <c r="Q84" i="4"/>
  <c r="P84" i="4"/>
  <c r="L84" i="4"/>
  <c r="J84" i="4"/>
  <c r="H84" i="4"/>
  <c r="F84" i="4"/>
  <c r="E84" i="4"/>
  <c r="D84" i="4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O81" i="4"/>
  <c r="N81" i="4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O79" i="4"/>
  <c r="N79" i="4"/>
  <c r="M79" i="4"/>
  <c r="K79" i="4"/>
  <c r="I79" i="4"/>
  <c r="G79" i="4"/>
  <c r="T78" i="4"/>
  <c r="S78" i="4"/>
  <c r="R78" i="4"/>
  <c r="Q78" i="4"/>
  <c r="P78" i="4"/>
  <c r="U78" i="4" s="1"/>
  <c r="L78" i="4"/>
  <c r="J78" i="4"/>
  <c r="H78" i="4"/>
  <c r="F78" i="4"/>
  <c r="N78" i="4" s="1"/>
  <c r="O78" i="4" s="1"/>
  <c r="E78" i="4"/>
  <c r="M78" i="4" s="1"/>
  <c r="D78" i="4"/>
  <c r="I78" i="4" s="1"/>
  <c r="U77" i="4"/>
  <c r="T77" i="4"/>
  <c r="N77" i="4"/>
  <c r="O77" i="4" s="1"/>
  <c r="M77" i="4"/>
  <c r="K77" i="4"/>
  <c r="I77" i="4"/>
  <c r="G77" i="4"/>
  <c r="U76" i="4"/>
  <c r="T76" i="4"/>
  <c r="N76" i="4"/>
  <c r="O76" i="4" s="1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T70" i="4" s="1"/>
  <c r="Q70" i="4"/>
  <c r="P70" i="4"/>
  <c r="L70" i="4"/>
  <c r="J70" i="4"/>
  <c r="H70" i="4"/>
  <c r="F70" i="4"/>
  <c r="E70" i="4"/>
  <c r="D70" i="4"/>
  <c r="I70" i="4" s="1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S63" i="4"/>
  <c r="T63" i="4" s="1"/>
  <c r="R63" i="4"/>
  <c r="Q63" i="4"/>
  <c r="P63" i="4"/>
  <c r="U63" i="4" s="1"/>
  <c r="L63" i="4"/>
  <c r="J63" i="4"/>
  <c r="H63" i="4"/>
  <c r="F63" i="4"/>
  <c r="N63" i="4" s="1"/>
  <c r="O63" i="4" s="1"/>
  <c r="E63" i="4"/>
  <c r="D63" i="4"/>
  <c r="I63" i="4" s="1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S58" i="4"/>
  <c r="R58" i="4"/>
  <c r="T58" i="4" s="1"/>
  <c r="Q58" i="4"/>
  <c r="P58" i="4"/>
  <c r="U58" i="4" s="1"/>
  <c r="L58" i="4"/>
  <c r="J58" i="4"/>
  <c r="H58" i="4"/>
  <c r="F58" i="4"/>
  <c r="N58" i="4" s="1"/>
  <c r="E58" i="4"/>
  <c r="D58" i="4"/>
  <c r="I58" i="4" s="1"/>
  <c r="U57" i="4"/>
  <c r="T57" i="4"/>
  <c r="O57" i="4"/>
  <c r="N57" i="4"/>
  <c r="M57" i="4"/>
  <c r="K57" i="4"/>
  <c r="I57" i="4"/>
  <c r="G57" i="4"/>
  <c r="S54" i="4"/>
  <c r="R54" i="4"/>
  <c r="Q54" i="4"/>
  <c r="P54" i="4"/>
  <c r="U54" i="4" s="1"/>
  <c r="L54" i="4"/>
  <c r="J54" i="4"/>
  <c r="H54" i="4"/>
  <c r="G54" i="4"/>
  <c r="F54" i="4"/>
  <c r="E54" i="4"/>
  <c r="M54" i="4" s="1"/>
  <c r="D54" i="4"/>
  <c r="S53" i="4"/>
  <c r="R53" i="4"/>
  <c r="Q53" i="4"/>
  <c r="P53" i="4"/>
  <c r="L53" i="4"/>
  <c r="J53" i="4"/>
  <c r="I53" i="4"/>
  <c r="H53" i="4"/>
  <c r="F53" i="4"/>
  <c r="E53" i="4"/>
  <c r="D53" i="4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O50" i="4"/>
  <c r="N50" i="4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T47" i="4" s="1"/>
  <c r="R47" i="4"/>
  <c r="Q47" i="4"/>
  <c r="P47" i="4"/>
  <c r="L47" i="4"/>
  <c r="J47" i="4"/>
  <c r="H47" i="4"/>
  <c r="F47" i="4"/>
  <c r="E47" i="4"/>
  <c r="M47" i="4" s="1"/>
  <c r="D47" i="4"/>
  <c r="I47" i="4" s="1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O42" i="4"/>
  <c r="N42" i="4"/>
  <c r="M42" i="4"/>
  <c r="K42" i="4"/>
  <c r="I42" i="4"/>
  <c r="G42" i="4"/>
  <c r="U41" i="4"/>
  <c r="T41" i="4"/>
  <c r="O41" i="4"/>
  <c r="N41" i="4"/>
  <c r="M41" i="4"/>
  <c r="K41" i="4"/>
  <c r="I41" i="4"/>
  <c r="G41" i="4"/>
  <c r="U40" i="4"/>
  <c r="S40" i="4"/>
  <c r="R40" i="4"/>
  <c r="Q40" i="4"/>
  <c r="P40" i="4"/>
  <c r="L40" i="4"/>
  <c r="J40" i="4"/>
  <c r="H40" i="4"/>
  <c r="F40" i="4"/>
  <c r="N40" i="4" s="1"/>
  <c r="E40" i="4"/>
  <c r="K40" i="4" s="1"/>
  <c r="D40" i="4"/>
  <c r="I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O36" i="4"/>
  <c r="N36" i="4"/>
  <c r="M36" i="4"/>
  <c r="K36" i="4"/>
  <c r="I36" i="4"/>
  <c r="G36" i="4"/>
  <c r="T35" i="4"/>
  <c r="S35" i="4"/>
  <c r="R35" i="4"/>
  <c r="Q35" i="4"/>
  <c r="P35" i="4"/>
  <c r="U35" i="4" s="1"/>
  <c r="L35" i="4"/>
  <c r="J35" i="4"/>
  <c r="H35" i="4"/>
  <c r="F35" i="4"/>
  <c r="E35" i="4"/>
  <c r="M35" i="4" s="1"/>
  <c r="D35" i="4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T27" i="4" s="1"/>
  <c r="Q27" i="4"/>
  <c r="P27" i="4"/>
  <c r="L27" i="4"/>
  <c r="J27" i="4"/>
  <c r="H27" i="4"/>
  <c r="I27" i="4" s="1"/>
  <c r="F27" i="4"/>
  <c r="G27" i="4" s="1"/>
  <c r="E27" i="4"/>
  <c r="D27" i="4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O22" i="4"/>
  <c r="N22" i="4"/>
  <c r="M22" i="4"/>
  <c r="K22" i="4"/>
  <c r="I22" i="4"/>
  <c r="G22" i="4"/>
  <c r="U21" i="4"/>
  <c r="T21" i="4"/>
  <c r="O21" i="4"/>
  <c r="N21" i="4"/>
  <c r="M21" i="4"/>
  <c r="K21" i="4"/>
  <c r="I21" i="4"/>
  <c r="G21" i="4"/>
  <c r="U20" i="4"/>
  <c r="T20" i="4"/>
  <c r="O20" i="4"/>
  <c r="N20" i="4"/>
  <c r="M20" i="4"/>
  <c r="K20" i="4"/>
  <c r="I20" i="4"/>
  <c r="G20" i="4"/>
  <c r="S19" i="4"/>
  <c r="T19" i="4" s="1"/>
  <c r="R19" i="4"/>
  <c r="Q19" i="4"/>
  <c r="P19" i="4"/>
  <c r="L19" i="4"/>
  <c r="J19" i="4"/>
  <c r="K19" i="4" s="1"/>
  <c r="H19" i="4"/>
  <c r="F19" i="4"/>
  <c r="E19" i="4"/>
  <c r="D19" i="4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R10" i="4"/>
  <c r="T10" i="4" s="1"/>
  <c r="Q10" i="4"/>
  <c r="P10" i="4"/>
  <c r="U10" i="4" s="1"/>
  <c r="N10" i="4"/>
  <c r="L10" i="4"/>
  <c r="J10" i="4"/>
  <c r="H10" i="4"/>
  <c r="F10" i="4"/>
  <c r="E10" i="4"/>
  <c r="D10" i="4"/>
  <c r="U9" i="4"/>
  <c r="T9" i="4"/>
  <c r="O9" i="4"/>
  <c r="N9" i="4"/>
  <c r="M9" i="4"/>
  <c r="K9" i="4"/>
  <c r="I9" i="4"/>
  <c r="G9" i="4"/>
  <c r="U8" i="4"/>
  <c r="T8" i="4"/>
  <c r="N8" i="4"/>
  <c r="O8" i="4" s="1"/>
  <c r="M8" i="4"/>
  <c r="K8" i="4"/>
  <c r="I8" i="4"/>
  <c r="G8" i="4"/>
  <c r="U339" i="3"/>
  <c r="S339" i="3"/>
  <c r="R339" i="3"/>
  <c r="T339" i="3" s="1"/>
  <c r="Q339" i="3"/>
  <c r="P339" i="3"/>
  <c r="L339" i="3"/>
  <c r="J339" i="3"/>
  <c r="H339" i="3"/>
  <c r="F339" i="3"/>
  <c r="E339" i="3"/>
  <c r="D339" i="3"/>
  <c r="S338" i="3"/>
  <c r="R338" i="3"/>
  <c r="T338" i="3" s="1"/>
  <c r="Q338" i="3"/>
  <c r="P338" i="3"/>
  <c r="L338" i="3"/>
  <c r="U338" i="3" s="1"/>
  <c r="J338" i="3"/>
  <c r="H338" i="3"/>
  <c r="F338" i="3"/>
  <c r="E338" i="3"/>
  <c r="M338" i="3" s="1"/>
  <c r="D338" i="3"/>
  <c r="I338" i="3" s="1"/>
  <c r="S337" i="3"/>
  <c r="R337" i="3"/>
  <c r="T337" i="3" s="1"/>
  <c r="Q337" i="3"/>
  <c r="P337" i="3"/>
  <c r="U337" i="3" s="1"/>
  <c r="N337" i="3"/>
  <c r="O337" i="3" s="1"/>
  <c r="L337" i="3"/>
  <c r="J337" i="3"/>
  <c r="H337" i="3"/>
  <c r="F337" i="3"/>
  <c r="E337" i="3"/>
  <c r="D337" i="3"/>
  <c r="U336" i="3"/>
  <c r="T336" i="3"/>
  <c r="O336" i="3"/>
  <c r="N336" i="3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T332" i="3" s="1"/>
  <c r="Q332" i="3"/>
  <c r="P332" i="3"/>
  <c r="U332" i="3" s="1"/>
  <c r="O332" i="3"/>
  <c r="L332" i="3"/>
  <c r="J332" i="3"/>
  <c r="H332" i="3"/>
  <c r="F332" i="3"/>
  <c r="E332" i="3"/>
  <c r="D332" i="3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R323" i="3"/>
  <c r="T323" i="3" s="1"/>
  <c r="Q323" i="3"/>
  <c r="P323" i="3"/>
  <c r="U323" i="3" s="1"/>
  <c r="L323" i="3"/>
  <c r="J323" i="3"/>
  <c r="H323" i="3"/>
  <c r="F323" i="3"/>
  <c r="N323" i="3" s="1"/>
  <c r="E323" i="3"/>
  <c r="D323" i="3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T317" i="3"/>
  <c r="S317" i="3"/>
  <c r="R317" i="3"/>
  <c r="Q317" i="3"/>
  <c r="P317" i="3"/>
  <c r="U317" i="3" s="1"/>
  <c r="O317" i="3"/>
  <c r="L317" i="3"/>
  <c r="J317" i="3"/>
  <c r="H317" i="3"/>
  <c r="F317" i="3"/>
  <c r="E317" i="3"/>
  <c r="M317" i="3" s="1"/>
  <c r="D317" i="3"/>
  <c r="I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T310" i="3"/>
  <c r="S310" i="3"/>
  <c r="R310" i="3"/>
  <c r="Q310" i="3"/>
  <c r="P310" i="3"/>
  <c r="L310" i="3"/>
  <c r="J310" i="3"/>
  <c r="I310" i="3"/>
  <c r="H310" i="3"/>
  <c r="F310" i="3"/>
  <c r="N310" i="3" s="1"/>
  <c r="O310" i="3" s="1"/>
  <c r="E310" i="3"/>
  <c r="D310" i="3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U303" i="3" s="1"/>
  <c r="L303" i="3"/>
  <c r="K303" i="3"/>
  <c r="J303" i="3"/>
  <c r="H303" i="3"/>
  <c r="I303" i="3" s="1"/>
  <c r="F303" i="3"/>
  <c r="G303" i="3" s="1"/>
  <c r="E303" i="3"/>
  <c r="D303" i="3"/>
  <c r="U302" i="3"/>
  <c r="T302" i="3"/>
  <c r="N302" i="3"/>
  <c r="O302" i="3" s="1"/>
  <c r="M302" i="3"/>
  <c r="K302" i="3"/>
  <c r="I302" i="3"/>
  <c r="G302" i="3"/>
  <c r="S299" i="3"/>
  <c r="R299" i="3"/>
  <c r="T299" i="3" s="1"/>
  <c r="Q299" i="3"/>
  <c r="P299" i="3"/>
  <c r="L299" i="3"/>
  <c r="J299" i="3"/>
  <c r="H299" i="3"/>
  <c r="F299" i="3"/>
  <c r="E299" i="3"/>
  <c r="M299" i="3" s="1"/>
  <c r="D299" i="3"/>
  <c r="S298" i="3"/>
  <c r="R298" i="3"/>
  <c r="T298" i="3" s="1"/>
  <c r="Q298" i="3"/>
  <c r="P298" i="3"/>
  <c r="U298" i="3" s="1"/>
  <c r="L298" i="3"/>
  <c r="J298" i="3"/>
  <c r="H298" i="3"/>
  <c r="F298" i="3"/>
  <c r="N298" i="3" s="1"/>
  <c r="E298" i="3"/>
  <c r="D298" i="3"/>
  <c r="I298" i="3" s="1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T292" i="3"/>
  <c r="S292" i="3"/>
  <c r="R292" i="3"/>
  <c r="Q292" i="3"/>
  <c r="P292" i="3"/>
  <c r="U292" i="3" s="1"/>
  <c r="L292" i="3"/>
  <c r="J292" i="3"/>
  <c r="H292" i="3"/>
  <c r="F292" i="3"/>
  <c r="N292" i="3" s="1"/>
  <c r="E292" i="3"/>
  <c r="D292" i="3"/>
  <c r="G292" i="3" s="1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T285" i="3" s="1"/>
  <c r="Q285" i="3"/>
  <c r="P285" i="3"/>
  <c r="U285" i="3" s="1"/>
  <c r="O285" i="3"/>
  <c r="L285" i="3"/>
  <c r="K285" i="3"/>
  <c r="J285" i="3"/>
  <c r="I285" i="3"/>
  <c r="H285" i="3"/>
  <c r="G285" i="3"/>
  <c r="F285" i="3"/>
  <c r="E285" i="3"/>
  <c r="M285" i="3" s="1"/>
  <c r="D285" i="3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T275" i="3" s="1"/>
  <c r="Q275" i="3"/>
  <c r="P275" i="3"/>
  <c r="U275" i="3" s="1"/>
  <c r="L275" i="3"/>
  <c r="J275" i="3"/>
  <c r="H275" i="3"/>
  <c r="F275" i="3"/>
  <c r="N275" i="3" s="1"/>
  <c r="E275" i="3"/>
  <c r="M275" i="3" s="1"/>
  <c r="D275" i="3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T267" i="3" s="1"/>
  <c r="Q267" i="3"/>
  <c r="P267" i="3"/>
  <c r="L267" i="3"/>
  <c r="U267" i="3" s="1"/>
  <c r="J267" i="3"/>
  <c r="H267" i="3"/>
  <c r="F267" i="3"/>
  <c r="N267" i="3" s="1"/>
  <c r="O267" i="3" s="1"/>
  <c r="E267" i="3"/>
  <c r="D267" i="3"/>
  <c r="I267" i="3" s="1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N264" i="3"/>
  <c r="O264" i="3" s="1"/>
  <c r="M264" i="3"/>
  <c r="K264" i="3"/>
  <c r="I264" i="3"/>
  <c r="G264" i="3"/>
  <c r="U263" i="3"/>
  <c r="T263" i="3"/>
  <c r="O263" i="3"/>
  <c r="N263" i="3"/>
  <c r="M263" i="3"/>
  <c r="K263" i="3"/>
  <c r="I263" i="3"/>
  <c r="G263" i="3"/>
  <c r="T260" i="3"/>
  <c r="S260" i="3"/>
  <c r="R260" i="3"/>
  <c r="Q260" i="3"/>
  <c r="P260" i="3"/>
  <c r="U260" i="3" s="1"/>
  <c r="L260" i="3"/>
  <c r="J260" i="3"/>
  <c r="H260" i="3"/>
  <c r="F260" i="3"/>
  <c r="N260" i="3" s="1"/>
  <c r="O260" i="3" s="1"/>
  <c r="E260" i="3"/>
  <c r="D260" i="3"/>
  <c r="S259" i="3"/>
  <c r="R259" i="3"/>
  <c r="T259" i="3" s="1"/>
  <c r="Q259" i="3"/>
  <c r="P259" i="3"/>
  <c r="U259" i="3" s="1"/>
  <c r="L259" i="3"/>
  <c r="K259" i="3"/>
  <c r="J259" i="3"/>
  <c r="I259" i="3"/>
  <c r="H259" i="3"/>
  <c r="F259" i="3"/>
  <c r="N259" i="3" s="1"/>
  <c r="E259" i="3"/>
  <c r="D259" i="3"/>
  <c r="G259" i="3" s="1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S254" i="3"/>
  <c r="T254" i="3" s="1"/>
  <c r="R254" i="3"/>
  <c r="Q254" i="3"/>
  <c r="P254" i="3"/>
  <c r="U254" i="3" s="1"/>
  <c r="M254" i="3"/>
  <c r="L254" i="3"/>
  <c r="J254" i="3"/>
  <c r="H254" i="3"/>
  <c r="F254" i="3"/>
  <c r="E254" i="3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T247" i="3"/>
  <c r="S247" i="3"/>
  <c r="R247" i="3"/>
  <c r="Q247" i="3"/>
  <c r="P247" i="3"/>
  <c r="U247" i="3" s="1"/>
  <c r="L247" i="3"/>
  <c r="J247" i="3"/>
  <c r="H247" i="3"/>
  <c r="F247" i="3"/>
  <c r="E247" i="3"/>
  <c r="D247" i="3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L240" i="3"/>
  <c r="J240" i="3"/>
  <c r="H240" i="3"/>
  <c r="F240" i="3"/>
  <c r="E240" i="3"/>
  <c r="D240" i="3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Q231" i="3"/>
  <c r="P231" i="3"/>
  <c r="U231" i="3" s="1"/>
  <c r="L231" i="3"/>
  <c r="J231" i="3"/>
  <c r="H231" i="3"/>
  <c r="I231" i="3" s="1"/>
  <c r="F231" i="3"/>
  <c r="E231" i="3"/>
  <c r="D231" i="3"/>
  <c r="S230" i="3"/>
  <c r="R230" i="3"/>
  <c r="T230" i="3" s="1"/>
  <c r="Q230" i="3"/>
  <c r="P230" i="3"/>
  <c r="U230" i="3" s="1"/>
  <c r="M230" i="3"/>
  <c r="L230" i="3"/>
  <c r="J230" i="3"/>
  <c r="H230" i="3"/>
  <c r="F230" i="3"/>
  <c r="E230" i="3"/>
  <c r="D230" i="3"/>
  <c r="U229" i="3"/>
  <c r="T229" i="3"/>
  <c r="O229" i="3"/>
  <c r="N229" i="3"/>
  <c r="M229" i="3"/>
  <c r="K229" i="3"/>
  <c r="I229" i="3"/>
  <c r="G229" i="3"/>
  <c r="U228" i="3"/>
  <c r="T228" i="3"/>
  <c r="O228" i="3"/>
  <c r="N228" i="3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U224" i="3"/>
  <c r="S224" i="3"/>
  <c r="R224" i="3"/>
  <c r="T224" i="3" s="1"/>
  <c r="Q224" i="3"/>
  <c r="P224" i="3"/>
  <c r="L224" i="3"/>
  <c r="J224" i="3"/>
  <c r="H224" i="3"/>
  <c r="F224" i="3"/>
  <c r="E224" i="3"/>
  <c r="D224" i="3"/>
  <c r="I224" i="3" s="1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T216" i="3"/>
  <c r="S216" i="3"/>
  <c r="R216" i="3"/>
  <c r="Q216" i="3"/>
  <c r="P216" i="3"/>
  <c r="L216" i="3"/>
  <c r="J216" i="3"/>
  <c r="H216" i="3"/>
  <c r="F216" i="3"/>
  <c r="E216" i="3"/>
  <c r="D216" i="3"/>
  <c r="U215" i="3"/>
  <c r="T215" i="3"/>
  <c r="O215" i="3"/>
  <c r="N215" i="3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Q205" i="3"/>
  <c r="P205" i="3"/>
  <c r="U205" i="3" s="1"/>
  <c r="L205" i="3"/>
  <c r="J205" i="3"/>
  <c r="H205" i="3"/>
  <c r="I205" i="3" s="1"/>
  <c r="F205" i="3"/>
  <c r="N205" i="3" s="1"/>
  <c r="E205" i="3"/>
  <c r="D205" i="3"/>
  <c r="T204" i="3"/>
  <c r="S204" i="3"/>
  <c r="R204" i="3"/>
  <c r="Q204" i="3"/>
  <c r="P204" i="3"/>
  <c r="U204" i="3" s="1"/>
  <c r="L204" i="3"/>
  <c r="J204" i="3"/>
  <c r="H204" i="3"/>
  <c r="F204" i="3"/>
  <c r="E204" i="3"/>
  <c r="M204" i="3" s="1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T198" i="3" s="1"/>
  <c r="Q198" i="3"/>
  <c r="P198" i="3"/>
  <c r="U198" i="3" s="1"/>
  <c r="O198" i="3"/>
  <c r="L198" i="3"/>
  <c r="J198" i="3"/>
  <c r="H198" i="3"/>
  <c r="F198" i="3"/>
  <c r="E198" i="3"/>
  <c r="M198" i="3" s="1"/>
  <c r="D198" i="3"/>
  <c r="I198" i="3" s="1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T191" i="3"/>
  <c r="S191" i="3"/>
  <c r="R191" i="3"/>
  <c r="Q191" i="3"/>
  <c r="P191" i="3"/>
  <c r="U191" i="3" s="1"/>
  <c r="L191" i="3"/>
  <c r="J191" i="3"/>
  <c r="H191" i="3"/>
  <c r="I191" i="3" s="1"/>
  <c r="F191" i="3"/>
  <c r="N191" i="3" s="1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T185" i="3" s="1"/>
  <c r="Q185" i="3"/>
  <c r="P185" i="3"/>
  <c r="U185" i="3" s="1"/>
  <c r="L185" i="3"/>
  <c r="J185" i="3"/>
  <c r="H185" i="3"/>
  <c r="F185" i="3"/>
  <c r="E185" i="3"/>
  <c r="K185" i="3" s="1"/>
  <c r="D185" i="3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T179" i="3" s="1"/>
  <c r="Q179" i="3"/>
  <c r="P179" i="3"/>
  <c r="U179" i="3" s="1"/>
  <c r="M179" i="3"/>
  <c r="L179" i="3"/>
  <c r="J179" i="3"/>
  <c r="H179" i="3"/>
  <c r="F179" i="3"/>
  <c r="E179" i="3"/>
  <c r="D179" i="3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Q170" i="3"/>
  <c r="P170" i="3"/>
  <c r="N170" i="3"/>
  <c r="L170" i="3"/>
  <c r="J170" i="3"/>
  <c r="H170" i="3"/>
  <c r="F170" i="3"/>
  <c r="E170" i="3"/>
  <c r="M170" i="3" s="1"/>
  <c r="D170" i="3"/>
  <c r="T169" i="3"/>
  <c r="S169" i="3"/>
  <c r="R169" i="3"/>
  <c r="Q169" i="3"/>
  <c r="P169" i="3"/>
  <c r="U169" i="3" s="1"/>
  <c r="L169" i="3"/>
  <c r="J169" i="3"/>
  <c r="H169" i="3"/>
  <c r="F169" i="3"/>
  <c r="N169" i="3" s="1"/>
  <c r="E169" i="3"/>
  <c r="D169" i="3"/>
  <c r="G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U163" i="3" s="1"/>
  <c r="L163" i="3"/>
  <c r="J163" i="3"/>
  <c r="K163" i="3" s="1"/>
  <c r="H163" i="3"/>
  <c r="I163" i="3" s="1"/>
  <c r="F163" i="3"/>
  <c r="E163" i="3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N160" i="3"/>
  <c r="O160" i="3" s="1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U157" i="3"/>
  <c r="S157" i="3"/>
  <c r="R157" i="3"/>
  <c r="Q157" i="3"/>
  <c r="P157" i="3"/>
  <c r="L157" i="3"/>
  <c r="J157" i="3"/>
  <c r="H157" i="3"/>
  <c r="F157" i="3"/>
  <c r="N157" i="3" s="1"/>
  <c r="E157" i="3"/>
  <c r="D157" i="3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T150" i="3" s="1"/>
  <c r="Q150" i="3"/>
  <c r="P150" i="3"/>
  <c r="U150" i="3" s="1"/>
  <c r="L150" i="3"/>
  <c r="J150" i="3"/>
  <c r="H150" i="3"/>
  <c r="N150" i="3" s="1"/>
  <c r="F150" i="3"/>
  <c r="E150" i="3"/>
  <c r="K150" i="3" s="1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L144" i="3"/>
  <c r="J144" i="3"/>
  <c r="H144" i="3"/>
  <c r="F144" i="3"/>
  <c r="N144" i="3" s="1"/>
  <c r="E144" i="3"/>
  <c r="D144" i="3"/>
  <c r="G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T137" i="3"/>
  <c r="S137" i="3"/>
  <c r="R137" i="3"/>
  <c r="Q137" i="3"/>
  <c r="P137" i="3"/>
  <c r="U137" i="3" s="1"/>
  <c r="O137" i="3"/>
  <c r="L137" i="3"/>
  <c r="K137" i="3"/>
  <c r="J137" i="3"/>
  <c r="H137" i="3"/>
  <c r="F137" i="3"/>
  <c r="E137" i="3"/>
  <c r="M137" i="3" s="1"/>
  <c r="D137" i="3"/>
  <c r="G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T132" i="3" s="1"/>
  <c r="Q132" i="3"/>
  <c r="P132" i="3"/>
  <c r="U132" i="3" s="1"/>
  <c r="M132" i="3"/>
  <c r="L132" i="3"/>
  <c r="K132" i="3"/>
  <c r="J132" i="3"/>
  <c r="H132" i="3"/>
  <c r="F132" i="3"/>
  <c r="E132" i="3"/>
  <c r="O132" i="3" s="1"/>
  <c r="D132" i="3"/>
  <c r="G132" i="3" s="1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S126" i="3"/>
  <c r="R126" i="3"/>
  <c r="T126" i="3" s="1"/>
  <c r="Q126" i="3"/>
  <c r="P126" i="3"/>
  <c r="U126" i="3" s="1"/>
  <c r="L126" i="3"/>
  <c r="J126" i="3"/>
  <c r="N126" i="3" s="1"/>
  <c r="H126" i="3"/>
  <c r="F126" i="3"/>
  <c r="E126" i="3"/>
  <c r="K126" i="3" s="1"/>
  <c r="D126" i="3"/>
  <c r="I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T121" i="3" s="1"/>
  <c r="Q121" i="3"/>
  <c r="P121" i="3"/>
  <c r="U121" i="3" s="1"/>
  <c r="O121" i="3"/>
  <c r="L121" i="3"/>
  <c r="J121" i="3"/>
  <c r="I121" i="3"/>
  <c r="H121" i="3"/>
  <c r="F121" i="3"/>
  <c r="E121" i="3"/>
  <c r="K121" i="3" s="1"/>
  <c r="D121" i="3"/>
  <c r="G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U112" i="3" s="1"/>
  <c r="O112" i="3"/>
  <c r="L112" i="3"/>
  <c r="K112" i="3"/>
  <c r="J112" i="3"/>
  <c r="I112" i="3"/>
  <c r="H112" i="3"/>
  <c r="F112" i="3"/>
  <c r="E112" i="3"/>
  <c r="M112" i="3" s="1"/>
  <c r="D112" i="3"/>
  <c r="G112" i="3" s="1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T106" i="3"/>
  <c r="S106" i="3"/>
  <c r="R106" i="3"/>
  <c r="Q106" i="3"/>
  <c r="P106" i="3"/>
  <c r="U106" i="3" s="1"/>
  <c r="L106" i="3"/>
  <c r="J106" i="3"/>
  <c r="H106" i="3"/>
  <c r="F106" i="3"/>
  <c r="N106" i="3" s="1"/>
  <c r="E106" i="3"/>
  <c r="O106" i="3" s="1"/>
  <c r="D106" i="3"/>
  <c r="G106" i="3" s="1"/>
  <c r="U105" i="3"/>
  <c r="T105" i="3"/>
  <c r="O105" i="3"/>
  <c r="N105" i="3"/>
  <c r="M105" i="3"/>
  <c r="K105" i="3"/>
  <c r="I105" i="3"/>
  <c r="G105" i="3"/>
  <c r="S102" i="3"/>
  <c r="T102" i="3" s="1"/>
  <c r="R102" i="3"/>
  <c r="Q102" i="3"/>
  <c r="P102" i="3"/>
  <c r="U102" i="3" s="1"/>
  <c r="L102" i="3"/>
  <c r="J102" i="3"/>
  <c r="H102" i="3"/>
  <c r="F102" i="3"/>
  <c r="E102" i="3"/>
  <c r="K102" i="3" s="1"/>
  <c r="D102" i="3"/>
  <c r="S101" i="3"/>
  <c r="T101" i="3" s="1"/>
  <c r="R101" i="3"/>
  <c r="Q101" i="3"/>
  <c r="P101" i="3"/>
  <c r="L101" i="3"/>
  <c r="M101" i="3" s="1"/>
  <c r="J101" i="3"/>
  <c r="H101" i="3"/>
  <c r="F101" i="3"/>
  <c r="G101" i="3" s="1"/>
  <c r="E101" i="3"/>
  <c r="K101" i="3" s="1"/>
  <c r="D101" i="3"/>
  <c r="I101" i="3" s="1"/>
  <c r="U100" i="3"/>
  <c r="T100" i="3"/>
  <c r="O100" i="3"/>
  <c r="N100" i="3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T96" i="3" s="1"/>
  <c r="Q96" i="3"/>
  <c r="P96" i="3"/>
  <c r="U96" i="3" s="1"/>
  <c r="L96" i="3"/>
  <c r="K96" i="3"/>
  <c r="J96" i="3"/>
  <c r="H96" i="3"/>
  <c r="G96" i="3"/>
  <c r="F96" i="3"/>
  <c r="E96" i="3"/>
  <c r="D96" i="3"/>
  <c r="I96" i="3" s="1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U91" i="3"/>
  <c r="S91" i="3"/>
  <c r="R91" i="3"/>
  <c r="Q91" i="3"/>
  <c r="P91" i="3"/>
  <c r="L91" i="3"/>
  <c r="M91" i="3" s="1"/>
  <c r="J91" i="3"/>
  <c r="H91" i="3"/>
  <c r="F91" i="3"/>
  <c r="E91" i="3"/>
  <c r="K91" i="3" s="1"/>
  <c r="D91" i="3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U85" i="3"/>
  <c r="S85" i="3"/>
  <c r="R85" i="3"/>
  <c r="Q85" i="3"/>
  <c r="P85" i="3"/>
  <c r="L85" i="3"/>
  <c r="M85" i="3" s="1"/>
  <c r="J85" i="3"/>
  <c r="H85" i="3"/>
  <c r="F85" i="3"/>
  <c r="E85" i="3"/>
  <c r="D85" i="3"/>
  <c r="S84" i="3"/>
  <c r="R84" i="3"/>
  <c r="T84" i="3" s="1"/>
  <c r="Q84" i="3"/>
  <c r="P84" i="3"/>
  <c r="U84" i="3" s="1"/>
  <c r="L84" i="3"/>
  <c r="J84" i="3"/>
  <c r="I84" i="3"/>
  <c r="H84" i="3"/>
  <c r="G84" i="3"/>
  <c r="F84" i="3"/>
  <c r="E84" i="3"/>
  <c r="K84" i="3" s="1"/>
  <c r="D84" i="3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T78" i="3" s="1"/>
  <c r="Q78" i="3"/>
  <c r="P78" i="3"/>
  <c r="U78" i="3" s="1"/>
  <c r="L78" i="3"/>
  <c r="J78" i="3"/>
  <c r="H78" i="3"/>
  <c r="F78" i="3"/>
  <c r="E78" i="3"/>
  <c r="M78" i="3" s="1"/>
  <c r="D78" i="3"/>
  <c r="I78" i="3" s="1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S70" i="3"/>
  <c r="T70" i="3" s="1"/>
  <c r="R70" i="3"/>
  <c r="Q70" i="3"/>
  <c r="P70" i="3"/>
  <c r="U70" i="3" s="1"/>
  <c r="L70" i="3"/>
  <c r="J70" i="3"/>
  <c r="H70" i="3"/>
  <c r="I70" i="3" s="1"/>
  <c r="F70" i="3"/>
  <c r="E70" i="3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O65" i="3"/>
  <c r="N65" i="3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T63" i="3" s="1"/>
  <c r="Q63" i="3"/>
  <c r="P63" i="3"/>
  <c r="U63" i="3" s="1"/>
  <c r="L63" i="3"/>
  <c r="M63" i="3" s="1"/>
  <c r="J63" i="3"/>
  <c r="K63" i="3" s="1"/>
  <c r="H63" i="3"/>
  <c r="F63" i="3"/>
  <c r="E63" i="3"/>
  <c r="D63" i="3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N59" i="3"/>
  <c r="O59" i="3" s="1"/>
  <c r="M59" i="3"/>
  <c r="K59" i="3"/>
  <c r="I59" i="3"/>
  <c r="G59" i="3"/>
  <c r="S58" i="3"/>
  <c r="R58" i="3"/>
  <c r="T58" i="3" s="1"/>
  <c r="Q58" i="3"/>
  <c r="P58" i="3"/>
  <c r="U58" i="3" s="1"/>
  <c r="O58" i="3"/>
  <c r="M58" i="3"/>
  <c r="L58" i="3"/>
  <c r="J58" i="3"/>
  <c r="I58" i="3"/>
  <c r="H58" i="3"/>
  <c r="F58" i="3"/>
  <c r="E58" i="3"/>
  <c r="K58" i="3" s="1"/>
  <c r="D58" i="3"/>
  <c r="G58" i="3" s="1"/>
  <c r="U57" i="3"/>
  <c r="T57" i="3"/>
  <c r="O57" i="3"/>
  <c r="N57" i="3"/>
  <c r="M57" i="3"/>
  <c r="K57" i="3"/>
  <c r="I57" i="3"/>
  <c r="G57" i="3"/>
  <c r="S54" i="3"/>
  <c r="R54" i="3"/>
  <c r="T54" i="3" s="1"/>
  <c r="Q54" i="3"/>
  <c r="P54" i="3"/>
  <c r="L54" i="3"/>
  <c r="K54" i="3"/>
  <c r="J54" i="3"/>
  <c r="H54" i="3"/>
  <c r="I54" i="3" s="1"/>
  <c r="F54" i="3"/>
  <c r="E54" i="3"/>
  <c r="D54" i="3"/>
  <c r="U53" i="3"/>
  <c r="S53" i="3"/>
  <c r="R53" i="3"/>
  <c r="T53" i="3" s="1"/>
  <c r="Q53" i="3"/>
  <c r="P53" i="3"/>
  <c r="L53" i="3"/>
  <c r="J53" i="3"/>
  <c r="H53" i="3"/>
  <c r="F53" i="3"/>
  <c r="N53" i="3" s="1"/>
  <c r="E53" i="3"/>
  <c r="D53" i="3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S47" i="3"/>
  <c r="R47" i="3"/>
  <c r="T47" i="3" s="1"/>
  <c r="Q47" i="3"/>
  <c r="P47" i="3"/>
  <c r="U47" i="3" s="1"/>
  <c r="L47" i="3"/>
  <c r="J47" i="3"/>
  <c r="H47" i="3"/>
  <c r="F47" i="3"/>
  <c r="E47" i="3"/>
  <c r="D47" i="3"/>
  <c r="U46" i="3"/>
  <c r="T46" i="3"/>
  <c r="N46" i="3"/>
  <c r="O46" i="3" s="1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U40" i="3"/>
  <c r="S40" i="3"/>
  <c r="R40" i="3"/>
  <c r="T40" i="3" s="1"/>
  <c r="Q40" i="3"/>
  <c r="P40" i="3"/>
  <c r="L40" i="3"/>
  <c r="J40" i="3"/>
  <c r="H40" i="3"/>
  <c r="F40" i="3"/>
  <c r="N40" i="3" s="1"/>
  <c r="E40" i="3"/>
  <c r="D40" i="3"/>
  <c r="I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U35" i="3" s="1"/>
  <c r="L35" i="3"/>
  <c r="J35" i="3"/>
  <c r="H35" i="3"/>
  <c r="F35" i="3"/>
  <c r="N35" i="3" s="1"/>
  <c r="E35" i="3"/>
  <c r="O35" i="3" s="1"/>
  <c r="D35" i="3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T27" i="3" s="1"/>
  <c r="Q27" i="3"/>
  <c r="P27" i="3"/>
  <c r="U27" i="3" s="1"/>
  <c r="L27" i="3"/>
  <c r="J27" i="3"/>
  <c r="H27" i="3"/>
  <c r="F27" i="3"/>
  <c r="G27" i="3" s="1"/>
  <c r="E27" i="3"/>
  <c r="D27" i="3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S19" i="3"/>
  <c r="R19" i="3"/>
  <c r="T19" i="3" s="1"/>
  <c r="Q19" i="3"/>
  <c r="P19" i="3"/>
  <c r="L19" i="3"/>
  <c r="U19" i="3" s="1"/>
  <c r="J19" i="3"/>
  <c r="H19" i="3"/>
  <c r="F19" i="3"/>
  <c r="N19" i="3" s="1"/>
  <c r="E19" i="3"/>
  <c r="K19" i="3" s="1"/>
  <c r="D19" i="3"/>
  <c r="I19" i="3" s="1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U10" i="3"/>
  <c r="S10" i="3"/>
  <c r="R10" i="3"/>
  <c r="T10" i="3" s="1"/>
  <c r="Q10" i="3"/>
  <c r="P10" i="3"/>
  <c r="L10" i="3"/>
  <c r="J10" i="3"/>
  <c r="H10" i="3"/>
  <c r="F10" i="3"/>
  <c r="N10" i="3" s="1"/>
  <c r="E10" i="3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T339" i="2"/>
  <c r="S339" i="2"/>
  <c r="R339" i="2"/>
  <c r="Q339" i="2"/>
  <c r="P339" i="2"/>
  <c r="U339" i="2" s="1"/>
  <c r="L339" i="2"/>
  <c r="J339" i="2"/>
  <c r="H339" i="2"/>
  <c r="F339" i="2"/>
  <c r="E339" i="2"/>
  <c r="D339" i="2"/>
  <c r="S338" i="2"/>
  <c r="R338" i="2"/>
  <c r="Q338" i="2"/>
  <c r="P338" i="2"/>
  <c r="U338" i="2" s="1"/>
  <c r="N338" i="2"/>
  <c r="O338" i="2" s="1"/>
  <c r="L338" i="2"/>
  <c r="J338" i="2"/>
  <c r="H338" i="2"/>
  <c r="F338" i="2"/>
  <c r="G338" i="2" s="1"/>
  <c r="E338" i="2"/>
  <c r="K338" i="2" s="1"/>
  <c r="D338" i="2"/>
  <c r="S337" i="2"/>
  <c r="R337" i="2"/>
  <c r="T337" i="2" s="1"/>
  <c r="Q337" i="2"/>
  <c r="P337" i="2"/>
  <c r="U337" i="2" s="1"/>
  <c r="L337" i="2"/>
  <c r="J337" i="2"/>
  <c r="H337" i="2"/>
  <c r="F337" i="2"/>
  <c r="E337" i="2"/>
  <c r="D337" i="2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T332" i="2" s="1"/>
  <c r="Q332" i="2"/>
  <c r="P332" i="2"/>
  <c r="U332" i="2" s="1"/>
  <c r="L332" i="2"/>
  <c r="J332" i="2"/>
  <c r="H332" i="2"/>
  <c r="F332" i="2"/>
  <c r="N332" i="2" s="1"/>
  <c r="E332" i="2"/>
  <c r="M332" i="2" s="1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T323" i="2"/>
  <c r="S323" i="2"/>
  <c r="R323" i="2"/>
  <c r="Q323" i="2"/>
  <c r="P323" i="2"/>
  <c r="L323" i="2"/>
  <c r="U323" i="2" s="1"/>
  <c r="J323" i="2"/>
  <c r="H323" i="2"/>
  <c r="I323" i="2" s="1"/>
  <c r="F323" i="2"/>
  <c r="E323" i="2"/>
  <c r="D323" i="2"/>
  <c r="G323" i="2" s="1"/>
  <c r="U322" i="2"/>
  <c r="T322" i="2"/>
  <c r="N322" i="2"/>
  <c r="O322" i="2" s="1"/>
  <c r="M322" i="2"/>
  <c r="K322" i="2"/>
  <c r="I322" i="2"/>
  <c r="G322" i="2"/>
  <c r="U321" i="2"/>
  <c r="T321" i="2"/>
  <c r="O321" i="2"/>
  <c r="N321" i="2"/>
  <c r="M321" i="2"/>
  <c r="K321" i="2"/>
  <c r="I321" i="2"/>
  <c r="G321" i="2"/>
  <c r="U320" i="2"/>
  <c r="T320" i="2"/>
  <c r="O320" i="2"/>
  <c r="N320" i="2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O318" i="2"/>
  <c r="N318" i="2"/>
  <c r="M318" i="2"/>
  <c r="K318" i="2"/>
  <c r="I318" i="2"/>
  <c r="G318" i="2"/>
  <c r="S317" i="2"/>
  <c r="R317" i="2"/>
  <c r="Q317" i="2"/>
  <c r="P317" i="2"/>
  <c r="L317" i="2"/>
  <c r="J317" i="2"/>
  <c r="H317" i="2"/>
  <c r="F317" i="2"/>
  <c r="E317" i="2"/>
  <c r="M317" i="2" s="1"/>
  <c r="D317" i="2"/>
  <c r="I317" i="2" s="1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Q310" i="2"/>
  <c r="P310" i="2"/>
  <c r="L310" i="2"/>
  <c r="J310" i="2"/>
  <c r="H310" i="2"/>
  <c r="F310" i="2"/>
  <c r="E310" i="2"/>
  <c r="D310" i="2"/>
  <c r="G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T303" i="2" s="1"/>
  <c r="Q303" i="2"/>
  <c r="P303" i="2"/>
  <c r="L303" i="2"/>
  <c r="J303" i="2"/>
  <c r="H303" i="2"/>
  <c r="F303" i="2"/>
  <c r="E303" i="2"/>
  <c r="D303" i="2"/>
  <c r="U302" i="2"/>
  <c r="T302" i="2"/>
  <c r="N302" i="2"/>
  <c r="O302" i="2" s="1"/>
  <c r="M302" i="2"/>
  <c r="K302" i="2"/>
  <c r="I302" i="2"/>
  <c r="G302" i="2"/>
  <c r="T299" i="2"/>
  <c r="S299" i="2"/>
  <c r="R299" i="2"/>
  <c r="Q299" i="2"/>
  <c r="P299" i="2"/>
  <c r="L299" i="2"/>
  <c r="J299" i="2"/>
  <c r="H299" i="2"/>
  <c r="F299" i="2"/>
  <c r="N299" i="2" s="1"/>
  <c r="E299" i="2"/>
  <c r="D299" i="2"/>
  <c r="S298" i="2"/>
  <c r="R298" i="2"/>
  <c r="Q298" i="2"/>
  <c r="P298" i="2"/>
  <c r="L298" i="2"/>
  <c r="J298" i="2"/>
  <c r="K298" i="2" s="1"/>
  <c r="H298" i="2"/>
  <c r="N298" i="2" s="1"/>
  <c r="O298" i="2" s="1"/>
  <c r="F298" i="2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T292" i="2" s="1"/>
  <c r="Q292" i="2"/>
  <c r="P292" i="2"/>
  <c r="U292" i="2" s="1"/>
  <c r="M292" i="2"/>
  <c r="L292" i="2"/>
  <c r="J292" i="2"/>
  <c r="H292" i="2"/>
  <c r="I292" i="2" s="1"/>
  <c r="F292" i="2"/>
  <c r="E292" i="2"/>
  <c r="D292" i="2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Q285" i="2"/>
  <c r="P285" i="2"/>
  <c r="L285" i="2"/>
  <c r="J285" i="2"/>
  <c r="K285" i="2" s="1"/>
  <c r="H285" i="2"/>
  <c r="F285" i="2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T275" i="2"/>
  <c r="S275" i="2"/>
  <c r="R275" i="2"/>
  <c r="Q275" i="2"/>
  <c r="P275" i="2"/>
  <c r="L275" i="2"/>
  <c r="J275" i="2"/>
  <c r="I275" i="2"/>
  <c r="H275" i="2"/>
  <c r="F275" i="2"/>
  <c r="E275" i="2"/>
  <c r="D275" i="2"/>
  <c r="U274" i="2"/>
  <c r="T274" i="2"/>
  <c r="O274" i="2"/>
  <c r="N274" i="2"/>
  <c r="M274" i="2"/>
  <c r="K274" i="2"/>
  <c r="I274" i="2"/>
  <c r="G274" i="2"/>
  <c r="U273" i="2"/>
  <c r="T273" i="2"/>
  <c r="O273" i="2"/>
  <c r="N273" i="2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O270" i="2"/>
  <c r="N270" i="2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Q267" i="2"/>
  <c r="P267" i="2"/>
  <c r="U267" i="2" s="1"/>
  <c r="L267" i="2"/>
  <c r="J267" i="2"/>
  <c r="K267" i="2" s="1"/>
  <c r="H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T260" i="2" s="1"/>
  <c r="Q260" i="2"/>
  <c r="P260" i="2"/>
  <c r="L260" i="2"/>
  <c r="J260" i="2"/>
  <c r="H260" i="2"/>
  <c r="I260" i="2" s="1"/>
  <c r="F260" i="2"/>
  <c r="E260" i="2"/>
  <c r="D260" i="2"/>
  <c r="S259" i="2"/>
  <c r="R259" i="2"/>
  <c r="T259" i="2" s="1"/>
  <c r="Q259" i="2"/>
  <c r="P259" i="2"/>
  <c r="L259" i="2"/>
  <c r="J259" i="2"/>
  <c r="H259" i="2"/>
  <c r="F259" i="2"/>
  <c r="N259" i="2" s="1"/>
  <c r="O259" i="2" s="1"/>
  <c r="E259" i="2"/>
  <c r="M259" i="2" s="1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U254" i="2"/>
  <c r="S254" i="2"/>
  <c r="T254" i="2" s="1"/>
  <c r="R254" i="2"/>
  <c r="Q254" i="2"/>
  <c r="P254" i="2"/>
  <c r="L254" i="2"/>
  <c r="M254" i="2" s="1"/>
  <c r="J254" i="2"/>
  <c r="H254" i="2"/>
  <c r="F254" i="2"/>
  <c r="E254" i="2"/>
  <c r="D254" i="2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O251" i="2"/>
  <c r="N251" i="2"/>
  <c r="M251" i="2"/>
  <c r="K251" i="2"/>
  <c r="I251" i="2"/>
  <c r="G251" i="2"/>
  <c r="U250" i="2"/>
  <c r="T250" i="2"/>
  <c r="O250" i="2"/>
  <c r="N250" i="2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S247" i="2"/>
  <c r="R247" i="2"/>
  <c r="Q247" i="2"/>
  <c r="P247" i="2"/>
  <c r="U247" i="2" s="1"/>
  <c r="L247" i="2"/>
  <c r="K247" i="2"/>
  <c r="J247" i="2"/>
  <c r="H247" i="2"/>
  <c r="F247" i="2"/>
  <c r="E247" i="2"/>
  <c r="M247" i="2" s="1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U240" i="2"/>
  <c r="S240" i="2"/>
  <c r="R240" i="2"/>
  <c r="Q240" i="2"/>
  <c r="P240" i="2"/>
  <c r="L240" i="2"/>
  <c r="J240" i="2"/>
  <c r="H240" i="2"/>
  <c r="F240" i="2"/>
  <c r="N240" i="2" s="1"/>
  <c r="E240" i="2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P231" i="2"/>
  <c r="L231" i="2"/>
  <c r="K231" i="2"/>
  <c r="J231" i="2"/>
  <c r="H231" i="2"/>
  <c r="F231" i="2"/>
  <c r="E231" i="2"/>
  <c r="M231" i="2" s="1"/>
  <c r="D231" i="2"/>
  <c r="U230" i="2"/>
  <c r="T230" i="2"/>
  <c r="S230" i="2"/>
  <c r="R230" i="2"/>
  <c r="Q230" i="2"/>
  <c r="P230" i="2"/>
  <c r="L230" i="2"/>
  <c r="J230" i="2"/>
  <c r="H230" i="2"/>
  <c r="F230" i="2"/>
  <c r="N230" i="2" s="1"/>
  <c r="E230" i="2"/>
  <c r="M230" i="2" s="1"/>
  <c r="D230" i="2"/>
  <c r="U229" i="2"/>
  <c r="T229" i="2"/>
  <c r="O229" i="2"/>
  <c r="N229" i="2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O226" i="2"/>
  <c r="N226" i="2"/>
  <c r="M226" i="2"/>
  <c r="K226" i="2"/>
  <c r="I226" i="2"/>
  <c r="G226" i="2"/>
  <c r="U225" i="2"/>
  <c r="T225" i="2"/>
  <c r="O225" i="2"/>
  <c r="N225" i="2"/>
  <c r="M225" i="2"/>
  <c r="K225" i="2"/>
  <c r="I225" i="2"/>
  <c r="G225" i="2"/>
  <c r="S224" i="2"/>
  <c r="R224" i="2"/>
  <c r="Q224" i="2"/>
  <c r="P224" i="2"/>
  <c r="L224" i="2"/>
  <c r="J224" i="2"/>
  <c r="K224" i="2" s="1"/>
  <c r="H224" i="2"/>
  <c r="F224" i="2"/>
  <c r="E224" i="2"/>
  <c r="D224" i="2"/>
  <c r="I224" i="2" s="1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R216" i="2"/>
  <c r="Q216" i="2"/>
  <c r="P216" i="2"/>
  <c r="L216" i="2"/>
  <c r="J216" i="2"/>
  <c r="H216" i="2"/>
  <c r="F216" i="2"/>
  <c r="E216" i="2"/>
  <c r="D216" i="2"/>
  <c r="G216" i="2" s="1"/>
  <c r="U215" i="2"/>
  <c r="T215" i="2"/>
  <c r="O215" i="2"/>
  <c r="N215" i="2"/>
  <c r="M215" i="2"/>
  <c r="K215" i="2"/>
  <c r="I215" i="2"/>
  <c r="G215" i="2"/>
  <c r="U214" i="2"/>
  <c r="T214" i="2"/>
  <c r="O214" i="2"/>
  <c r="N214" i="2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O212" i="2"/>
  <c r="N212" i="2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O209" i="2"/>
  <c r="N209" i="2"/>
  <c r="M209" i="2"/>
  <c r="K209" i="2"/>
  <c r="I209" i="2"/>
  <c r="G209" i="2"/>
  <c r="U208" i="2"/>
  <c r="T208" i="2"/>
  <c r="O208" i="2"/>
  <c r="N208" i="2"/>
  <c r="M208" i="2"/>
  <c r="K208" i="2"/>
  <c r="I208" i="2"/>
  <c r="G208" i="2"/>
  <c r="S205" i="2"/>
  <c r="R205" i="2"/>
  <c r="Q205" i="2"/>
  <c r="P205" i="2"/>
  <c r="L205" i="2"/>
  <c r="J205" i="2"/>
  <c r="H205" i="2"/>
  <c r="F205" i="2"/>
  <c r="E205" i="2"/>
  <c r="K205" i="2" s="1"/>
  <c r="D205" i="2"/>
  <c r="U204" i="2"/>
  <c r="S204" i="2"/>
  <c r="T204" i="2" s="1"/>
  <c r="R204" i="2"/>
  <c r="Q204" i="2"/>
  <c r="P204" i="2"/>
  <c r="L204" i="2"/>
  <c r="J204" i="2"/>
  <c r="H204" i="2"/>
  <c r="F204" i="2"/>
  <c r="E204" i="2"/>
  <c r="D204" i="2"/>
  <c r="G204" i="2" s="1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P198" i="2"/>
  <c r="L198" i="2"/>
  <c r="J198" i="2"/>
  <c r="K198" i="2" s="1"/>
  <c r="H198" i="2"/>
  <c r="F198" i="2"/>
  <c r="N198" i="2" s="1"/>
  <c r="O198" i="2" s="1"/>
  <c r="E198" i="2"/>
  <c r="D198" i="2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T191" i="2" s="1"/>
  <c r="Q191" i="2"/>
  <c r="P191" i="2"/>
  <c r="L191" i="2"/>
  <c r="M191" i="2" s="1"/>
  <c r="J191" i="2"/>
  <c r="H191" i="2"/>
  <c r="F191" i="2"/>
  <c r="E191" i="2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O187" i="2"/>
  <c r="N187" i="2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T185" i="2" s="1"/>
  <c r="Q185" i="2"/>
  <c r="P185" i="2"/>
  <c r="U185" i="2" s="1"/>
  <c r="L185" i="2"/>
  <c r="J185" i="2"/>
  <c r="H185" i="2"/>
  <c r="F185" i="2"/>
  <c r="N185" i="2" s="1"/>
  <c r="E185" i="2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T179" i="2" s="1"/>
  <c r="R179" i="2"/>
  <c r="Q179" i="2"/>
  <c r="P179" i="2"/>
  <c r="L179" i="2"/>
  <c r="J179" i="2"/>
  <c r="H179" i="2"/>
  <c r="I179" i="2" s="1"/>
  <c r="F179" i="2"/>
  <c r="E179" i="2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T170" i="2" s="1"/>
  <c r="Q170" i="2"/>
  <c r="P170" i="2"/>
  <c r="L170" i="2"/>
  <c r="J170" i="2"/>
  <c r="H170" i="2"/>
  <c r="F170" i="2"/>
  <c r="E170" i="2"/>
  <c r="K170" i="2" s="1"/>
  <c r="D170" i="2"/>
  <c r="U169" i="2"/>
  <c r="S169" i="2"/>
  <c r="T169" i="2" s="1"/>
  <c r="R169" i="2"/>
  <c r="Q169" i="2"/>
  <c r="P169" i="2"/>
  <c r="L169" i="2"/>
  <c r="J169" i="2"/>
  <c r="H169" i="2"/>
  <c r="F169" i="2"/>
  <c r="E169" i="2"/>
  <c r="D169" i="2"/>
  <c r="U168" i="2"/>
  <c r="T168" i="2"/>
  <c r="O168" i="2"/>
  <c r="N168" i="2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O164" i="2"/>
  <c r="N164" i="2"/>
  <c r="M164" i="2"/>
  <c r="K164" i="2"/>
  <c r="I164" i="2"/>
  <c r="G164" i="2"/>
  <c r="S163" i="2"/>
  <c r="R163" i="2"/>
  <c r="Q163" i="2"/>
  <c r="P163" i="2"/>
  <c r="L163" i="2"/>
  <c r="J163" i="2"/>
  <c r="H163" i="2"/>
  <c r="F163" i="2"/>
  <c r="N163" i="2" s="1"/>
  <c r="E163" i="2"/>
  <c r="M163" i="2" s="1"/>
  <c r="D163" i="2"/>
  <c r="U162" i="2"/>
  <c r="T162" i="2"/>
  <c r="O162" i="2"/>
  <c r="N162" i="2"/>
  <c r="M162" i="2"/>
  <c r="K162" i="2"/>
  <c r="I162" i="2"/>
  <c r="G162" i="2"/>
  <c r="U161" i="2"/>
  <c r="T161" i="2"/>
  <c r="O161" i="2"/>
  <c r="N161" i="2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O159" i="2"/>
  <c r="N159" i="2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L157" i="2"/>
  <c r="J157" i="2"/>
  <c r="H157" i="2"/>
  <c r="N157" i="2" s="1"/>
  <c r="F157" i="2"/>
  <c r="E157" i="2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O154" i="2"/>
  <c r="N154" i="2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O152" i="2"/>
  <c r="N152" i="2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T150" i="2" s="1"/>
  <c r="Q150" i="2"/>
  <c r="P150" i="2"/>
  <c r="U150" i="2" s="1"/>
  <c r="L150" i="2"/>
  <c r="J150" i="2"/>
  <c r="H150" i="2"/>
  <c r="F150" i="2"/>
  <c r="E150" i="2"/>
  <c r="D150" i="2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P144" i="2"/>
  <c r="U144" i="2" s="1"/>
  <c r="L144" i="2"/>
  <c r="J144" i="2"/>
  <c r="H144" i="2"/>
  <c r="F144" i="2"/>
  <c r="E144" i="2"/>
  <c r="K144" i="2" s="1"/>
  <c r="D144" i="2"/>
  <c r="G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T137" i="2" s="1"/>
  <c r="Q137" i="2"/>
  <c r="P137" i="2"/>
  <c r="U137" i="2" s="1"/>
  <c r="L137" i="2"/>
  <c r="J137" i="2"/>
  <c r="H137" i="2"/>
  <c r="F137" i="2"/>
  <c r="N137" i="2" s="1"/>
  <c r="O137" i="2" s="1"/>
  <c r="E137" i="2"/>
  <c r="M137" i="2" s="1"/>
  <c r="D137" i="2"/>
  <c r="U136" i="2"/>
  <c r="T136" i="2"/>
  <c r="O136" i="2"/>
  <c r="N136" i="2"/>
  <c r="M136" i="2"/>
  <c r="K136" i="2"/>
  <c r="I136" i="2"/>
  <c r="G136" i="2"/>
  <c r="U135" i="2"/>
  <c r="T135" i="2"/>
  <c r="O135" i="2"/>
  <c r="N135" i="2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O133" i="2"/>
  <c r="N133" i="2"/>
  <c r="M133" i="2"/>
  <c r="K133" i="2"/>
  <c r="I133" i="2"/>
  <c r="G133" i="2"/>
  <c r="S132" i="2"/>
  <c r="T132" i="2" s="1"/>
  <c r="R132" i="2"/>
  <c r="Q132" i="2"/>
  <c r="P132" i="2"/>
  <c r="L132" i="2"/>
  <c r="U132" i="2" s="1"/>
  <c r="J132" i="2"/>
  <c r="H132" i="2"/>
  <c r="F132" i="2"/>
  <c r="E132" i="2"/>
  <c r="K132" i="2" s="1"/>
  <c r="D132" i="2"/>
  <c r="U131" i="2"/>
  <c r="T131" i="2"/>
  <c r="O131" i="2"/>
  <c r="N131" i="2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O128" i="2"/>
  <c r="N128" i="2"/>
  <c r="M128" i="2"/>
  <c r="K128" i="2"/>
  <c r="I128" i="2"/>
  <c r="G128" i="2"/>
  <c r="U127" i="2"/>
  <c r="T127" i="2"/>
  <c r="O127" i="2"/>
  <c r="N127" i="2"/>
  <c r="M127" i="2"/>
  <c r="K127" i="2"/>
  <c r="I127" i="2"/>
  <c r="G127" i="2"/>
  <c r="S126" i="2"/>
  <c r="T126" i="2" s="1"/>
  <c r="R126" i="2"/>
  <c r="Q126" i="2"/>
  <c r="P126" i="2"/>
  <c r="L126" i="2"/>
  <c r="J126" i="2"/>
  <c r="H126" i="2"/>
  <c r="F126" i="2"/>
  <c r="E126" i="2"/>
  <c r="D126" i="2"/>
  <c r="I126" i="2" s="1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S121" i="2"/>
  <c r="R121" i="2"/>
  <c r="Q121" i="2"/>
  <c r="P121" i="2"/>
  <c r="U121" i="2" s="1"/>
  <c r="L121" i="2"/>
  <c r="J121" i="2"/>
  <c r="H121" i="2"/>
  <c r="F121" i="2"/>
  <c r="E121" i="2"/>
  <c r="K121" i="2" s="1"/>
  <c r="D121" i="2"/>
  <c r="G121" i="2" s="1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T112" i="2" s="1"/>
  <c r="Q112" i="2"/>
  <c r="P112" i="2"/>
  <c r="L112" i="2"/>
  <c r="J112" i="2"/>
  <c r="H112" i="2"/>
  <c r="I112" i="2" s="1"/>
  <c r="F112" i="2"/>
  <c r="E112" i="2"/>
  <c r="M112" i="2" s="1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O109" i="2"/>
  <c r="N109" i="2"/>
  <c r="M109" i="2"/>
  <c r="K109" i="2"/>
  <c r="I109" i="2"/>
  <c r="G109" i="2"/>
  <c r="U108" i="2"/>
  <c r="T108" i="2"/>
  <c r="O108" i="2"/>
  <c r="N108" i="2"/>
  <c r="M108" i="2"/>
  <c r="K108" i="2"/>
  <c r="I108" i="2"/>
  <c r="G108" i="2"/>
  <c r="U107" i="2"/>
  <c r="T107" i="2"/>
  <c r="O107" i="2"/>
  <c r="N107" i="2"/>
  <c r="M107" i="2"/>
  <c r="K107" i="2"/>
  <c r="I107" i="2"/>
  <c r="G107" i="2"/>
  <c r="S106" i="2"/>
  <c r="R106" i="2"/>
  <c r="T106" i="2" s="1"/>
  <c r="Q106" i="2"/>
  <c r="P106" i="2"/>
  <c r="L106" i="2"/>
  <c r="J106" i="2"/>
  <c r="K106" i="2" s="1"/>
  <c r="H106" i="2"/>
  <c r="F106" i="2"/>
  <c r="E106" i="2"/>
  <c r="D106" i="2"/>
  <c r="U105" i="2"/>
  <c r="T105" i="2"/>
  <c r="N105" i="2"/>
  <c r="O105" i="2" s="1"/>
  <c r="M105" i="2"/>
  <c r="K105" i="2"/>
  <c r="I105" i="2"/>
  <c r="G105" i="2"/>
  <c r="U102" i="2"/>
  <c r="S102" i="2"/>
  <c r="T102" i="2" s="1"/>
  <c r="R102" i="2"/>
  <c r="Q102" i="2"/>
  <c r="P102" i="2"/>
  <c r="L102" i="2"/>
  <c r="J102" i="2"/>
  <c r="H102" i="2"/>
  <c r="F102" i="2"/>
  <c r="G102" i="2" s="1"/>
  <c r="E102" i="2"/>
  <c r="M102" i="2" s="1"/>
  <c r="D102" i="2"/>
  <c r="I102" i="2" s="1"/>
  <c r="S101" i="2"/>
  <c r="R101" i="2"/>
  <c r="Q101" i="2"/>
  <c r="P101" i="2"/>
  <c r="L101" i="2"/>
  <c r="J101" i="2"/>
  <c r="H101" i="2"/>
  <c r="F101" i="2"/>
  <c r="E101" i="2"/>
  <c r="K101" i="2" s="1"/>
  <c r="D101" i="2"/>
  <c r="G101" i="2" s="1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Q96" i="2"/>
  <c r="P96" i="2"/>
  <c r="U96" i="2" s="1"/>
  <c r="L96" i="2"/>
  <c r="J96" i="2"/>
  <c r="K96" i="2" s="1"/>
  <c r="I96" i="2"/>
  <c r="H96" i="2"/>
  <c r="G96" i="2"/>
  <c r="F96" i="2"/>
  <c r="E96" i="2"/>
  <c r="D96" i="2"/>
  <c r="U95" i="2"/>
  <c r="T95" i="2"/>
  <c r="N95" i="2"/>
  <c r="O95" i="2" s="1"/>
  <c r="M95" i="2"/>
  <c r="K95" i="2"/>
  <c r="I95" i="2"/>
  <c r="G95" i="2"/>
  <c r="U94" i="2"/>
  <c r="T94" i="2"/>
  <c r="O94" i="2"/>
  <c r="N94" i="2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T91" i="2" s="1"/>
  <c r="Q91" i="2"/>
  <c r="P91" i="2"/>
  <c r="L91" i="2"/>
  <c r="U91" i="2" s="1"/>
  <c r="J91" i="2"/>
  <c r="K91" i="2" s="1"/>
  <c r="H91" i="2"/>
  <c r="F91" i="2"/>
  <c r="E91" i="2"/>
  <c r="D91" i="2"/>
  <c r="U90" i="2"/>
  <c r="T90" i="2"/>
  <c r="N90" i="2"/>
  <c r="O90" i="2" s="1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S85" i="2"/>
  <c r="R85" i="2"/>
  <c r="Q85" i="2"/>
  <c r="P85" i="2"/>
  <c r="U85" i="2" s="1"/>
  <c r="N85" i="2"/>
  <c r="L85" i="2"/>
  <c r="J85" i="2"/>
  <c r="H85" i="2"/>
  <c r="F85" i="2"/>
  <c r="E85" i="2"/>
  <c r="M85" i="2" s="1"/>
  <c r="D85" i="2"/>
  <c r="I85" i="2" s="1"/>
  <c r="S84" i="2"/>
  <c r="R84" i="2"/>
  <c r="T84" i="2" s="1"/>
  <c r="Q84" i="2"/>
  <c r="P84" i="2"/>
  <c r="L84" i="2"/>
  <c r="J84" i="2"/>
  <c r="H84" i="2"/>
  <c r="F84" i="2"/>
  <c r="E84" i="2"/>
  <c r="D84" i="2"/>
  <c r="G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T78" i="2" s="1"/>
  <c r="Q78" i="2"/>
  <c r="P78" i="2"/>
  <c r="L78" i="2"/>
  <c r="J78" i="2"/>
  <c r="H78" i="2"/>
  <c r="F78" i="2"/>
  <c r="E78" i="2"/>
  <c r="M78" i="2" s="1"/>
  <c r="D78" i="2"/>
  <c r="I78" i="2" s="1"/>
  <c r="U77" i="2"/>
  <c r="T77" i="2"/>
  <c r="O77" i="2"/>
  <c r="N77" i="2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O75" i="2"/>
  <c r="N75" i="2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O73" i="2"/>
  <c r="N73" i="2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T70" i="2" s="1"/>
  <c r="R70" i="2"/>
  <c r="Q70" i="2"/>
  <c r="P70" i="2"/>
  <c r="L70" i="2"/>
  <c r="J70" i="2"/>
  <c r="H70" i="2"/>
  <c r="F70" i="2"/>
  <c r="E70" i="2"/>
  <c r="D70" i="2"/>
  <c r="U69" i="2"/>
  <c r="T69" i="2"/>
  <c r="O69" i="2"/>
  <c r="N69" i="2"/>
  <c r="M69" i="2"/>
  <c r="K69" i="2"/>
  <c r="I69" i="2"/>
  <c r="G69" i="2"/>
  <c r="U68" i="2"/>
  <c r="T68" i="2"/>
  <c r="O68" i="2"/>
  <c r="N68" i="2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O64" i="2"/>
  <c r="N64" i="2"/>
  <c r="M64" i="2"/>
  <c r="K64" i="2"/>
  <c r="I64" i="2"/>
  <c r="G64" i="2"/>
  <c r="U63" i="2"/>
  <c r="S63" i="2"/>
  <c r="R63" i="2"/>
  <c r="Q63" i="2"/>
  <c r="P63" i="2"/>
  <c r="L63" i="2"/>
  <c r="J63" i="2"/>
  <c r="H63" i="2"/>
  <c r="F63" i="2"/>
  <c r="E63" i="2"/>
  <c r="D63" i="2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T58" i="2" s="1"/>
  <c r="Q58" i="2"/>
  <c r="P58" i="2"/>
  <c r="U58" i="2" s="1"/>
  <c r="L58" i="2"/>
  <c r="J58" i="2"/>
  <c r="H58" i="2"/>
  <c r="I58" i="2" s="1"/>
  <c r="G58" i="2"/>
  <c r="F58" i="2"/>
  <c r="E58" i="2"/>
  <c r="D58" i="2"/>
  <c r="U57" i="2"/>
  <c r="T57" i="2"/>
  <c r="N57" i="2"/>
  <c r="O57" i="2" s="1"/>
  <c r="M57" i="2"/>
  <c r="K57" i="2"/>
  <c r="I57" i="2"/>
  <c r="G57" i="2"/>
  <c r="S54" i="2"/>
  <c r="R54" i="2"/>
  <c r="T54" i="2" s="1"/>
  <c r="Q54" i="2"/>
  <c r="P54" i="2"/>
  <c r="U54" i="2" s="1"/>
  <c r="L54" i="2"/>
  <c r="J54" i="2"/>
  <c r="H54" i="2"/>
  <c r="F54" i="2"/>
  <c r="E54" i="2"/>
  <c r="M54" i="2" s="1"/>
  <c r="D54" i="2"/>
  <c r="S53" i="2"/>
  <c r="T53" i="2" s="1"/>
  <c r="R53" i="2"/>
  <c r="Q53" i="2"/>
  <c r="P53" i="2"/>
  <c r="L53" i="2"/>
  <c r="J53" i="2"/>
  <c r="H53" i="2"/>
  <c r="F53" i="2"/>
  <c r="E53" i="2"/>
  <c r="K53" i="2" s="1"/>
  <c r="D53" i="2"/>
  <c r="U52" i="2"/>
  <c r="T52" i="2"/>
  <c r="O52" i="2"/>
  <c r="N52" i="2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R47" i="2"/>
  <c r="Q47" i="2"/>
  <c r="P47" i="2"/>
  <c r="L47" i="2"/>
  <c r="N47" i="2" s="1"/>
  <c r="J47" i="2"/>
  <c r="H47" i="2"/>
  <c r="F47" i="2"/>
  <c r="E47" i="2"/>
  <c r="D47" i="2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R40" i="2"/>
  <c r="Q40" i="2"/>
  <c r="P40" i="2"/>
  <c r="U40" i="2" s="1"/>
  <c r="L40" i="2"/>
  <c r="J40" i="2"/>
  <c r="H40" i="2"/>
  <c r="I40" i="2" s="1"/>
  <c r="G40" i="2"/>
  <c r="F40" i="2"/>
  <c r="E40" i="2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T35" i="2" s="1"/>
  <c r="Q35" i="2"/>
  <c r="P35" i="2"/>
  <c r="U35" i="2" s="1"/>
  <c r="L35" i="2"/>
  <c r="J35" i="2"/>
  <c r="H35" i="2"/>
  <c r="F35" i="2"/>
  <c r="E35" i="2"/>
  <c r="M35" i="2" s="1"/>
  <c r="D35" i="2"/>
  <c r="U34" i="2"/>
  <c r="T34" i="2"/>
  <c r="N34" i="2"/>
  <c r="O34" i="2" s="1"/>
  <c r="M34" i="2"/>
  <c r="K34" i="2"/>
  <c r="I34" i="2"/>
  <c r="G34" i="2"/>
  <c r="U33" i="2"/>
  <c r="T33" i="2"/>
  <c r="O33" i="2"/>
  <c r="N33" i="2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O28" i="2"/>
  <c r="N28" i="2"/>
  <c r="M28" i="2"/>
  <c r="K28" i="2"/>
  <c r="I28" i="2"/>
  <c r="G28" i="2"/>
  <c r="S27" i="2"/>
  <c r="R27" i="2"/>
  <c r="Q27" i="2"/>
  <c r="P27" i="2"/>
  <c r="L27" i="2"/>
  <c r="U27" i="2" s="1"/>
  <c r="J27" i="2"/>
  <c r="H27" i="2"/>
  <c r="F27" i="2"/>
  <c r="E27" i="2"/>
  <c r="K27" i="2" s="1"/>
  <c r="D27" i="2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O20" i="2"/>
  <c r="N20" i="2"/>
  <c r="M20" i="2"/>
  <c r="K20" i="2"/>
  <c r="I20" i="2"/>
  <c r="G20" i="2"/>
  <c r="U19" i="2"/>
  <c r="S19" i="2"/>
  <c r="R19" i="2"/>
  <c r="Q19" i="2"/>
  <c r="P19" i="2"/>
  <c r="L19" i="2"/>
  <c r="M19" i="2" s="1"/>
  <c r="J19" i="2"/>
  <c r="H19" i="2"/>
  <c r="F19" i="2"/>
  <c r="N19" i="2" s="1"/>
  <c r="E19" i="2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P10" i="2"/>
  <c r="L10" i="2"/>
  <c r="J10" i="2"/>
  <c r="H10" i="2"/>
  <c r="I10" i="2" s="1"/>
  <c r="G10" i="2"/>
  <c r="F10" i="2"/>
  <c r="E10" i="2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T339" i="1" s="1"/>
  <c r="Q339" i="1"/>
  <c r="P339" i="1"/>
  <c r="L339" i="1"/>
  <c r="J339" i="1"/>
  <c r="H339" i="1"/>
  <c r="F339" i="1"/>
  <c r="E339" i="1"/>
  <c r="D339" i="1"/>
  <c r="S338" i="1"/>
  <c r="T338" i="1" s="1"/>
  <c r="R338" i="1"/>
  <c r="Q338" i="1"/>
  <c r="P338" i="1"/>
  <c r="L338" i="1"/>
  <c r="J338" i="1"/>
  <c r="K338" i="1" s="1"/>
  <c r="H338" i="1"/>
  <c r="F338" i="1"/>
  <c r="E338" i="1"/>
  <c r="M338" i="1" s="1"/>
  <c r="D338" i="1"/>
  <c r="U337" i="1"/>
  <c r="S337" i="1"/>
  <c r="R337" i="1"/>
  <c r="T337" i="1" s="1"/>
  <c r="Q337" i="1"/>
  <c r="P337" i="1"/>
  <c r="L337" i="1"/>
  <c r="J337" i="1"/>
  <c r="H337" i="1"/>
  <c r="F337" i="1"/>
  <c r="N337" i="1" s="1"/>
  <c r="E337" i="1"/>
  <c r="D337" i="1"/>
  <c r="I337" i="1" s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Q332" i="1"/>
  <c r="P332" i="1"/>
  <c r="L332" i="1"/>
  <c r="J332" i="1"/>
  <c r="K332" i="1" s="1"/>
  <c r="H332" i="1"/>
  <c r="F332" i="1"/>
  <c r="E332" i="1"/>
  <c r="D332" i="1"/>
  <c r="G332" i="1" s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T323" i="1" s="1"/>
  <c r="Q323" i="1"/>
  <c r="P323" i="1"/>
  <c r="U323" i="1" s="1"/>
  <c r="L323" i="1"/>
  <c r="J323" i="1"/>
  <c r="H323" i="1"/>
  <c r="F323" i="1"/>
  <c r="E323" i="1"/>
  <c r="D323" i="1"/>
  <c r="U322" i="1"/>
  <c r="T322" i="1"/>
  <c r="O322" i="1"/>
  <c r="N322" i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O320" i="1"/>
  <c r="N320" i="1"/>
  <c r="M320" i="1"/>
  <c r="K320" i="1"/>
  <c r="I320" i="1"/>
  <c r="G320" i="1"/>
  <c r="U319" i="1"/>
  <c r="T319" i="1"/>
  <c r="O319" i="1"/>
  <c r="N319" i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T317" i="1" s="1"/>
  <c r="R317" i="1"/>
  <c r="Q317" i="1"/>
  <c r="P317" i="1"/>
  <c r="L317" i="1"/>
  <c r="U317" i="1" s="1"/>
  <c r="J317" i="1"/>
  <c r="K317" i="1" s="1"/>
  <c r="H317" i="1"/>
  <c r="F317" i="1"/>
  <c r="E317" i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O312" i="1"/>
  <c r="N312" i="1"/>
  <c r="M312" i="1"/>
  <c r="K312" i="1"/>
  <c r="I312" i="1"/>
  <c r="G312" i="1"/>
  <c r="U311" i="1"/>
  <c r="T311" i="1"/>
  <c r="O311" i="1"/>
  <c r="N311" i="1"/>
  <c r="M311" i="1"/>
  <c r="K311" i="1"/>
  <c r="I311" i="1"/>
  <c r="G311" i="1"/>
  <c r="U310" i="1"/>
  <c r="S310" i="1"/>
  <c r="T310" i="1" s="1"/>
  <c r="R310" i="1"/>
  <c r="Q310" i="1"/>
  <c r="P310" i="1"/>
  <c r="L310" i="1"/>
  <c r="J310" i="1"/>
  <c r="H310" i="1"/>
  <c r="F310" i="1"/>
  <c r="N310" i="1" s="1"/>
  <c r="E310" i="1"/>
  <c r="M310" i="1" s="1"/>
  <c r="D310" i="1"/>
  <c r="I310" i="1" s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Q303" i="1"/>
  <c r="P303" i="1"/>
  <c r="U303" i="1" s="1"/>
  <c r="L303" i="1"/>
  <c r="J303" i="1"/>
  <c r="H303" i="1"/>
  <c r="F303" i="1"/>
  <c r="N303" i="1" s="1"/>
  <c r="E303" i="1"/>
  <c r="M303" i="1" s="1"/>
  <c r="D303" i="1"/>
  <c r="G303" i="1" s="1"/>
  <c r="U302" i="1"/>
  <c r="T302" i="1"/>
  <c r="N302" i="1"/>
  <c r="O302" i="1" s="1"/>
  <c r="M302" i="1"/>
  <c r="K302" i="1"/>
  <c r="I302" i="1"/>
  <c r="G302" i="1"/>
  <c r="S299" i="1"/>
  <c r="R299" i="1"/>
  <c r="Q299" i="1"/>
  <c r="P299" i="1"/>
  <c r="L299" i="1"/>
  <c r="J299" i="1"/>
  <c r="H299" i="1"/>
  <c r="F299" i="1"/>
  <c r="E299" i="1"/>
  <c r="D299" i="1"/>
  <c r="G299" i="1" s="1"/>
  <c r="S298" i="1"/>
  <c r="R298" i="1"/>
  <c r="Q298" i="1"/>
  <c r="P298" i="1"/>
  <c r="L298" i="1"/>
  <c r="J298" i="1"/>
  <c r="H298" i="1"/>
  <c r="F298" i="1"/>
  <c r="E298" i="1"/>
  <c r="K298" i="1" s="1"/>
  <c r="D298" i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T292" i="1" s="1"/>
  <c r="R292" i="1"/>
  <c r="Q292" i="1"/>
  <c r="P292" i="1"/>
  <c r="U292" i="1" s="1"/>
  <c r="L292" i="1"/>
  <c r="M292" i="1" s="1"/>
  <c r="J292" i="1"/>
  <c r="H292" i="1"/>
  <c r="F292" i="1"/>
  <c r="N292" i="1" s="1"/>
  <c r="E292" i="1"/>
  <c r="D292" i="1"/>
  <c r="I292" i="1" s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O288" i="1"/>
  <c r="N288" i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Q285" i="1"/>
  <c r="P285" i="1"/>
  <c r="L285" i="1"/>
  <c r="J285" i="1"/>
  <c r="H285" i="1"/>
  <c r="F285" i="1"/>
  <c r="G285" i="1" s="1"/>
  <c r="E285" i="1"/>
  <c r="D285" i="1"/>
  <c r="U284" i="1"/>
  <c r="T284" i="1"/>
  <c r="O284" i="1"/>
  <c r="N284" i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O280" i="1"/>
  <c r="N280" i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T275" i="1" s="1"/>
  <c r="Q275" i="1"/>
  <c r="P275" i="1"/>
  <c r="L275" i="1"/>
  <c r="J275" i="1"/>
  <c r="H275" i="1"/>
  <c r="F275" i="1"/>
  <c r="N275" i="1" s="1"/>
  <c r="E275" i="1"/>
  <c r="D275" i="1"/>
  <c r="I275" i="1" s="1"/>
  <c r="U274" i="1"/>
  <c r="T274" i="1"/>
  <c r="O274" i="1"/>
  <c r="N274" i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O271" i="1"/>
  <c r="N271" i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T267" i="1" s="1"/>
  <c r="Q267" i="1"/>
  <c r="P267" i="1"/>
  <c r="L267" i="1"/>
  <c r="J267" i="1"/>
  <c r="H267" i="1"/>
  <c r="F267" i="1"/>
  <c r="E267" i="1"/>
  <c r="K267" i="1" s="1"/>
  <c r="D267" i="1"/>
  <c r="U266" i="1"/>
  <c r="T266" i="1"/>
  <c r="O266" i="1"/>
  <c r="N266" i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O263" i="1"/>
  <c r="N263" i="1"/>
  <c r="M263" i="1"/>
  <c r="K263" i="1"/>
  <c r="I263" i="1"/>
  <c r="G263" i="1"/>
  <c r="S260" i="1"/>
  <c r="R260" i="1"/>
  <c r="T260" i="1" s="1"/>
  <c r="Q260" i="1"/>
  <c r="P260" i="1"/>
  <c r="U260" i="1" s="1"/>
  <c r="L260" i="1"/>
  <c r="J260" i="1"/>
  <c r="H260" i="1"/>
  <c r="F260" i="1"/>
  <c r="E260" i="1"/>
  <c r="D260" i="1"/>
  <c r="I260" i="1" s="1"/>
  <c r="S259" i="1"/>
  <c r="R259" i="1"/>
  <c r="T259" i="1" s="1"/>
  <c r="Q259" i="1"/>
  <c r="P259" i="1"/>
  <c r="L259" i="1"/>
  <c r="J259" i="1"/>
  <c r="H259" i="1"/>
  <c r="F259" i="1"/>
  <c r="E259" i="1"/>
  <c r="D259" i="1"/>
  <c r="I259" i="1" s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P254" i="1"/>
  <c r="U254" i="1" s="1"/>
  <c r="L254" i="1"/>
  <c r="J254" i="1"/>
  <c r="H254" i="1"/>
  <c r="G254" i="1"/>
  <c r="F254" i="1"/>
  <c r="E254" i="1"/>
  <c r="D254" i="1"/>
  <c r="I254" i="1" s="1"/>
  <c r="U253" i="1"/>
  <c r="T253" i="1"/>
  <c r="O253" i="1"/>
  <c r="N253" i="1"/>
  <c r="M253" i="1"/>
  <c r="K253" i="1"/>
  <c r="I253" i="1"/>
  <c r="G253" i="1"/>
  <c r="U252" i="1"/>
  <c r="T252" i="1"/>
  <c r="O252" i="1"/>
  <c r="N252" i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R247" i="1"/>
  <c r="Q247" i="1"/>
  <c r="P247" i="1"/>
  <c r="L247" i="1"/>
  <c r="J247" i="1"/>
  <c r="K247" i="1" s="1"/>
  <c r="H247" i="1"/>
  <c r="F247" i="1"/>
  <c r="E247" i="1"/>
  <c r="D247" i="1"/>
  <c r="U246" i="1"/>
  <c r="T246" i="1"/>
  <c r="N246" i="1"/>
  <c r="O246" i="1" s="1"/>
  <c r="M246" i="1"/>
  <c r="K246" i="1"/>
  <c r="I246" i="1"/>
  <c r="G246" i="1"/>
  <c r="U245" i="1"/>
  <c r="T245" i="1"/>
  <c r="O245" i="1"/>
  <c r="N245" i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O242" i="1"/>
  <c r="N242" i="1"/>
  <c r="M242" i="1"/>
  <c r="K242" i="1"/>
  <c r="I242" i="1"/>
  <c r="G242" i="1"/>
  <c r="U241" i="1"/>
  <c r="T241" i="1"/>
  <c r="O241" i="1"/>
  <c r="N241" i="1"/>
  <c r="M241" i="1"/>
  <c r="K241" i="1"/>
  <c r="I241" i="1"/>
  <c r="G241" i="1"/>
  <c r="S240" i="1"/>
  <c r="R240" i="1"/>
  <c r="Q240" i="1"/>
  <c r="P240" i="1"/>
  <c r="U240" i="1" s="1"/>
  <c r="L240" i="1"/>
  <c r="J240" i="1"/>
  <c r="H240" i="1"/>
  <c r="F240" i="1"/>
  <c r="E240" i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T231" i="1" s="1"/>
  <c r="Q231" i="1"/>
  <c r="P231" i="1"/>
  <c r="U231" i="1" s="1"/>
  <c r="L231" i="1"/>
  <c r="J231" i="1"/>
  <c r="H231" i="1"/>
  <c r="F231" i="1"/>
  <c r="G231" i="1" s="1"/>
  <c r="E231" i="1"/>
  <c r="D231" i="1"/>
  <c r="S230" i="1"/>
  <c r="R230" i="1"/>
  <c r="T230" i="1" s="1"/>
  <c r="Q230" i="1"/>
  <c r="P230" i="1"/>
  <c r="L230" i="1"/>
  <c r="J230" i="1"/>
  <c r="H230" i="1"/>
  <c r="I230" i="1" s="1"/>
  <c r="F230" i="1"/>
  <c r="E230" i="1"/>
  <c r="D230" i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O226" i="1"/>
  <c r="N226" i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T224" i="1" s="1"/>
  <c r="R224" i="1"/>
  <c r="Q224" i="1"/>
  <c r="P224" i="1"/>
  <c r="L224" i="1"/>
  <c r="K224" i="1"/>
  <c r="J224" i="1"/>
  <c r="H224" i="1"/>
  <c r="F224" i="1"/>
  <c r="E224" i="1"/>
  <c r="D224" i="1"/>
  <c r="U223" i="1"/>
  <c r="T223" i="1"/>
  <c r="O223" i="1"/>
  <c r="N223" i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O220" i="1"/>
  <c r="N220" i="1"/>
  <c r="M220" i="1"/>
  <c r="K220" i="1"/>
  <c r="I220" i="1"/>
  <c r="G220" i="1"/>
  <c r="U219" i="1"/>
  <c r="T219" i="1"/>
  <c r="O219" i="1"/>
  <c r="N219" i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O217" i="1"/>
  <c r="N217" i="1"/>
  <c r="M217" i="1"/>
  <c r="K217" i="1"/>
  <c r="I217" i="1"/>
  <c r="G217" i="1"/>
  <c r="U216" i="1"/>
  <c r="S216" i="1"/>
  <c r="R216" i="1"/>
  <c r="T216" i="1" s="1"/>
  <c r="Q216" i="1"/>
  <c r="P216" i="1"/>
  <c r="M216" i="1"/>
  <c r="L216" i="1"/>
  <c r="J216" i="1"/>
  <c r="H216" i="1"/>
  <c r="F216" i="1"/>
  <c r="E216" i="1"/>
  <c r="D216" i="1"/>
  <c r="I216" i="1" s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O209" i="1"/>
  <c r="N209" i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R205" i="1"/>
  <c r="T205" i="1" s="1"/>
  <c r="Q205" i="1"/>
  <c r="P205" i="1"/>
  <c r="U205" i="1" s="1"/>
  <c r="L205" i="1"/>
  <c r="J205" i="1"/>
  <c r="H205" i="1"/>
  <c r="F205" i="1"/>
  <c r="E205" i="1"/>
  <c r="D205" i="1"/>
  <c r="I205" i="1" s="1"/>
  <c r="S204" i="1"/>
  <c r="R204" i="1"/>
  <c r="T204" i="1" s="1"/>
  <c r="Q204" i="1"/>
  <c r="P204" i="1"/>
  <c r="L204" i="1"/>
  <c r="J204" i="1"/>
  <c r="H204" i="1"/>
  <c r="F204" i="1"/>
  <c r="G204" i="1" s="1"/>
  <c r="E204" i="1"/>
  <c r="M204" i="1" s="1"/>
  <c r="D204" i="1"/>
  <c r="I204" i="1" s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O200" i="1"/>
  <c r="N200" i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P198" i="1"/>
  <c r="U198" i="1" s="1"/>
  <c r="L198" i="1"/>
  <c r="J198" i="1"/>
  <c r="K198" i="1" s="1"/>
  <c r="H198" i="1"/>
  <c r="F198" i="1"/>
  <c r="E198" i="1"/>
  <c r="D198" i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U191" i="1"/>
  <c r="S191" i="1"/>
  <c r="R191" i="1"/>
  <c r="T191" i="1" s="1"/>
  <c r="Q191" i="1"/>
  <c r="P191" i="1"/>
  <c r="N191" i="1"/>
  <c r="M191" i="1"/>
  <c r="L191" i="1"/>
  <c r="J191" i="1"/>
  <c r="H191" i="1"/>
  <c r="F191" i="1"/>
  <c r="E191" i="1"/>
  <c r="D191" i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T185" i="1"/>
  <c r="S185" i="1"/>
  <c r="R185" i="1"/>
  <c r="Q185" i="1"/>
  <c r="P185" i="1"/>
  <c r="U185" i="1" s="1"/>
  <c r="L185" i="1"/>
  <c r="J185" i="1"/>
  <c r="H185" i="1"/>
  <c r="F185" i="1"/>
  <c r="E185" i="1"/>
  <c r="D185" i="1"/>
  <c r="I185" i="1" s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R179" i="1"/>
  <c r="Q179" i="1"/>
  <c r="P179" i="1"/>
  <c r="U179" i="1" s="1"/>
  <c r="L179" i="1"/>
  <c r="J179" i="1"/>
  <c r="H179" i="1"/>
  <c r="F179" i="1"/>
  <c r="N179" i="1" s="1"/>
  <c r="E179" i="1"/>
  <c r="M179" i="1" s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T170" i="1" s="1"/>
  <c r="Q170" i="1"/>
  <c r="P170" i="1"/>
  <c r="L170" i="1"/>
  <c r="K170" i="1"/>
  <c r="J170" i="1"/>
  <c r="H170" i="1"/>
  <c r="F170" i="1"/>
  <c r="E170" i="1"/>
  <c r="D170" i="1"/>
  <c r="G170" i="1" s="1"/>
  <c r="S169" i="1"/>
  <c r="R169" i="1"/>
  <c r="Q169" i="1"/>
  <c r="P169" i="1"/>
  <c r="L169" i="1"/>
  <c r="M169" i="1" s="1"/>
  <c r="K169" i="1"/>
  <c r="J169" i="1"/>
  <c r="H169" i="1"/>
  <c r="F169" i="1"/>
  <c r="E169" i="1"/>
  <c r="D169" i="1"/>
  <c r="I169" i="1" s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R163" i="1"/>
  <c r="T163" i="1" s="1"/>
  <c r="Q163" i="1"/>
  <c r="P163" i="1"/>
  <c r="L163" i="1"/>
  <c r="J163" i="1"/>
  <c r="H163" i="1"/>
  <c r="F163" i="1"/>
  <c r="N163" i="1" s="1"/>
  <c r="E163" i="1"/>
  <c r="K163" i="1" s="1"/>
  <c r="D163" i="1"/>
  <c r="I163" i="1" s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N160" i="1"/>
  <c r="O160" i="1" s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T157" i="1" s="1"/>
  <c r="Q157" i="1"/>
  <c r="P157" i="1"/>
  <c r="L157" i="1"/>
  <c r="J157" i="1"/>
  <c r="K157" i="1" s="1"/>
  <c r="H157" i="1"/>
  <c r="I157" i="1" s="1"/>
  <c r="F157" i="1"/>
  <c r="G157" i="1" s="1"/>
  <c r="E157" i="1"/>
  <c r="D157" i="1"/>
  <c r="U156" i="1"/>
  <c r="T156" i="1"/>
  <c r="N156" i="1"/>
  <c r="O156" i="1" s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R150" i="1"/>
  <c r="Q150" i="1"/>
  <c r="P150" i="1"/>
  <c r="L150" i="1"/>
  <c r="U150" i="1" s="1"/>
  <c r="J150" i="1"/>
  <c r="H150" i="1"/>
  <c r="F150" i="1"/>
  <c r="E150" i="1"/>
  <c r="K150" i="1" s="1"/>
  <c r="D150" i="1"/>
  <c r="G150" i="1" s="1"/>
  <c r="U149" i="1"/>
  <c r="T149" i="1"/>
  <c r="O149" i="1"/>
  <c r="N149" i="1"/>
  <c r="M149" i="1"/>
  <c r="K149" i="1"/>
  <c r="I149" i="1"/>
  <c r="G149" i="1"/>
  <c r="U148" i="1"/>
  <c r="T148" i="1"/>
  <c r="O148" i="1"/>
  <c r="N148" i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Q144" i="1"/>
  <c r="P144" i="1"/>
  <c r="U144" i="1" s="1"/>
  <c r="M144" i="1"/>
  <c r="L144" i="1"/>
  <c r="J144" i="1"/>
  <c r="N144" i="1" s="1"/>
  <c r="H144" i="1"/>
  <c r="F144" i="1"/>
  <c r="E144" i="1"/>
  <c r="D144" i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T137" i="1" s="1"/>
  <c r="R137" i="1"/>
  <c r="Q137" i="1"/>
  <c r="P137" i="1"/>
  <c r="U137" i="1" s="1"/>
  <c r="L137" i="1"/>
  <c r="J137" i="1"/>
  <c r="H137" i="1"/>
  <c r="F137" i="1"/>
  <c r="E137" i="1"/>
  <c r="D137" i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T132" i="1" s="1"/>
  <c r="Q132" i="1"/>
  <c r="P132" i="1"/>
  <c r="U132" i="1" s="1"/>
  <c r="L132" i="1"/>
  <c r="J132" i="1"/>
  <c r="H132" i="1"/>
  <c r="F132" i="1"/>
  <c r="N132" i="1" s="1"/>
  <c r="E132" i="1"/>
  <c r="M132" i="1" s="1"/>
  <c r="D132" i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T126" i="1" s="1"/>
  <c r="Q126" i="1"/>
  <c r="P126" i="1"/>
  <c r="U126" i="1" s="1"/>
  <c r="L126" i="1"/>
  <c r="J126" i="1"/>
  <c r="H126" i="1"/>
  <c r="F126" i="1"/>
  <c r="E126" i="1"/>
  <c r="M126" i="1" s="1"/>
  <c r="D126" i="1"/>
  <c r="G126" i="1" s="1"/>
  <c r="U125" i="1"/>
  <c r="T125" i="1"/>
  <c r="O125" i="1"/>
  <c r="N125" i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Q121" i="1"/>
  <c r="P121" i="1"/>
  <c r="L121" i="1"/>
  <c r="U121" i="1" s="1"/>
  <c r="J121" i="1"/>
  <c r="H121" i="1"/>
  <c r="F121" i="1"/>
  <c r="E121" i="1"/>
  <c r="M121" i="1" s="1"/>
  <c r="D121" i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T112" i="1" s="1"/>
  <c r="Q112" i="1"/>
  <c r="P112" i="1"/>
  <c r="U112" i="1" s="1"/>
  <c r="L112" i="1"/>
  <c r="J112" i="1"/>
  <c r="H112" i="1"/>
  <c r="F112" i="1"/>
  <c r="N112" i="1" s="1"/>
  <c r="O112" i="1" s="1"/>
  <c r="E112" i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Q106" i="1"/>
  <c r="P106" i="1"/>
  <c r="U106" i="1" s="1"/>
  <c r="L106" i="1"/>
  <c r="J106" i="1"/>
  <c r="I106" i="1"/>
  <c r="H106" i="1"/>
  <c r="G106" i="1"/>
  <c r="F106" i="1"/>
  <c r="E106" i="1"/>
  <c r="D106" i="1"/>
  <c r="U105" i="1"/>
  <c r="T105" i="1"/>
  <c r="N105" i="1"/>
  <c r="O105" i="1" s="1"/>
  <c r="M105" i="1"/>
  <c r="K105" i="1"/>
  <c r="I105" i="1"/>
  <c r="G105" i="1"/>
  <c r="U102" i="1"/>
  <c r="S102" i="1"/>
  <c r="R102" i="1"/>
  <c r="Q102" i="1"/>
  <c r="P102" i="1"/>
  <c r="L102" i="1"/>
  <c r="J102" i="1"/>
  <c r="H102" i="1"/>
  <c r="I102" i="1" s="1"/>
  <c r="F102" i="1"/>
  <c r="N102" i="1" s="1"/>
  <c r="E102" i="1"/>
  <c r="D102" i="1"/>
  <c r="T101" i="1"/>
  <c r="S101" i="1"/>
  <c r="R101" i="1"/>
  <c r="Q101" i="1"/>
  <c r="P101" i="1"/>
  <c r="L101" i="1"/>
  <c r="J101" i="1"/>
  <c r="H101" i="1"/>
  <c r="F101" i="1"/>
  <c r="N101" i="1" s="1"/>
  <c r="E101" i="1"/>
  <c r="D101" i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O98" i="1"/>
  <c r="N98" i="1"/>
  <c r="M98" i="1"/>
  <c r="K98" i="1"/>
  <c r="I98" i="1"/>
  <c r="G98" i="1"/>
  <c r="U97" i="1"/>
  <c r="T97" i="1"/>
  <c r="N97" i="1"/>
  <c r="O97" i="1" s="1"/>
  <c r="M97" i="1"/>
  <c r="K97" i="1"/>
  <c r="I97" i="1"/>
  <c r="G97" i="1"/>
  <c r="U96" i="1"/>
  <c r="S96" i="1"/>
  <c r="R96" i="1"/>
  <c r="Q96" i="1"/>
  <c r="P96" i="1"/>
  <c r="L96" i="1"/>
  <c r="J96" i="1"/>
  <c r="H96" i="1"/>
  <c r="G96" i="1"/>
  <c r="F96" i="1"/>
  <c r="E96" i="1"/>
  <c r="D96" i="1"/>
  <c r="I96" i="1" s="1"/>
  <c r="U95" i="1"/>
  <c r="T95" i="1"/>
  <c r="O95" i="1"/>
  <c r="N95" i="1"/>
  <c r="M95" i="1"/>
  <c r="K95" i="1"/>
  <c r="I95" i="1"/>
  <c r="G95" i="1"/>
  <c r="U94" i="1"/>
  <c r="T94" i="1"/>
  <c r="O94" i="1"/>
  <c r="N94" i="1"/>
  <c r="M94" i="1"/>
  <c r="K94" i="1"/>
  <c r="I94" i="1"/>
  <c r="G94" i="1"/>
  <c r="U93" i="1"/>
  <c r="T93" i="1"/>
  <c r="O93" i="1"/>
  <c r="N93" i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R91" i="1"/>
  <c r="Q91" i="1"/>
  <c r="P91" i="1"/>
  <c r="L91" i="1"/>
  <c r="J91" i="1"/>
  <c r="H91" i="1"/>
  <c r="I91" i="1" s="1"/>
  <c r="F91" i="1"/>
  <c r="G91" i="1" s="1"/>
  <c r="E91" i="1"/>
  <c r="D91" i="1"/>
  <c r="U90" i="1"/>
  <c r="T90" i="1"/>
  <c r="O90" i="1"/>
  <c r="N90" i="1"/>
  <c r="M90" i="1"/>
  <c r="K90" i="1"/>
  <c r="I90" i="1"/>
  <c r="G90" i="1"/>
  <c r="U89" i="1"/>
  <c r="T89" i="1"/>
  <c r="O89" i="1"/>
  <c r="N89" i="1"/>
  <c r="M89" i="1"/>
  <c r="K89" i="1"/>
  <c r="I89" i="1"/>
  <c r="G89" i="1"/>
  <c r="U88" i="1"/>
  <c r="T88" i="1"/>
  <c r="O88" i="1"/>
  <c r="N88" i="1"/>
  <c r="M88" i="1"/>
  <c r="K88" i="1"/>
  <c r="I88" i="1"/>
  <c r="G88" i="1"/>
  <c r="U85" i="1"/>
  <c r="S85" i="1"/>
  <c r="R85" i="1"/>
  <c r="T85" i="1" s="1"/>
  <c r="Q85" i="1"/>
  <c r="P85" i="1"/>
  <c r="L85" i="1"/>
  <c r="K85" i="1"/>
  <c r="J85" i="1"/>
  <c r="I85" i="1"/>
  <c r="H85" i="1"/>
  <c r="F85" i="1"/>
  <c r="E85" i="1"/>
  <c r="D85" i="1"/>
  <c r="G85" i="1" s="1"/>
  <c r="S84" i="1"/>
  <c r="T84" i="1" s="1"/>
  <c r="R84" i="1"/>
  <c r="Q84" i="1"/>
  <c r="P84" i="1"/>
  <c r="U84" i="1" s="1"/>
  <c r="L84" i="1"/>
  <c r="J84" i="1"/>
  <c r="H84" i="1"/>
  <c r="F84" i="1"/>
  <c r="N84" i="1" s="1"/>
  <c r="E84" i="1"/>
  <c r="M84" i="1" s="1"/>
  <c r="D84" i="1"/>
  <c r="I84" i="1" s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Q78" i="1"/>
  <c r="P78" i="1"/>
  <c r="U78" i="1" s="1"/>
  <c r="L78" i="1"/>
  <c r="J78" i="1"/>
  <c r="I78" i="1"/>
  <c r="H78" i="1"/>
  <c r="G78" i="1"/>
  <c r="F78" i="1"/>
  <c r="E78" i="1"/>
  <c r="D78" i="1"/>
  <c r="U77" i="1"/>
  <c r="T77" i="1"/>
  <c r="O77" i="1"/>
  <c r="N77" i="1"/>
  <c r="M77" i="1"/>
  <c r="K77" i="1"/>
  <c r="I77" i="1"/>
  <c r="G77" i="1"/>
  <c r="U76" i="1"/>
  <c r="T76" i="1"/>
  <c r="O76" i="1"/>
  <c r="N76" i="1"/>
  <c r="M76" i="1"/>
  <c r="K76" i="1"/>
  <c r="I76" i="1"/>
  <c r="G76" i="1"/>
  <c r="U75" i="1"/>
  <c r="T75" i="1"/>
  <c r="O75" i="1"/>
  <c r="N75" i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O72" i="1"/>
  <c r="N72" i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T70" i="1" s="1"/>
  <c r="Q70" i="1"/>
  <c r="P70" i="1"/>
  <c r="L70" i="1"/>
  <c r="K70" i="1"/>
  <c r="J70" i="1"/>
  <c r="H70" i="1"/>
  <c r="F70" i="1"/>
  <c r="E70" i="1"/>
  <c r="D70" i="1"/>
  <c r="G70" i="1" s="1"/>
  <c r="U69" i="1"/>
  <c r="T69" i="1"/>
  <c r="O69" i="1"/>
  <c r="N69" i="1"/>
  <c r="M69" i="1"/>
  <c r="K69" i="1"/>
  <c r="I69" i="1"/>
  <c r="G69" i="1"/>
  <c r="U68" i="1"/>
  <c r="T68" i="1"/>
  <c r="O68" i="1"/>
  <c r="N68" i="1"/>
  <c r="M68" i="1"/>
  <c r="K68" i="1"/>
  <c r="I68" i="1"/>
  <c r="G68" i="1"/>
  <c r="U67" i="1"/>
  <c r="T67" i="1"/>
  <c r="O67" i="1"/>
  <c r="N67" i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T63" i="1" s="1"/>
  <c r="Q63" i="1"/>
  <c r="P63" i="1"/>
  <c r="U63" i="1" s="1"/>
  <c r="L63" i="1"/>
  <c r="K63" i="1"/>
  <c r="J63" i="1"/>
  <c r="H63" i="1"/>
  <c r="I63" i="1" s="1"/>
  <c r="F63" i="1"/>
  <c r="E63" i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T58" i="1" s="1"/>
  <c r="Q58" i="1"/>
  <c r="P58" i="1"/>
  <c r="U58" i="1" s="1"/>
  <c r="L58" i="1"/>
  <c r="J58" i="1"/>
  <c r="H58" i="1"/>
  <c r="G58" i="1"/>
  <c r="F58" i="1"/>
  <c r="E58" i="1"/>
  <c r="D58" i="1"/>
  <c r="U57" i="1"/>
  <c r="T57" i="1"/>
  <c r="N57" i="1"/>
  <c r="O57" i="1" s="1"/>
  <c r="M57" i="1"/>
  <c r="K57" i="1"/>
  <c r="I57" i="1"/>
  <c r="G57" i="1"/>
  <c r="S54" i="1"/>
  <c r="R54" i="1"/>
  <c r="T54" i="1" s="1"/>
  <c r="Q54" i="1"/>
  <c r="P54" i="1"/>
  <c r="U54" i="1" s="1"/>
  <c r="L54" i="1"/>
  <c r="J54" i="1"/>
  <c r="H54" i="1"/>
  <c r="G54" i="1"/>
  <c r="F54" i="1"/>
  <c r="E54" i="1"/>
  <c r="D54" i="1"/>
  <c r="S53" i="1"/>
  <c r="R53" i="1"/>
  <c r="Q53" i="1"/>
  <c r="P53" i="1"/>
  <c r="L53" i="1"/>
  <c r="J53" i="1"/>
  <c r="H53" i="1"/>
  <c r="F53" i="1"/>
  <c r="N53" i="1" s="1"/>
  <c r="O53" i="1" s="1"/>
  <c r="E53" i="1"/>
  <c r="D53" i="1"/>
  <c r="I53" i="1" s="1"/>
  <c r="U52" i="1"/>
  <c r="T52" i="1"/>
  <c r="O52" i="1"/>
  <c r="N52" i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N50" i="1"/>
  <c r="O50" i="1" s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Q47" i="1"/>
  <c r="P47" i="1"/>
  <c r="U47" i="1" s="1"/>
  <c r="L47" i="1"/>
  <c r="K47" i="1"/>
  <c r="J47" i="1"/>
  <c r="H47" i="1"/>
  <c r="I47" i="1" s="1"/>
  <c r="F47" i="1"/>
  <c r="N47" i="1" s="1"/>
  <c r="E47" i="1"/>
  <c r="D47" i="1"/>
  <c r="U46" i="1"/>
  <c r="T46" i="1"/>
  <c r="N46" i="1"/>
  <c r="O46" i="1" s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O42" i="1"/>
  <c r="N42" i="1"/>
  <c r="M42" i="1"/>
  <c r="K42" i="1"/>
  <c r="I42" i="1"/>
  <c r="G42" i="1"/>
  <c r="U41" i="1"/>
  <c r="T41" i="1"/>
  <c r="O41" i="1"/>
  <c r="N41" i="1"/>
  <c r="M41" i="1"/>
  <c r="K41" i="1"/>
  <c r="I41" i="1"/>
  <c r="G41" i="1"/>
  <c r="S40" i="1"/>
  <c r="T40" i="1" s="1"/>
  <c r="R40" i="1"/>
  <c r="Q40" i="1"/>
  <c r="P40" i="1"/>
  <c r="L40" i="1"/>
  <c r="J40" i="1"/>
  <c r="H40" i="1"/>
  <c r="G40" i="1"/>
  <c r="F40" i="1"/>
  <c r="E40" i="1"/>
  <c r="D40" i="1"/>
  <c r="U39" i="1"/>
  <c r="T39" i="1"/>
  <c r="N39" i="1"/>
  <c r="O39" i="1" s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O37" i="1"/>
  <c r="N37" i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Q35" i="1"/>
  <c r="P35" i="1"/>
  <c r="L35" i="1"/>
  <c r="J35" i="1"/>
  <c r="H35" i="1"/>
  <c r="F35" i="1"/>
  <c r="N35" i="1" s="1"/>
  <c r="O35" i="1" s="1"/>
  <c r="E35" i="1"/>
  <c r="D35" i="1"/>
  <c r="U34" i="1"/>
  <c r="T34" i="1"/>
  <c r="O34" i="1"/>
  <c r="N34" i="1"/>
  <c r="M34" i="1"/>
  <c r="K34" i="1"/>
  <c r="I34" i="1"/>
  <c r="G34" i="1"/>
  <c r="U33" i="1"/>
  <c r="T33" i="1"/>
  <c r="O33" i="1"/>
  <c r="N33" i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O30" i="1"/>
  <c r="N30" i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T27" i="1" s="1"/>
  <c r="Q27" i="1"/>
  <c r="P27" i="1"/>
  <c r="L27" i="1"/>
  <c r="J27" i="1"/>
  <c r="H27" i="1"/>
  <c r="F27" i="1"/>
  <c r="N27" i="1" s="1"/>
  <c r="E27" i="1"/>
  <c r="M27" i="1" s="1"/>
  <c r="D27" i="1"/>
  <c r="I27" i="1" s="1"/>
  <c r="U26" i="1"/>
  <c r="T26" i="1"/>
  <c r="O26" i="1"/>
  <c r="N26" i="1"/>
  <c r="M26" i="1"/>
  <c r="K26" i="1"/>
  <c r="I26" i="1"/>
  <c r="G26" i="1"/>
  <c r="U25" i="1"/>
  <c r="T25" i="1"/>
  <c r="O25" i="1"/>
  <c r="N25" i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O23" i="1"/>
  <c r="N23" i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T19" i="1" s="1"/>
  <c r="Q19" i="1"/>
  <c r="P19" i="1"/>
  <c r="U19" i="1" s="1"/>
  <c r="L19" i="1"/>
  <c r="J19" i="1"/>
  <c r="K19" i="1" s="1"/>
  <c r="H19" i="1"/>
  <c r="I19" i="1" s="1"/>
  <c r="F19" i="1"/>
  <c r="N19" i="1" s="1"/>
  <c r="E19" i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O15" i="1"/>
  <c r="N15" i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U10" i="1"/>
  <c r="T10" i="1"/>
  <c r="S10" i="1"/>
  <c r="R10" i="1"/>
  <c r="Q10" i="1"/>
  <c r="P10" i="1"/>
  <c r="L10" i="1"/>
  <c r="J10" i="1"/>
  <c r="H10" i="1"/>
  <c r="F10" i="1"/>
  <c r="N10" i="1" s="1"/>
  <c r="E10" i="1"/>
  <c r="D10" i="1"/>
  <c r="U9" i="1"/>
  <c r="T9" i="1"/>
  <c r="N9" i="1"/>
  <c r="O9" i="1" s="1"/>
  <c r="M9" i="1"/>
  <c r="K9" i="1"/>
  <c r="I9" i="1"/>
  <c r="G9" i="1"/>
  <c r="U8" i="1"/>
  <c r="T8" i="1"/>
  <c r="O8" i="1"/>
  <c r="N8" i="1"/>
  <c r="M8" i="1"/>
  <c r="K8" i="1"/>
  <c r="I8" i="1"/>
  <c r="G8" i="1"/>
  <c r="O47" i="1" l="1"/>
  <c r="N58" i="2"/>
  <c r="O58" i="2" s="1"/>
  <c r="N191" i="2"/>
  <c r="G254" i="2"/>
  <c r="I254" i="2"/>
  <c r="N224" i="3"/>
  <c r="N205" i="8"/>
  <c r="I106" i="4"/>
  <c r="N126" i="5"/>
  <c r="O126" i="5" s="1"/>
  <c r="G169" i="5"/>
  <c r="G137" i="6"/>
  <c r="G179" i="8"/>
  <c r="G35" i="1"/>
  <c r="G112" i="1"/>
  <c r="I137" i="2"/>
  <c r="G137" i="2"/>
  <c r="N170" i="2"/>
  <c r="O170" i="2" s="1"/>
  <c r="G35" i="3"/>
  <c r="I35" i="3"/>
  <c r="N19" i="4"/>
  <c r="O19" i="4" s="1"/>
  <c r="U84" i="4"/>
  <c r="G63" i="5"/>
  <c r="I63" i="5"/>
  <c r="O85" i="5"/>
  <c r="N204" i="5"/>
  <c r="I204" i="5"/>
  <c r="G96" i="7"/>
  <c r="I96" i="7"/>
  <c r="G54" i="8"/>
  <c r="K63" i="8"/>
  <c r="U317" i="10"/>
  <c r="M317" i="10"/>
  <c r="G101" i="11"/>
  <c r="G27" i="1"/>
  <c r="T47" i="1"/>
  <c r="M53" i="1"/>
  <c r="K53" i="1"/>
  <c r="O102" i="1"/>
  <c r="K102" i="1"/>
  <c r="K112" i="1"/>
  <c r="M112" i="1"/>
  <c r="N169" i="1"/>
  <c r="G339" i="1"/>
  <c r="I339" i="1"/>
  <c r="G126" i="2"/>
  <c r="U299" i="2"/>
  <c r="M27" i="3"/>
  <c r="K27" i="3"/>
  <c r="G40" i="3"/>
  <c r="U70" i="4"/>
  <c r="I102" i="4"/>
  <c r="M63" i="5"/>
  <c r="I298" i="7"/>
  <c r="G298" i="7"/>
  <c r="M106" i="4"/>
  <c r="K106" i="4"/>
  <c r="G137" i="5"/>
  <c r="N137" i="5"/>
  <c r="O137" i="5" s="1"/>
  <c r="M259" i="5"/>
  <c r="K259" i="5"/>
  <c r="G53" i="3"/>
  <c r="I53" i="3"/>
  <c r="K58" i="8"/>
  <c r="G126" i="10"/>
  <c r="I126" i="10"/>
  <c r="T63" i="2"/>
  <c r="I54" i="2"/>
  <c r="G54" i="2"/>
  <c r="G163" i="1"/>
  <c r="I157" i="9"/>
  <c r="G157" i="9"/>
  <c r="I144" i="11"/>
  <c r="G144" i="11"/>
  <c r="T102" i="5"/>
  <c r="U285" i="5"/>
  <c r="N303" i="5"/>
  <c r="O303" i="5" s="1"/>
  <c r="M144" i="11"/>
  <c r="O144" i="11"/>
  <c r="K144" i="11"/>
  <c r="U303" i="2"/>
  <c r="G10" i="9"/>
  <c r="I10" i="9"/>
  <c r="G317" i="16"/>
  <c r="I317" i="16"/>
  <c r="O63" i="8"/>
  <c r="M205" i="3"/>
  <c r="K205" i="3"/>
  <c r="O332" i="2"/>
  <c r="O84" i="8"/>
  <c r="M84" i="8"/>
  <c r="G332" i="2"/>
  <c r="O303" i="1"/>
  <c r="U157" i="4"/>
  <c r="M224" i="7"/>
  <c r="I102" i="8"/>
  <c r="M40" i="3"/>
  <c r="O40" i="3"/>
  <c r="K40" i="3"/>
  <c r="U84" i="2"/>
  <c r="M292" i="3"/>
  <c r="O292" i="3"/>
  <c r="U10" i="7"/>
  <c r="I35" i="1"/>
  <c r="M47" i="8"/>
  <c r="K47" i="8"/>
  <c r="O63" i="10"/>
  <c r="K63" i="10"/>
  <c r="G85" i="10"/>
  <c r="I85" i="10"/>
  <c r="G137" i="1"/>
  <c r="N112" i="2"/>
  <c r="O112" i="2" s="1"/>
  <c r="G112" i="2"/>
  <c r="N317" i="3"/>
  <c r="U19" i="4"/>
  <c r="G298" i="4"/>
  <c r="I298" i="4"/>
  <c r="T247" i="1"/>
  <c r="N338" i="3"/>
  <c r="O338" i="3" s="1"/>
  <c r="G96" i="5"/>
  <c r="G35" i="6"/>
  <c r="N70" i="6"/>
  <c r="N78" i="6"/>
  <c r="N91" i="6"/>
  <c r="I47" i="8"/>
  <c r="G310" i="11"/>
  <c r="I310" i="11"/>
  <c r="M91" i="1"/>
  <c r="K91" i="1"/>
  <c r="M10" i="3"/>
  <c r="O10" i="3"/>
  <c r="K10" i="3"/>
  <c r="U247" i="5"/>
  <c r="N285" i="5"/>
  <c r="O285" i="5" s="1"/>
  <c r="M58" i="12"/>
  <c r="K58" i="12"/>
  <c r="G332" i="15"/>
  <c r="N332" i="15"/>
  <c r="U157" i="1"/>
  <c r="I35" i="2"/>
  <c r="G35" i="2"/>
  <c r="U224" i="2"/>
  <c r="K332" i="2"/>
  <c r="I121" i="4"/>
  <c r="G121" i="4"/>
  <c r="M27" i="9"/>
  <c r="O299" i="16"/>
  <c r="O53" i="3"/>
  <c r="M53" i="3"/>
  <c r="K53" i="3"/>
  <c r="U260" i="2"/>
  <c r="I27" i="3"/>
  <c r="M53" i="11"/>
  <c r="O53" i="11"/>
  <c r="U285" i="2"/>
  <c r="U285" i="1"/>
  <c r="G323" i="1"/>
  <c r="I323" i="1"/>
  <c r="O205" i="3"/>
  <c r="M275" i="4"/>
  <c r="K275" i="4"/>
  <c r="U70" i="7"/>
  <c r="G47" i="8"/>
  <c r="G35" i="11"/>
  <c r="I35" i="11"/>
  <c r="U40" i="1"/>
  <c r="U299" i="1"/>
  <c r="M47" i="2"/>
  <c r="U27" i="1"/>
  <c r="U35" i="1"/>
  <c r="I121" i="1"/>
  <c r="T285" i="1"/>
  <c r="U157" i="2"/>
  <c r="O163" i="2"/>
  <c r="I231" i="2"/>
  <c r="G231" i="2"/>
  <c r="N150" i="4"/>
  <c r="O150" i="4" s="1"/>
  <c r="I275" i="4"/>
  <c r="K292" i="4"/>
  <c r="G19" i="5"/>
  <c r="I19" i="5"/>
  <c r="U40" i="5"/>
  <c r="U40" i="6"/>
  <c r="U96" i="6"/>
  <c r="U179" i="6"/>
  <c r="U35" i="7"/>
  <c r="G191" i="7"/>
  <c r="I191" i="7"/>
  <c r="M303" i="7"/>
  <c r="K303" i="7"/>
  <c r="O337" i="7"/>
  <c r="G285" i="9"/>
  <c r="T157" i="10"/>
  <c r="G106" i="12"/>
  <c r="I106" i="12"/>
  <c r="I126" i="1"/>
  <c r="I240" i="1"/>
  <c r="U47" i="2"/>
  <c r="K112" i="2"/>
  <c r="I121" i="2"/>
  <c r="T310" i="2"/>
  <c r="M63" i="4"/>
  <c r="K63" i="4"/>
  <c r="T339" i="4"/>
  <c r="U10" i="5"/>
  <c r="M231" i="5"/>
  <c r="K231" i="5"/>
  <c r="O27" i="6"/>
  <c r="N35" i="6"/>
  <c r="O35" i="6" s="1"/>
  <c r="T54" i="6"/>
  <c r="K78" i="6"/>
  <c r="I185" i="6"/>
  <c r="G191" i="6"/>
  <c r="N191" i="6"/>
  <c r="O191" i="6" s="1"/>
  <c r="G205" i="6"/>
  <c r="I205" i="6"/>
  <c r="N204" i="7"/>
  <c r="I185" i="9"/>
  <c r="G185" i="9"/>
  <c r="G169" i="10"/>
  <c r="I169" i="10"/>
  <c r="G230" i="2"/>
  <c r="I230" i="2"/>
  <c r="M132" i="8"/>
  <c r="O132" i="8"/>
  <c r="U106" i="4"/>
  <c r="I179" i="1"/>
  <c r="G179" i="1"/>
  <c r="K96" i="5"/>
  <c r="O96" i="5"/>
  <c r="I230" i="8"/>
  <c r="G230" i="8"/>
  <c r="N121" i="1"/>
  <c r="O121" i="1" s="1"/>
  <c r="G132" i="1"/>
  <c r="I132" i="1"/>
  <c r="N230" i="1"/>
  <c r="O230" i="1" s="1"/>
  <c r="G91" i="3"/>
  <c r="N63" i="1"/>
  <c r="U70" i="1"/>
  <c r="G121" i="1"/>
  <c r="G230" i="1"/>
  <c r="N240" i="1"/>
  <c r="N259" i="1"/>
  <c r="O259" i="1" s="1"/>
  <c r="M96" i="3"/>
  <c r="O96" i="3"/>
  <c r="M298" i="3"/>
  <c r="O298" i="3"/>
  <c r="U205" i="4"/>
  <c r="U275" i="4"/>
  <c r="K35" i="6"/>
  <c r="U70" i="6"/>
  <c r="T260" i="9"/>
  <c r="T298" i="9"/>
  <c r="T144" i="4"/>
  <c r="T338" i="6"/>
  <c r="I126" i="9"/>
  <c r="G126" i="9"/>
  <c r="M27" i="10"/>
  <c r="K27" i="10"/>
  <c r="I339" i="5"/>
  <c r="G240" i="2"/>
  <c r="I240" i="2"/>
  <c r="U170" i="1"/>
  <c r="U298" i="1"/>
  <c r="O191" i="3"/>
  <c r="T298" i="1"/>
  <c r="I102" i="3"/>
  <c r="G102" i="3"/>
  <c r="G112" i="4"/>
  <c r="N91" i="8"/>
  <c r="M106" i="8"/>
  <c r="N339" i="8"/>
  <c r="O339" i="8" s="1"/>
  <c r="O216" i="10"/>
  <c r="M70" i="11"/>
  <c r="O70" i="11"/>
  <c r="G53" i="1"/>
  <c r="I299" i="1"/>
  <c r="O53" i="16"/>
  <c r="K53" i="16"/>
  <c r="K27" i="1"/>
  <c r="I10" i="1"/>
  <c r="G10" i="1"/>
  <c r="K54" i="1"/>
  <c r="T198" i="1"/>
  <c r="N91" i="3"/>
  <c r="I170" i="3"/>
  <c r="G170" i="3"/>
  <c r="M216" i="3"/>
  <c r="N231" i="3"/>
  <c r="O231" i="3" s="1"/>
  <c r="G338" i="4"/>
  <c r="I338" i="4"/>
  <c r="K10" i="1"/>
  <c r="M10" i="1"/>
  <c r="G47" i="1"/>
  <c r="N54" i="1"/>
  <c r="O54" i="1" s="1"/>
  <c r="T78" i="1"/>
  <c r="G84" i="1"/>
  <c r="G101" i="1"/>
  <c r="N338" i="1"/>
  <c r="O338" i="1" s="1"/>
  <c r="T19" i="2"/>
  <c r="K58" i="2"/>
  <c r="T247" i="2"/>
  <c r="N84" i="3"/>
  <c r="I91" i="3"/>
  <c r="N96" i="3"/>
  <c r="N101" i="3"/>
  <c r="N216" i="3"/>
  <c r="O216" i="3" s="1"/>
  <c r="M224" i="3"/>
  <c r="O224" i="3"/>
  <c r="U101" i="4"/>
  <c r="U332" i="4"/>
  <c r="N332" i="4"/>
  <c r="M303" i="5"/>
  <c r="G292" i="6"/>
  <c r="N292" i="6"/>
  <c r="O292" i="6" s="1"/>
  <c r="U285" i="9"/>
  <c r="G19" i="1"/>
  <c r="G63" i="1"/>
  <c r="I70" i="1"/>
  <c r="M106" i="1"/>
  <c r="K106" i="1"/>
  <c r="M157" i="1"/>
  <c r="N260" i="1"/>
  <c r="N169" i="2"/>
  <c r="O169" i="2" s="1"/>
  <c r="I285" i="2"/>
  <c r="G285" i="2"/>
  <c r="M240" i="3"/>
  <c r="O240" i="3"/>
  <c r="G19" i="4"/>
  <c r="T157" i="5"/>
  <c r="T170" i="5"/>
  <c r="I106" i="6"/>
  <c r="T231" i="6"/>
  <c r="O121" i="8"/>
  <c r="K121" i="8"/>
  <c r="I126" i="8"/>
  <c r="N317" i="10"/>
  <c r="K323" i="10"/>
  <c r="O19" i="1"/>
  <c r="I54" i="1"/>
  <c r="N58" i="1"/>
  <c r="O63" i="1"/>
  <c r="G102" i="1"/>
  <c r="N106" i="1"/>
  <c r="O106" i="1" s="1"/>
  <c r="T179" i="1"/>
  <c r="I191" i="1"/>
  <c r="U267" i="1"/>
  <c r="T332" i="1"/>
  <c r="T10" i="2"/>
  <c r="T101" i="2"/>
  <c r="T144" i="2"/>
  <c r="T163" i="2"/>
  <c r="T267" i="2"/>
  <c r="G299" i="2"/>
  <c r="I10" i="3"/>
  <c r="G10" i="3"/>
  <c r="N240" i="3"/>
  <c r="M27" i="4"/>
  <c r="T40" i="4"/>
  <c r="N96" i="4"/>
  <c r="O96" i="4" s="1"/>
  <c r="M150" i="4"/>
  <c r="K150" i="5"/>
  <c r="M150" i="5"/>
  <c r="T240" i="5"/>
  <c r="G78" i="6"/>
  <c r="I91" i="6"/>
  <c r="N96" i="6"/>
  <c r="O96" i="6" s="1"/>
  <c r="O106" i="6"/>
  <c r="T247" i="6"/>
  <c r="T47" i="7"/>
  <c r="M53" i="7"/>
  <c r="O53" i="7"/>
  <c r="G78" i="7"/>
  <c r="T163" i="7"/>
  <c r="N169" i="7"/>
  <c r="O169" i="7" s="1"/>
  <c r="T101" i="8"/>
  <c r="N106" i="8"/>
  <c r="O106" i="8" s="1"/>
  <c r="N121" i="8"/>
  <c r="N323" i="10"/>
  <c r="O323" i="10" s="1"/>
  <c r="O339" i="10"/>
  <c r="K339" i="10"/>
  <c r="N40" i="1"/>
  <c r="O40" i="1" s="1"/>
  <c r="N126" i="1"/>
  <c r="K137" i="1"/>
  <c r="T144" i="1"/>
  <c r="U163" i="1"/>
  <c r="U204" i="1"/>
  <c r="N299" i="1"/>
  <c r="O299" i="1" s="1"/>
  <c r="N317" i="1"/>
  <c r="O317" i="1" s="1"/>
  <c r="G85" i="2"/>
  <c r="U126" i="2"/>
  <c r="U191" i="2"/>
  <c r="U231" i="2"/>
  <c r="I259" i="2"/>
  <c r="G259" i="2"/>
  <c r="U54" i="3"/>
  <c r="M144" i="3"/>
  <c r="O144" i="3"/>
  <c r="T84" i="4"/>
  <c r="U91" i="4"/>
  <c r="N102" i="4"/>
  <c r="M126" i="4"/>
  <c r="K126" i="4"/>
  <c r="T191" i="4"/>
  <c r="U53" i="5"/>
  <c r="N101" i="5"/>
  <c r="O101" i="5" s="1"/>
  <c r="O317" i="5"/>
  <c r="K339" i="5"/>
  <c r="O10" i="6"/>
  <c r="N310" i="6"/>
  <c r="O310" i="6" s="1"/>
  <c r="U338" i="6"/>
  <c r="M285" i="9"/>
  <c r="G303" i="9"/>
  <c r="M40" i="11"/>
  <c r="K40" i="11"/>
  <c r="U96" i="13"/>
  <c r="G19" i="15"/>
  <c r="I19" i="15"/>
  <c r="M35" i="16"/>
  <c r="K35" i="16"/>
  <c r="O132" i="1"/>
  <c r="U259" i="1"/>
  <c r="T205" i="2"/>
  <c r="N85" i="3"/>
  <c r="G260" i="3"/>
  <c r="N132" i="4"/>
  <c r="G179" i="4"/>
  <c r="U323" i="4"/>
  <c r="O338" i="4"/>
  <c r="K19" i="5"/>
  <c r="G78" i="5"/>
  <c r="N78" i="5"/>
  <c r="N216" i="5"/>
  <c r="I132" i="6"/>
  <c r="G163" i="7"/>
  <c r="N191" i="7"/>
  <c r="O191" i="7" s="1"/>
  <c r="M230" i="8"/>
  <c r="O230" i="8"/>
  <c r="G267" i="8"/>
  <c r="O19" i="9"/>
  <c r="G144" i="12"/>
  <c r="T35" i="1"/>
  <c r="T150" i="1"/>
  <c r="U169" i="1"/>
  <c r="O179" i="1"/>
  <c r="N205" i="1"/>
  <c r="O205" i="1" s="1"/>
  <c r="M231" i="1"/>
  <c r="T299" i="1"/>
  <c r="N54" i="2"/>
  <c r="O54" i="2" s="1"/>
  <c r="T157" i="2"/>
  <c r="M70" i="3"/>
  <c r="K70" i="3"/>
  <c r="T170" i="3"/>
  <c r="N204" i="4"/>
  <c r="O204" i="4" s="1"/>
  <c r="I247" i="4"/>
  <c r="G247" i="4"/>
  <c r="K260" i="4"/>
  <c r="U303" i="4"/>
  <c r="N338" i="4"/>
  <c r="I54" i="5"/>
  <c r="N54" i="5"/>
  <c r="I230" i="5"/>
  <c r="T317" i="5"/>
  <c r="G85" i="6"/>
  <c r="I150" i="7"/>
  <c r="G150" i="7"/>
  <c r="M332" i="7"/>
  <c r="K332" i="7"/>
  <c r="T224" i="8"/>
  <c r="U332" i="8"/>
  <c r="T337" i="8"/>
  <c r="G19" i="9"/>
  <c r="G216" i="9"/>
  <c r="T339" i="9"/>
  <c r="M317" i="12"/>
  <c r="G54" i="11"/>
  <c r="I54" i="11"/>
  <c r="U101" i="1"/>
  <c r="K132" i="1"/>
  <c r="N27" i="2"/>
  <c r="G339" i="2"/>
  <c r="I339" i="2"/>
  <c r="G78" i="4"/>
  <c r="U85" i="4"/>
  <c r="O299" i="4"/>
  <c r="K338" i="4"/>
  <c r="O323" i="6"/>
  <c r="K323" i="6"/>
  <c r="T58" i="7"/>
  <c r="O85" i="7"/>
  <c r="O137" i="7"/>
  <c r="U317" i="7"/>
  <c r="U170" i="8"/>
  <c r="G275" i="8"/>
  <c r="N275" i="8"/>
  <c r="O275" i="8" s="1"/>
  <c r="M96" i="9"/>
  <c r="K96" i="9"/>
  <c r="U53" i="1"/>
  <c r="N70" i="1"/>
  <c r="O70" i="1" s="1"/>
  <c r="U91" i="1"/>
  <c r="T121" i="1"/>
  <c r="N185" i="1"/>
  <c r="O185" i="1" s="1"/>
  <c r="T40" i="2"/>
  <c r="I47" i="2"/>
  <c r="K70" i="2"/>
  <c r="G179" i="2"/>
  <c r="T240" i="2"/>
  <c r="G260" i="2"/>
  <c r="U275" i="2"/>
  <c r="U298" i="2"/>
  <c r="I303" i="2"/>
  <c r="G303" i="2"/>
  <c r="K317" i="2"/>
  <c r="O339" i="2"/>
  <c r="M169" i="3"/>
  <c r="O169" i="3"/>
  <c r="N35" i="4"/>
  <c r="O35" i="4" s="1"/>
  <c r="I54" i="4"/>
  <c r="T137" i="4"/>
  <c r="G144" i="4"/>
  <c r="T198" i="4"/>
  <c r="N231" i="4"/>
  <c r="N285" i="4"/>
  <c r="I299" i="4"/>
  <c r="T19" i="5"/>
  <c r="T27" i="5"/>
  <c r="I163" i="5"/>
  <c r="T299" i="5"/>
  <c r="U247" i="6"/>
  <c r="K132" i="7"/>
  <c r="M132" i="7"/>
  <c r="O303" i="7"/>
  <c r="M126" i="8"/>
  <c r="N163" i="8"/>
  <c r="I267" i="8"/>
  <c r="G338" i="9"/>
  <c r="T19" i="11"/>
  <c r="N112" i="12"/>
  <c r="K163" i="12"/>
  <c r="K163" i="2"/>
  <c r="I35" i="4"/>
  <c r="G35" i="4"/>
  <c r="O63" i="6"/>
  <c r="U339" i="1"/>
  <c r="U198" i="2"/>
  <c r="K78" i="1"/>
  <c r="N216" i="1"/>
  <c r="G78" i="2"/>
  <c r="I247" i="2"/>
  <c r="M260" i="2"/>
  <c r="M303" i="2"/>
  <c r="N337" i="2"/>
  <c r="O337" i="2" s="1"/>
  <c r="M332" i="3"/>
  <c r="K332" i="3"/>
  <c r="I10" i="4"/>
  <c r="K299" i="4"/>
  <c r="G47" i="5"/>
  <c r="I47" i="5"/>
  <c r="U54" i="5"/>
  <c r="U170" i="5"/>
  <c r="N204" i="6"/>
  <c r="N267" i="7"/>
  <c r="O267" i="7" s="1"/>
  <c r="G267" i="7"/>
  <c r="N150" i="8"/>
  <c r="O150" i="8" s="1"/>
  <c r="N102" i="12"/>
  <c r="G102" i="12"/>
  <c r="M70" i="1"/>
  <c r="G275" i="1"/>
  <c r="K54" i="2"/>
  <c r="T85" i="2"/>
  <c r="I144" i="2"/>
  <c r="G150" i="2"/>
  <c r="N150" i="2"/>
  <c r="O150" i="2" s="1"/>
  <c r="N85" i="1"/>
  <c r="O85" i="1" s="1"/>
  <c r="N198" i="1"/>
  <c r="O198" i="1" s="1"/>
  <c r="K35" i="2"/>
  <c r="N70" i="2"/>
  <c r="T53" i="1"/>
  <c r="I58" i="1"/>
  <c r="N78" i="1"/>
  <c r="O78" i="1" s="1"/>
  <c r="T91" i="1"/>
  <c r="T96" i="1"/>
  <c r="O144" i="1"/>
  <c r="K144" i="1"/>
  <c r="T254" i="1"/>
  <c r="U332" i="1"/>
  <c r="U10" i="2"/>
  <c r="N96" i="2"/>
  <c r="O96" i="2" s="1"/>
  <c r="U101" i="2"/>
  <c r="T216" i="2"/>
  <c r="G240" i="3"/>
  <c r="I240" i="3"/>
  <c r="M10" i="4"/>
  <c r="N54" i="4"/>
  <c r="O54" i="4" s="1"/>
  <c r="N101" i="4"/>
  <c r="N185" i="4"/>
  <c r="T259" i="5"/>
  <c r="N292" i="5"/>
  <c r="O292" i="5" s="1"/>
  <c r="G285" i="6"/>
  <c r="I285" i="6"/>
  <c r="K85" i="7"/>
  <c r="M205" i="7"/>
  <c r="K205" i="7"/>
  <c r="G121" i="8"/>
  <c r="I121" i="8"/>
  <c r="T144" i="8"/>
  <c r="I150" i="8"/>
  <c r="N303" i="11"/>
  <c r="N63" i="12"/>
  <c r="G63" i="12"/>
  <c r="N96" i="1"/>
  <c r="O96" i="1" s="1"/>
  <c r="M101" i="1"/>
  <c r="T102" i="1"/>
  <c r="N254" i="1"/>
  <c r="O254" i="1" s="1"/>
  <c r="M285" i="1"/>
  <c r="I332" i="1"/>
  <c r="N10" i="2"/>
  <c r="O10" i="2" s="1"/>
  <c r="U53" i="2"/>
  <c r="G63" i="2"/>
  <c r="U78" i="2"/>
  <c r="M96" i="2"/>
  <c r="N267" i="2"/>
  <c r="O267" i="2" s="1"/>
  <c r="G298" i="2"/>
  <c r="N47" i="3"/>
  <c r="O47" i="3" s="1"/>
  <c r="G54" i="3"/>
  <c r="G63" i="3"/>
  <c r="T85" i="3"/>
  <c r="N132" i="3"/>
  <c r="N163" i="3"/>
  <c r="O163" i="3" s="1"/>
  <c r="U170" i="3"/>
  <c r="G231" i="3"/>
  <c r="G337" i="3"/>
  <c r="I337" i="3"/>
  <c r="K47" i="4"/>
  <c r="T54" i="4"/>
  <c r="I132" i="4"/>
  <c r="N137" i="4"/>
  <c r="K170" i="4"/>
  <c r="U70" i="5"/>
  <c r="U84" i="5"/>
  <c r="U91" i="5"/>
  <c r="N170" i="5"/>
  <c r="O170" i="5" s="1"/>
  <c r="M285" i="5"/>
  <c r="T58" i="6"/>
  <c r="T121" i="6"/>
  <c r="T191" i="6"/>
  <c r="K205" i="6"/>
  <c r="N254" i="6"/>
  <c r="O254" i="6" s="1"/>
  <c r="N106" i="7"/>
  <c r="M204" i="8"/>
  <c r="O204" i="8"/>
  <c r="G298" i="8"/>
  <c r="M259" i="10"/>
  <c r="N150" i="11"/>
  <c r="I78" i="12"/>
  <c r="G78" i="12"/>
  <c r="M102" i="3"/>
  <c r="N112" i="3"/>
  <c r="N137" i="3"/>
  <c r="T157" i="3"/>
  <c r="O170" i="3"/>
  <c r="T205" i="3"/>
  <c r="I216" i="3"/>
  <c r="M231" i="3"/>
  <c r="M259" i="3"/>
  <c r="O259" i="3"/>
  <c r="G332" i="3"/>
  <c r="I332" i="3"/>
  <c r="T112" i="4"/>
  <c r="K132" i="4"/>
  <c r="N224" i="4"/>
  <c r="O185" i="5"/>
  <c r="I303" i="5"/>
  <c r="I70" i="6"/>
  <c r="T85" i="6"/>
  <c r="G96" i="6"/>
  <c r="T132" i="6"/>
  <c r="T137" i="6"/>
  <c r="T224" i="6"/>
  <c r="N47" i="7"/>
  <c r="O47" i="7" s="1"/>
  <c r="G85" i="7"/>
  <c r="K102" i="7"/>
  <c r="I126" i="7"/>
  <c r="G126" i="7"/>
  <c r="T179" i="7"/>
  <c r="N185" i="7"/>
  <c r="O185" i="7" s="1"/>
  <c r="I230" i="7"/>
  <c r="N170" i="8"/>
  <c r="O170" i="8" s="1"/>
  <c r="T198" i="8"/>
  <c r="G247" i="8"/>
  <c r="N285" i="8"/>
  <c r="O285" i="8" s="1"/>
  <c r="K310" i="8"/>
  <c r="U323" i="8"/>
  <c r="T267" i="9"/>
  <c r="N292" i="10"/>
  <c r="O292" i="10" s="1"/>
  <c r="G47" i="2"/>
  <c r="T96" i="2"/>
  <c r="U106" i="2"/>
  <c r="M170" i="2"/>
  <c r="M224" i="2"/>
  <c r="M285" i="2"/>
  <c r="U317" i="2"/>
  <c r="N339" i="2"/>
  <c r="N285" i="3"/>
  <c r="U53" i="4"/>
  <c r="T101" i="4"/>
  <c r="N106" i="4"/>
  <c r="O106" i="4" s="1"/>
  <c r="T132" i="4"/>
  <c r="M204" i="4"/>
  <c r="U254" i="4"/>
  <c r="U299" i="4"/>
  <c r="I27" i="5"/>
  <c r="K63" i="5"/>
  <c r="M137" i="5"/>
  <c r="N163" i="5"/>
  <c r="O163" i="5" s="1"/>
  <c r="T204" i="5"/>
  <c r="U230" i="5"/>
  <c r="N247" i="6"/>
  <c r="N53" i="7"/>
  <c r="I70" i="7"/>
  <c r="G70" i="7"/>
  <c r="N132" i="7"/>
  <c r="N163" i="7"/>
  <c r="O163" i="7" s="1"/>
  <c r="I91" i="8"/>
  <c r="K126" i="8"/>
  <c r="G137" i="8"/>
  <c r="T247" i="8"/>
  <c r="K275" i="8"/>
  <c r="T298" i="8"/>
  <c r="G338" i="8"/>
  <c r="I338" i="8"/>
  <c r="M179" i="9"/>
  <c r="M198" i="9"/>
  <c r="K198" i="9"/>
  <c r="I216" i="9"/>
  <c r="O58" i="10"/>
  <c r="M198" i="10"/>
  <c r="K198" i="10"/>
  <c r="I260" i="10"/>
  <c r="G260" i="10"/>
  <c r="G163" i="12"/>
  <c r="U224" i="12"/>
  <c r="T338" i="12"/>
  <c r="K35" i="1"/>
  <c r="I40" i="1"/>
  <c r="M230" i="1"/>
  <c r="O275" i="1"/>
  <c r="T303" i="1"/>
  <c r="M317" i="1"/>
  <c r="U338" i="1"/>
  <c r="T27" i="2"/>
  <c r="K303" i="2"/>
  <c r="T317" i="2"/>
  <c r="I332" i="2"/>
  <c r="N247" i="3"/>
  <c r="O247" i="3" s="1"/>
  <c r="M267" i="3"/>
  <c r="M19" i="4"/>
  <c r="T53" i="4"/>
  <c r="K58" i="4"/>
  <c r="M85" i="4"/>
  <c r="U198" i="4"/>
  <c r="T299" i="4"/>
  <c r="U19" i="5"/>
  <c r="G54" i="5"/>
  <c r="K85" i="5"/>
  <c r="I101" i="5"/>
  <c r="M126" i="5"/>
  <c r="I137" i="5"/>
  <c r="T339" i="5"/>
  <c r="N112" i="6"/>
  <c r="M19" i="7"/>
  <c r="K19" i="7"/>
  <c r="I35" i="7"/>
  <c r="T338" i="7"/>
  <c r="O54" i="8"/>
  <c r="T96" i="8"/>
  <c r="U126" i="8"/>
  <c r="G132" i="8"/>
  <c r="I132" i="8"/>
  <c r="K205" i="8"/>
  <c r="M205" i="8"/>
  <c r="T106" i="9"/>
  <c r="G27" i="10"/>
  <c r="I35" i="10"/>
  <c r="M10" i="12"/>
  <c r="K10" i="12"/>
  <c r="K267" i="4"/>
  <c r="U292" i="4"/>
  <c r="T58" i="5"/>
  <c r="U275" i="5"/>
  <c r="T19" i="6"/>
  <c r="N58" i="6"/>
  <c r="O58" i="6" s="1"/>
  <c r="N121" i="6"/>
  <c r="O121" i="6" s="1"/>
  <c r="N224" i="6"/>
  <c r="T292" i="6"/>
  <c r="U298" i="6"/>
  <c r="N323" i="6"/>
  <c r="U27" i="7"/>
  <c r="T35" i="7"/>
  <c r="T317" i="7"/>
  <c r="U54" i="9"/>
  <c r="T85" i="9"/>
  <c r="T332" i="9"/>
  <c r="G19" i="10"/>
  <c r="I19" i="10"/>
  <c r="T85" i="10"/>
  <c r="N40" i="11"/>
  <c r="O40" i="11" s="1"/>
  <c r="U85" i="11"/>
  <c r="N121" i="11"/>
  <c r="O121" i="11" s="1"/>
  <c r="G58" i="12"/>
  <c r="I58" i="12"/>
  <c r="N285" i="13"/>
  <c r="G285" i="13"/>
  <c r="T224" i="2"/>
  <c r="O339" i="4"/>
  <c r="K58" i="6"/>
  <c r="K121" i="6"/>
  <c r="K137" i="6"/>
  <c r="U299" i="7"/>
  <c r="T303" i="7"/>
  <c r="T198" i="9"/>
  <c r="M70" i="10"/>
  <c r="K70" i="10"/>
  <c r="G96" i="11"/>
  <c r="I96" i="11"/>
  <c r="N101" i="11"/>
  <c r="O101" i="11" s="1"/>
  <c r="U267" i="11"/>
  <c r="O58" i="12"/>
  <c r="T169" i="1"/>
  <c r="U230" i="1"/>
  <c r="U275" i="1"/>
  <c r="T47" i="2"/>
  <c r="M84" i="2"/>
  <c r="O185" i="2"/>
  <c r="I216" i="2"/>
  <c r="M338" i="2"/>
  <c r="N70" i="3"/>
  <c r="G78" i="3"/>
  <c r="N102" i="3"/>
  <c r="O102" i="3" s="1"/>
  <c r="M185" i="3"/>
  <c r="U27" i="4"/>
  <c r="U102" i="4"/>
  <c r="G126" i="4"/>
  <c r="U267" i="4"/>
  <c r="I85" i="6"/>
  <c r="I112" i="1"/>
  <c r="M185" i="1"/>
  <c r="M205" i="1"/>
  <c r="M259" i="1"/>
  <c r="N298" i="1"/>
  <c r="M332" i="1"/>
  <c r="U70" i="2"/>
  <c r="N84" i="2"/>
  <c r="O84" i="2" s="1"/>
  <c r="U112" i="2"/>
  <c r="N179" i="2"/>
  <c r="T198" i="2"/>
  <c r="K259" i="2"/>
  <c r="N185" i="3"/>
  <c r="O185" i="3" s="1"/>
  <c r="N47" i="4"/>
  <c r="O47" i="4" s="1"/>
  <c r="T150" i="4"/>
  <c r="I157" i="4"/>
  <c r="K247" i="4"/>
  <c r="K298" i="4"/>
  <c r="I91" i="5"/>
  <c r="T132" i="5"/>
  <c r="U231" i="5"/>
  <c r="U267" i="5"/>
  <c r="K338" i="5"/>
  <c r="I40" i="6"/>
  <c r="G54" i="6"/>
  <c r="I101" i="6"/>
  <c r="U224" i="6"/>
  <c r="N230" i="6"/>
  <c r="M259" i="6"/>
  <c r="M303" i="6"/>
  <c r="N337" i="6"/>
  <c r="O337" i="6" s="1"/>
  <c r="I102" i="7"/>
  <c r="U267" i="7"/>
  <c r="T275" i="7"/>
  <c r="G292" i="7"/>
  <c r="U339" i="7"/>
  <c r="K10" i="8"/>
  <c r="T317" i="8"/>
  <c r="T54" i="9"/>
  <c r="N157" i="9"/>
  <c r="O157" i="9" s="1"/>
  <c r="T285" i="10"/>
  <c r="G198" i="14"/>
  <c r="N198" i="14"/>
  <c r="O198" i="14" s="1"/>
  <c r="N332" i="1"/>
  <c r="O332" i="1" s="1"/>
  <c r="I63" i="2"/>
  <c r="K78" i="2"/>
  <c r="K185" i="2"/>
  <c r="I267" i="2"/>
  <c r="I298" i="2"/>
  <c r="I47" i="3"/>
  <c r="N58" i="3"/>
  <c r="I185" i="3"/>
  <c r="M303" i="3"/>
  <c r="I137" i="4"/>
  <c r="M157" i="4"/>
  <c r="M205" i="4"/>
  <c r="I339" i="4"/>
  <c r="M224" i="5"/>
  <c r="M247" i="5"/>
  <c r="M260" i="5"/>
  <c r="M40" i="6"/>
  <c r="O54" i="6"/>
  <c r="M101" i="6"/>
  <c r="U191" i="6"/>
  <c r="K285" i="6"/>
  <c r="N259" i="8"/>
  <c r="G292" i="10"/>
  <c r="N91" i="1"/>
  <c r="O91" i="1" s="1"/>
  <c r="K96" i="1"/>
  <c r="I101" i="1"/>
  <c r="N157" i="1"/>
  <c r="O157" i="1" s="1"/>
  <c r="G185" i="1"/>
  <c r="G205" i="1"/>
  <c r="T240" i="1"/>
  <c r="M254" i="1"/>
  <c r="G259" i="1"/>
  <c r="K10" i="2"/>
  <c r="I19" i="2"/>
  <c r="K40" i="2"/>
  <c r="I84" i="2"/>
  <c r="I101" i="2"/>
  <c r="K137" i="2"/>
  <c r="U259" i="2"/>
  <c r="M267" i="2"/>
  <c r="G275" i="2"/>
  <c r="M298" i="2"/>
  <c r="U310" i="2"/>
  <c r="K47" i="3"/>
  <c r="N78" i="3"/>
  <c r="O78" i="3" s="1"/>
  <c r="M163" i="3"/>
  <c r="N198" i="3"/>
  <c r="M70" i="4"/>
  <c r="N157" i="4"/>
  <c r="O157" i="4" s="1"/>
  <c r="I170" i="4"/>
  <c r="K191" i="4"/>
  <c r="N205" i="4"/>
  <c r="I224" i="4"/>
  <c r="U247" i="4"/>
  <c r="U298" i="4"/>
  <c r="I317" i="4"/>
  <c r="M323" i="4"/>
  <c r="K339" i="4"/>
  <c r="K157" i="5"/>
  <c r="M170" i="5"/>
  <c r="G204" i="5"/>
  <c r="N224" i="5"/>
  <c r="O224" i="5" s="1"/>
  <c r="N247" i="5"/>
  <c r="O247" i="5" s="1"/>
  <c r="T267" i="5"/>
  <c r="I285" i="5"/>
  <c r="N40" i="6"/>
  <c r="O40" i="6" s="1"/>
  <c r="N54" i="6"/>
  <c r="U85" i="6"/>
  <c r="N101" i="6"/>
  <c r="O101" i="6" s="1"/>
  <c r="N157" i="6"/>
  <c r="N170" i="6"/>
  <c r="N216" i="6"/>
  <c r="O216" i="6" s="1"/>
  <c r="K230" i="6"/>
  <c r="N240" i="6"/>
  <c r="O240" i="6" s="1"/>
  <c r="I259" i="6"/>
  <c r="I303" i="6"/>
  <c r="G332" i="6"/>
  <c r="I332" i="6"/>
  <c r="T84" i="7"/>
  <c r="N102" i="7"/>
  <c r="O102" i="7" s="1"/>
  <c r="U106" i="7"/>
  <c r="M112" i="7"/>
  <c r="K112" i="7"/>
  <c r="I144" i="7"/>
  <c r="G144" i="7"/>
  <c r="N216" i="7"/>
  <c r="O216" i="7" s="1"/>
  <c r="T231" i="7"/>
  <c r="N310" i="8"/>
  <c r="M339" i="8"/>
  <c r="K63" i="11"/>
  <c r="O63" i="11"/>
  <c r="K84" i="11"/>
  <c r="N96" i="11"/>
  <c r="G47" i="7"/>
  <c r="N96" i="7"/>
  <c r="O96" i="7" s="1"/>
  <c r="O106" i="7"/>
  <c r="G169" i="7"/>
  <c r="T204" i="7"/>
  <c r="M259" i="7"/>
  <c r="K259" i="7"/>
  <c r="N338" i="7"/>
  <c r="O338" i="7" s="1"/>
  <c r="N27" i="8"/>
  <c r="O27" i="8" s="1"/>
  <c r="O35" i="8"/>
  <c r="K35" i="8"/>
  <c r="G170" i="8"/>
  <c r="K339" i="9"/>
  <c r="N10" i="10"/>
  <c r="O10" i="10" s="1"/>
  <c r="N40" i="10"/>
  <c r="K53" i="10"/>
  <c r="K112" i="10"/>
  <c r="N332" i="11"/>
  <c r="N53" i="12"/>
  <c r="O53" i="12" s="1"/>
  <c r="G53" i="12"/>
  <c r="M47" i="7"/>
  <c r="K47" i="7"/>
  <c r="U91" i="7"/>
  <c r="T101" i="7"/>
  <c r="T230" i="7"/>
  <c r="N259" i="7"/>
  <c r="O259" i="7" s="1"/>
  <c r="N35" i="8"/>
  <c r="M323" i="8"/>
  <c r="T40" i="9"/>
  <c r="I47" i="9"/>
  <c r="N112" i="9"/>
  <c r="O112" i="9" s="1"/>
  <c r="O150" i="9"/>
  <c r="G298" i="9"/>
  <c r="M40" i="12"/>
  <c r="K40" i="12"/>
  <c r="N185" i="12"/>
  <c r="O185" i="12" s="1"/>
  <c r="N198" i="12"/>
  <c r="O198" i="12" s="1"/>
  <c r="T231" i="12"/>
  <c r="G91" i="13"/>
  <c r="U101" i="13"/>
  <c r="G204" i="13"/>
  <c r="I204" i="13"/>
  <c r="N63" i="11"/>
  <c r="I267" i="12"/>
  <c r="G267" i="12"/>
  <c r="M47" i="15"/>
  <c r="K299" i="16"/>
  <c r="T191" i="8"/>
  <c r="U285" i="8"/>
  <c r="T310" i="8"/>
  <c r="U339" i="8"/>
  <c r="N10" i="9"/>
  <c r="O10" i="9" s="1"/>
  <c r="G84" i="9"/>
  <c r="I84" i="9"/>
  <c r="M170" i="9"/>
  <c r="K170" i="9"/>
  <c r="N101" i="10"/>
  <c r="M240" i="10"/>
  <c r="I260" i="11"/>
  <c r="I54" i="12"/>
  <c r="G54" i="12"/>
  <c r="G339" i="13"/>
  <c r="I339" i="13"/>
  <c r="K137" i="7"/>
  <c r="U216" i="7"/>
  <c r="U224" i="7"/>
  <c r="U247" i="7"/>
  <c r="T323" i="7"/>
  <c r="U337" i="7"/>
  <c r="I10" i="8"/>
  <c r="T54" i="8"/>
  <c r="U96" i="9"/>
  <c r="T121" i="9"/>
  <c r="G144" i="9"/>
  <c r="G91" i="10"/>
  <c r="M106" i="10"/>
  <c r="K106" i="10"/>
  <c r="K230" i="10"/>
  <c r="U240" i="10"/>
  <c r="G169" i="11"/>
  <c r="I169" i="11"/>
  <c r="I216" i="14"/>
  <c r="N240" i="8"/>
  <c r="M260" i="8"/>
  <c r="T132" i="9"/>
  <c r="T317" i="9"/>
  <c r="O339" i="9"/>
  <c r="G27" i="14"/>
  <c r="I27" i="14"/>
  <c r="U101" i="3"/>
  <c r="I247" i="3"/>
  <c r="M339" i="3"/>
  <c r="U47" i="4"/>
  <c r="G70" i="4"/>
  <c r="I84" i="4"/>
  <c r="M230" i="4"/>
  <c r="K317" i="4"/>
  <c r="N323" i="4"/>
  <c r="O323" i="4" s="1"/>
  <c r="N10" i="5"/>
  <c r="O10" i="5" s="1"/>
  <c r="K47" i="5"/>
  <c r="K91" i="5"/>
  <c r="U101" i="5"/>
  <c r="I299" i="5"/>
  <c r="U303" i="5"/>
  <c r="K317" i="5"/>
  <c r="K19" i="6"/>
  <c r="U27" i="6"/>
  <c r="K47" i="6"/>
  <c r="I53" i="6"/>
  <c r="U91" i="6"/>
  <c r="K102" i="6"/>
  <c r="U106" i="6"/>
  <c r="I144" i="6"/>
  <c r="I163" i="6"/>
  <c r="U240" i="6"/>
  <c r="K254" i="6"/>
  <c r="U259" i="6"/>
  <c r="U303" i="6"/>
  <c r="N58" i="7"/>
  <c r="O58" i="7" s="1"/>
  <c r="N101" i="7"/>
  <c r="M204" i="7"/>
  <c r="O310" i="7"/>
  <c r="M101" i="8"/>
  <c r="O198" i="8"/>
  <c r="M54" i="9"/>
  <c r="I144" i="9"/>
  <c r="U157" i="9"/>
  <c r="G332" i="9"/>
  <c r="G339" i="9"/>
  <c r="I91" i="10"/>
  <c r="N150" i="10"/>
  <c r="G70" i="12"/>
  <c r="I70" i="12"/>
  <c r="T121" i="2"/>
  <c r="M204" i="2"/>
  <c r="U216" i="2"/>
  <c r="T285" i="2"/>
  <c r="G292" i="2"/>
  <c r="N310" i="2"/>
  <c r="T91" i="3"/>
  <c r="N121" i="3"/>
  <c r="T231" i="3"/>
  <c r="M247" i="3"/>
  <c r="U299" i="3"/>
  <c r="T303" i="3"/>
  <c r="N332" i="3"/>
  <c r="M53" i="4"/>
  <c r="K84" i="4"/>
  <c r="I96" i="4"/>
  <c r="I101" i="4"/>
  <c r="K169" i="4"/>
  <c r="M198" i="4"/>
  <c r="N230" i="4"/>
  <c r="O230" i="4" s="1"/>
  <c r="K240" i="4"/>
  <c r="M254" i="4"/>
  <c r="T298" i="4"/>
  <c r="I323" i="4"/>
  <c r="M53" i="5"/>
  <c r="I70" i="5"/>
  <c r="U137" i="5"/>
  <c r="U169" i="5"/>
  <c r="M205" i="5"/>
  <c r="N240" i="5"/>
  <c r="O240" i="5" s="1"/>
  <c r="I254" i="5"/>
  <c r="U259" i="5"/>
  <c r="U339" i="5"/>
  <c r="K10" i="6"/>
  <c r="G19" i="6"/>
  <c r="G47" i="6"/>
  <c r="K84" i="6"/>
  <c r="G102" i="6"/>
  <c r="G112" i="6"/>
  <c r="K163" i="6"/>
  <c r="G169" i="6"/>
  <c r="U216" i="6"/>
  <c r="N63" i="7"/>
  <c r="O63" i="7" s="1"/>
  <c r="K163" i="7"/>
  <c r="U204" i="7"/>
  <c r="M240" i="7"/>
  <c r="I285" i="7"/>
  <c r="N101" i="8"/>
  <c r="N54" i="9"/>
  <c r="O54" i="9" s="1"/>
  <c r="U323" i="9"/>
  <c r="U70" i="10"/>
  <c r="O285" i="11"/>
  <c r="K285" i="11"/>
  <c r="T54" i="12"/>
  <c r="N224" i="12"/>
  <c r="O224" i="12" s="1"/>
  <c r="I338" i="12"/>
  <c r="G338" i="12"/>
  <c r="M40" i="15"/>
  <c r="K40" i="15"/>
  <c r="G191" i="2"/>
  <c r="N254" i="2"/>
  <c r="I310" i="2"/>
  <c r="I338" i="2"/>
  <c r="G53" i="4"/>
  <c r="N84" i="4"/>
  <c r="M96" i="4"/>
  <c r="K101" i="4"/>
  <c r="U240" i="4"/>
  <c r="G254" i="4"/>
  <c r="N259" i="4"/>
  <c r="M285" i="4"/>
  <c r="K323" i="4"/>
  <c r="U339" i="4"/>
  <c r="N53" i="5"/>
  <c r="O53" i="5" s="1"/>
  <c r="T101" i="5"/>
  <c r="T121" i="5"/>
  <c r="N179" i="5"/>
  <c r="O179" i="5" s="1"/>
  <c r="T303" i="5"/>
  <c r="G323" i="5"/>
  <c r="U337" i="5"/>
  <c r="I19" i="6"/>
  <c r="T35" i="6"/>
  <c r="I47" i="6"/>
  <c r="N53" i="6"/>
  <c r="T78" i="6"/>
  <c r="I102" i="6"/>
  <c r="M126" i="6"/>
  <c r="K126" i="6"/>
  <c r="M169" i="6"/>
  <c r="U254" i="6"/>
  <c r="N275" i="6"/>
  <c r="U101" i="7"/>
  <c r="I259" i="7"/>
  <c r="M285" i="7"/>
  <c r="K285" i="7"/>
  <c r="T292" i="7"/>
  <c r="N40" i="8"/>
  <c r="I70" i="8"/>
  <c r="N70" i="8"/>
  <c r="O70" i="8" s="1"/>
  <c r="N78" i="8"/>
  <c r="I96" i="8"/>
  <c r="U35" i="9"/>
  <c r="U40" i="9"/>
  <c r="I85" i="9"/>
  <c r="G85" i="9"/>
  <c r="G112" i="9"/>
  <c r="I150" i="9"/>
  <c r="G150" i="9"/>
  <c r="G260" i="9"/>
  <c r="M144" i="10"/>
  <c r="N259" i="11"/>
  <c r="N339" i="11"/>
  <c r="T260" i="12"/>
  <c r="G310" i="12"/>
  <c r="I310" i="12"/>
  <c r="O101" i="10"/>
  <c r="G191" i="10"/>
  <c r="I191" i="10"/>
  <c r="T339" i="10"/>
  <c r="N323" i="11"/>
  <c r="O323" i="11" s="1"/>
  <c r="G224" i="12"/>
  <c r="K299" i="12"/>
  <c r="M299" i="12"/>
  <c r="T179" i="10"/>
  <c r="N85" i="11"/>
  <c r="T224" i="11"/>
  <c r="U338" i="11"/>
  <c r="I63" i="12"/>
  <c r="I198" i="12"/>
  <c r="G198" i="12"/>
  <c r="U260" i="12"/>
  <c r="M285" i="12"/>
  <c r="G299" i="12"/>
  <c r="N299" i="12"/>
  <c r="U332" i="12"/>
  <c r="G126" i="13"/>
  <c r="I126" i="13"/>
  <c r="U216" i="12"/>
  <c r="G240" i="12"/>
  <c r="I240" i="12"/>
  <c r="I275" i="12"/>
  <c r="G275" i="12"/>
  <c r="N179" i="13"/>
  <c r="O179" i="13" s="1"/>
  <c r="G53" i="14"/>
  <c r="I53" i="14"/>
  <c r="I19" i="9"/>
  <c r="M112" i="9"/>
  <c r="U230" i="9"/>
  <c r="I285" i="9"/>
  <c r="N35" i="10"/>
  <c r="O35" i="10" s="1"/>
  <c r="G63" i="10"/>
  <c r="I63" i="10"/>
  <c r="K150" i="10"/>
  <c r="U205" i="10"/>
  <c r="G240" i="10"/>
  <c r="M298" i="10"/>
  <c r="N58" i="11"/>
  <c r="O58" i="11" s="1"/>
  <c r="U78" i="11"/>
  <c r="N84" i="11"/>
  <c r="O303" i="11"/>
  <c r="G10" i="12"/>
  <c r="I10" i="12"/>
  <c r="T58" i="12"/>
  <c r="M84" i="13"/>
  <c r="T169" i="13"/>
  <c r="T205" i="13"/>
  <c r="N106" i="15"/>
  <c r="O106" i="15" s="1"/>
  <c r="N170" i="16"/>
  <c r="U106" i="15"/>
  <c r="K84" i="16"/>
  <c r="O84" i="16"/>
  <c r="O337" i="16"/>
  <c r="K337" i="16"/>
  <c r="K185" i="11"/>
  <c r="N247" i="11"/>
  <c r="O247" i="11" s="1"/>
  <c r="M137" i="14"/>
  <c r="T40" i="5"/>
  <c r="G85" i="5"/>
  <c r="T106" i="5"/>
  <c r="I144" i="5"/>
  <c r="T179" i="5"/>
  <c r="K198" i="5"/>
  <c r="K267" i="5"/>
  <c r="U19" i="6"/>
  <c r="U47" i="6"/>
  <c r="G63" i="6"/>
  <c r="T84" i="6"/>
  <c r="U102" i="6"/>
  <c r="K112" i="6"/>
  <c r="T216" i="6"/>
  <c r="G231" i="6"/>
  <c r="T303" i="6"/>
  <c r="U337" i="6"/>
  <c r="N70" i="7"/>
  <c r="O70" i="7" s="1"/>
  <c r="I78" i="7"/>
  <c r="U102" i="7"/>
  <c r="N144" i="7"/>
  <c r="I267" i="7"/>
  <c r="I275" i="7"/>
  <c r="T298" i="7"/>
  <c r="U19" i="8"/>
  <c r="U27" i="8"/>
  <c r="K185" i="8"/>
  <c r="U205" i="8"/>
  <c r="I231" i="8"/>
  <c r="N63" i="9"/>
  <c r="O63" i="9" s="1"/>
  <c r="U78" i="9"/>
  <c r="M84" i="9"/>
  <c r="I91" i="9"/>
  <c r="N96" i="9"/>
  <c r="O96" i="9" s="1"/>
  <c r="N101" i="9"/>
  <c r="O101" i="9" s="1"/>
  <c r="U112" i="9"/>
  <c r="M254" i="9"/>
  <c r="U259" i="9"/>
  <c r="T102" i="10"/>
  <c r="M185" i="10"/>
  <c r="U254" i="10"/>
  <c r="U106" i="11"/>
  <c r="N191" i="11"/>
  <c r="O191" i="11" s="1"/>
  <c r="M338" i="11"/>
  <c r="G179" i="12"/>
  <c r="N179" i="12"/>
  <c r="G323" i="12"/>
  <c r="N323" i="12"/>
  <c r="G53" i="13"/>
  <c r="I53" i="13"/>
  <c r="U106" i="13"/>
  <c r="M112" i="13"/>
  <c r="K112" i="13"/>
  <c r="O298" i="13"/>
  <c r="K298" i="13"/>
  <c r="T310" i="13"/>
  <c r="U332" i="13"/>
  <c r="G338" i="13"/>
  <c r="I338" i="13"/>
  <c r="G54" i="14"/>
  <c r="T260" i="15"/>
  <c r="I58" i="6"/>
  <c r="I63" i="6"/>
  <c r="U112" i="6"/>
  <c r="I121" i="6"/>
  <c r="T144" i="6"/>
  <c r="N150" i="6"/>
  <c r="O150" i="6" s="1"/>
  <c r="N179" i="6"/>
  <c r="O204" i="6"/>
  <c r="M231" i="6"/>
  <c r="T254" i="6"/>
  <c r="I260" i="6"/>
  <c r="K275" i="6"/>
  <c r="M310" i="6"/>
  <c r="I247" i="7"/>
  <c r="M267" i="7"/>
  <c r="I317" i="7"/>
  <c r="U338" i="7"/>
  <c r="G58" i="8"/>
  <c r="U70" i="8"/>
  <c r="N96" i="8"/>
  <c r="O96" i="8" s="1"/>
  <c r="K101" i="8"/>
  <c r="K198" i="8"/>
  <c r="M58" i="9"/>
  <c r="N84" i="9"/>
  <c r="O84" i="9" s="1"/>
  <c r="M91" i="9"/>
  <c r="I121" i="9"/>
  <c r="G137" i="9"/>
  <c r="I137" i="9"/>
  <c r="N254" i="9"/>
  <c r="O254" i="9" s="1"/>
  <c r="I275" i="9"/>
  <c r="G275" i="9"/>
  <c r="N47" i="10"/>
  <c r="N85" i="10"/>
  <c r="N121" i="10"/>
  <c r="G137" i="10"/>
  <c r="N185" i="10"/>
  <c r="O185" i="10" s="1"/>
  <c r="T230" i="10"/>
  <c r="U150" i="11"/>
  <c r="I191" i="11"/>
  <c r="G292" i="11"/>
  <c r="N317" i="11"/>
  <c r="O317" i="11" s="1"/>
  <c r="M332" i="12"/>
  <c r="N339" i="12"/>
  <c r="M339" i="12"/>
  <c r="K338" i="13"/>
  <c r="K137" i="14"/>
  <c r="T292" i="16"/>
  <c r="N58" i="9"/>
  <c r="O58" i="9" s="1"/>
  <c r="N91" i="9"/>
  <c r="M137" i="9"/>
  <c r="K137" i="9"/>
  <c r="N102" i="11"/>
  <c r="I112" i="11"/>
  <c r="I338" i="11"/>
  <c r="O19" i="12"/>
  <c r="M27" i="12"/>
  <c r="K27" i="12"/>
  <c r="T53" i="7"/>
  <c r="U78" i="7"/>
  <c r="N198" i="7"/>
  <c r="O198" i="7" s="1"/>
  <c r="T205" i="7"/>
  <c r="G216" i="7"/>
  <c r="N224" i="7"/>
  <c r="O224" i="7" s="1"/>
  <c r="N247" i="7"/>
  <c r="O247" i="7" s="1"/>
  <c r="G260" i="7"/>
  <c r="T40" i="8"/>
  <c r="N58" i="8"/>
  <c r="N63" i="8"/>
  <c r="T70" i="8"/>
  <c r="N144" i="8"/>
  <c r="N157" i="8"/>
  <c r="M170" i="8"/>
  <c r="G54" i="9"/>
  <c r="I54" i="9"/>
  <c r="G58" i="9"/>
  <c r="T112" i="9"/>
  <c r="N121" i="9"/>
  <c r="O121" i="9" s="1"/>
  <c r="G179" i="9"/>
  <c r="I231" i="9"/>
  <c r="N267" i="9"/>
  <c r="O267" i="9" s="1"/>
  <c r="K126" i="10"/>
  <c r="N137" i="10"/>
  <c r="O137" i="10" s="1"/>
  <c r="T106" i="11"/>
  <c r="U70" i="12"/>
  <c r="T78" i="12"/>
  <c r="U132" i="12"/>
  <c r="G27" i="13"/>
  <c r="I27" i="13"/>
  <c r="G35" i="13"/>
  <c r="G40" i="13"/>
  <c r="T102" i="8"/>
  <c r="N112" i="8"/>
  <c r="T150" i="8"/>
  <c r="N292" i="8"/>
  <c r="N78" i="9"/>
  <c r="O78" i="9" s="1"/>
  <c r="K102" i="9"/>
  <c r="N169" i="9"/>
  <c r="O169" i="9" s="1"/>
  <c r="N191" i="9"/>
  <c r="I204" i="9"/>
  <c r="T205" i="9"/>
  <c r="M230" i="9"/>
  <c r="U247" i="9"/>
  <c r="U275" i="9"/>
  <c r="U317" i="9"/>
  <c r="G323" i="9"/>
  <c r="G47" i="10"/>
  <c r="N102" i="10"/>
  <c r="T132" i="10"/>
  <c r="M10" i="11"/>
  <c r="N47" i="11"/>
  <c r="O47" i="11" s="1"/>
  <c r="T121" i="11"/>
  <c r="O231" i="11"/>
  <c r="T240" i="11"/>
  <c r="U254" i="11"/>
  <c r="N84" i="12"/>
  <c r="O84" i="12" s="1"/>
  <c r="M132" i="12"/>
  <c r="K132" i="12"/>
  <c r="M78" i="13"/>
  <c r="K78" i="13"/>
  <c r="I132" i="13"/>
  <c r="G132" i="13"/>
  <c r="T96" i="14"/>
  <c r="U216" i="8"/>
  <c r="I63" i="9"/>
  <c r="N102" i="9"/>
  <c r="O102" i="9" s="1"/>
  <c r="U163" i="9"/>
  <c r="M204" i="9"/>
  <c r="M323" i="9"/>
  <c r="N144" i="10"/>
  <c r="T323" i="10"/>
  <c r="N10" i="11"/>
  <c r="O10" i="11" s="1"/>
  <c r="N163" i="11"/>
  <c r="N198" i="11"/>
  <c r="U205" i="11"/>
  <c r="N231" i="11"/>
  <c r="G267" i="11"/>
  <c r="N267" i="11"/>
  <c r="O267" i="11" s="1"/>
  <c r="K121" i="12"/>
  <c r="I179" i="12"/>
  <c r="M132" i="13"/>
  <c r="K132" i="13"/>
  <c r="O70" i="14"/>
  <c r="K70" i="14"/>
  <c r="M157" i="15"/>
  <c r="K157" i="15"/>
  <c r="T106" i="16"/>
  <c r="I185" i="8"/>
  <c r="G198" i="8"/>
  <c r="I298" i="8"/>
  <c r="M310" i="8"/>
  <c r="K332" i="8"/>
  <c r="I339" i="8"/>
  <c r="N47" i="9"/>
  <c r="O47" i="9" s="1"/>
  <c r="T78" i="9"/>
  <c r="G96" i="9"/>
  <c r="T102" i="9"/>
  <c r="M144" i="9"/>
  <c r="I259" i="9"/>
  <c r="U332" i="9"/>
  <c r="T337" i="9"/>
  <c r="O40" i="10"/>
  <c r="T47" i="10"/>
  <c r="N53" i="10"/>
  <c r="O53" i="10" s="1"/>
  <c r="N70" i="10"/>
  <c r="O70" i="10" s="1"/>
  <c r="I101" i="10"/>
  <c r="O121" i="10"/>
  <c r="N126" i="10"/>
  <c r="O126" i="10" s="1"/>
  <c r="T205" i="10"/>
  <c r="N240" i="10"/>
  <c r="O240" i="10" s="1"/>
  <c r="K259" i="10"/>
  <c r="N19" i="11"/>
  <c r="O19" i="11" s="1"/>
  <c r="M27" i="11"/>
  <c r="N70" i="11"/>
  <c r="G78" i="11"/>
  <c r="U102" i="11"/>
  <c r="N47" i="12"/>
  <c r="N157" i="12"/>
  <c r="O157" i="12" s="1"/>
  <c r="T179" i="12"/>
  <c r="K323" i="12"/>
  <c r="M323" i="12"/>
  <c r="I157" i="13"/>
  <c r="G157" i="13"/>
  <c r="G101" i="14"/>
  <c r="N216" i="14"/>
  <c r="O216" i="14" s="1"/>
  <c r="T224" i="14"/>
  <c r="I179" i="15"/>
  <c r="K303" i="6"/>
  <c r="M337" i="6"/>
  <c r="N27" i="7"/>
  <c r="O27" i="7" s="1"/>
  <c r="K35" i="7"/>
  <c r="N40" i="7"/>
  <c r="I54" i="7"/>
  <c r="M91" i="7"/>
  <c r="M96" i="7"/>
  <c r="M101" i="7"/>
  <c r="N121" i="7"/>
  <c r="O121" i="7" s="1"/>
  <c r="N157" i="7"/>
  <c r="N231" i="7"/>
  <c r="O231" i="7" s="1"/>
  <c r="U10" i="8"/>
  <c r="M19" i="8"/>
  <c r="N191" i="8"/>
  <c r="M224" i="8"/>
  <c r="U10" i="9"/>
  <c r="N27" i="9"/>
  <c r="O27" i="9" s="1"/>
  <c r="G35" i="9"/>
  <c r="O70" i="9"/>
  <c r="K85" i="9"/>
  <c r="T91" i="9"/>
  <c r="T101" i="9"/>
  <c r="I106" i="9"/>
  <c r="I132" i="9"/>
  <c r="K163" i="9"/>
  <c r="U231" i="9"/>
  <c r="T254" i="9"/>
  <c r="I260" i="9"/>
  <c r="M292" i="9"/>
  <c r="U91" i="10"/>
  <c r="N106" i="10"/>
  <c r="O106" i="10" s="1"/>
  <c r="U132" i="10"/>
  <c r="K170" i="10"/>
  <c r="M170" i="10"/>
  <c r="N191" i="10"/>
  <c r="G231" i="10"/>
  <c r="G337" i="10"/>
  <c r="N339" i="10"/>
  <c r="N54" i="11"/>
  <c r="N91" i="11"/>
  <c r="O91" i="11" s="1"/>
  <c r="N157" i="11"/>
  <c r="N254" i="11"/>
  <c r="U323" i="11"/>
  <c r="M70" i="12"/>
  <c r="K70" i="12"/>
  <c r="U102" i="12"/>
  <c r="K310" i="12"/>
  <c r="I101" i="13"/>
  <c r="G150" i="13"/>
  <c r="I150" i="13"/>
  <c r="I247" i="14"/>
  <c r="N247" i="14"/>
  <c r="O247" i="14" s="1"/>
  <c r="I54" i="15"/>
  <c r="G54" i="15"/>
  <c r="G337" i="6"/>
  <c r="N35" i="7"/>
  <c r="N126" i="7"/>
  <c r="I198" i="7"/>
  <c r="I338" i="7"/>
  <c r="G19" i="8"/>
  <c r="I27" i="8"/>
  <c r="G40" i="8"/>
  <c r="K70" i="8"/>
  <c r="I85" i="8"/>
  <c r="U102" i="8"/>
  <c r="N224" i="8"/>
  <c r="O224" i="8" s="1"/>
  <c r="N231" i="8"/>
  <c r="O231" i="8" s="1"/>
  <c r="I317" i="8"/>
  <c r="M35" i="9"/>
  <c r="M40" i="9"/>
  <c r="G78" i="9"/>
  <c r="N85" i="9"/>
  <c r="O85" i="9" s="1"/>
  <c r="M106" i="9"/>
  <c r="K54" i="10"/>
  <c r="G102" i="10"/>
  <c r="G144" i="10"/>
  <c r="U185" i="10"/>
  <c r="N247" i="10"/>
  <c r="O247" i="10" s="1"/>
  <c r="M285" i="10"/>
  <c r="G303" i="10"/>
  <c r="K91" i="11"/>
  <c r="M170" i="11"/>
  <c r="M198" i="11"/>
  <c r="O198" i="11"/>
  <c r="I298" i="11"/>
  <c r="N126" i="12"/>
  <c r="I121" i="13"/>
  <c r="I224" i="13"/>
  <c r="O339" i="6"/>
  <c r="U19" i="7"/>
  <c r="N91" i="7"/>
  <c r="O91" i="7" s="1"/>
  <c r="I121" i="7"/>
  <c r="U126" i="7"/>
  <c r="G137" i="7"/>
  <c r="I224" i="7"/>
  <c r="U259" i="7"/>
  <c r="I303" i="7"/>
  <c r="U310" i="7"/>
  <c r="M338" i="7"/>
  <c r="T10" i="8"/>
  <c r="M40" i="8"/>
  <c r="N53" i="8"/>
  <c r="T106" i="8"/>
  <c r="N204" i="8"/>
  <c r="N254" i="8"/>
  <c r="K299" i="8"/>
  <c r="K317" i="8"/>
  <c r="K338" i="8"/>
  <c r="T10" i="9"/>
  <c r="N35" i="9"/>
  <c r="O35" i="9" s="1"/>
  <c r="N40" i="9"/>
  <c r="O40" i="9" s="1"/>
  <c r="M78" i="9"/>
  <c r="I102" i="9"/>
  <c r="N106" i="9"/>
  <c r="T126" i="9"/>
  <c r="N132" i="9"/>
  <c r="U198" i="9"/>
  <c r="U216" i="9"/>
  <c r="U224" i="9"/>
  <c r="G230" i="9"/>
  <c r="T231" i="9"/>
  <c r="K275" i="9"/>
  <c r="T303" i="9"/>
  <c r="T35" i="10"/>
  <c r="N54" i="10"/>
  <c r="O54" i="10" s="1"/>
  <c r="T96" i="10"/>
  <c r="K144" i="10"/>
  <c r="M157" i="10"/>
  <c r="N163" i="10"/>
  <c r="O163" i="10" s="1"/>
  <c r="T204" i="10"/>
  <c r="U260" i="10"/>
  <c r="I303" i="10"/>
  <c r="K47" i="11"/>
  <c r="U84" i="11"/>
  <c r="M84" i="12"/>
  <c r="K84" i="12"/>
  <c r="N137" i="12"/>
  <c r="U204" i="12"/>
  <c r="N231" i="13"/>
  <c r="O231" i="13" s="1"/>
  <c r="U267" i="13"/>
  <c r="K303" i="13"/>
  <c r="M303" i="13"/>
  <c r="O303" i="13"/>
  <c r="T163" i="11"/>
  <c r="I224" i="11"/>
  <c r="M260" i="11"/>
  <c r="N19" i="12"/>
  <c r="N27" i="12"/>
  <c r="O27" i="12" s="1"/>
  <c r="I35" i="12"/>
  <c r="N40" i="12"/>
  <c r="O40" i="12" s="1"/>
  <c r="K96" i="12"/>
  <c r="N101" i="12"/>
  <c r="O101" i="12" s="1"/>
  <c r="U163" i="12"/>
  <c r="U338" i="12"/>
  <c r="T27" i="13"/>
  <c r="T40" i="13"/>
  <c r="M198" i="13"/>
  <c r="G298" i="13"/>
  <c r="I298" i="13"/>
  <c r="T337" i="13"/>
  <c r="K58" i="14"/>
  <c r="K121" i="14"/>
  <c r="M121" i="14"/>
  <c r="M240" i="14"/>
  <c r="G157" i="15"/>
  <c r="N191" i="15"/>
  <c r="O191" i="15" s="1"/>
  <c r="G299" i="15"/>
  <c r="U10" i="16"/>
  <c r="O70" i="16"/>
  <c r="K70" i="16"/>
  <c r="M78" i="16"/>
  <c r="K78" i="16"/>
  <c r="T54" i="11"/>
  <c r="G240" i="11"/>
  <c r="T260" i="11"/>
  <c r="N292" i="11"/>
  <c r="U303" i="11"/>
  <c r="U332" i="11"/>
  <c r="U35" i="12"/>
  <c r="U40" i="12"/>
  <c r="I85" i="12"/>
  <c r="U96" i="12"/>
  <c r="K179" i="12"/>
  <c r="M179" i="12"/>
  <c r="N259" i="12"/>
  <c r="N78" i="13"/>
  <c r="O78" i="13" s="1"/>
  <c r="T247" i="13"/>
  <c r="N303" i="13"/>
  <c r="G317" i="13"/>
  <c r="I317" i="13"/>
  <c r="T58" i="14"/>
  <c r="N132" i="14"/>
  <c r="N137" i="14"/>
  <c r="O137" i="14" s="1"/>
  <c r="U150" i="14"/>
  <c r="N91" i="16"/>
  <c r="I185" i="13"/>
  <c r="N185" i="13"/>
  <c r="O185" i="13" s="1"/>
  <c r="K54" i="14"/>
  <c r="G78" i="14"/>
  <c r="I78" i="14"/>
  <c r="M106" i="15"/>
  <c r="K106" i="15"/>
  <c r="T224" i="9"/>
  <c r="U267" i="9"/>
  <c r="G292" i="9"/>
  <c r="K299" i="9"/>
  <c r="N19" i="10"/>
  <c r="O19" i="10" s="1"/>
  <c r="U84" i="10"/>
  <c r="G106" i="10"/>
  <c r="U137" i="10"/>
  <c r="I185" i="10"/>
  <c r="N198" i="10"/>
  <c r="U230" i="10"/>
  <c r="K254" i="10"/>
  <c r="T259" i="10"/>
  <c r="T275" i="10"/>
  <c r="U292" i="10"/>
  <c r="N298" i="10"/>
  <c r="O298" i="10" s="1"/>
  <c r="N27" i="11"/>
  <c r="O27" i="11" s="1"/>
  <c r="N35" i="11"/>
  <c r="O35" i="11" s="1"/>
  <c r="T47" i="11"/>
  <c r="N53" i="11"/>
  <c r="N106" i="11"/>
  <c r="T35" i="12"/>
  <c r="N70" i="12"/>
  <c r="O70" i="12" s="1"/>
  <c r="N78" i="12"/>
  <c r="G85" i="12"/>
  <c r="N106" i="12"/>
  <c r="O106" i="12" s="1"/>
  <c r="T137" i="12"/>
  <c r="T169" i="12"/>
  <c r="G254" i="12"/>
  <c r="U259" i="12"/>
  <c r="K275" i="12"/>
  <c r="M275" i="12"/>
  <c r="G292" i="12"/>
  <c r="I292" i="12"/>
  <c r="T317" i="12"/>
  <c r="T54" i="13"/>
  <c r="O70" i="13"/>
  <c r="M96" i="13"/>
  <c r="M101" i="13"/>
  <c r="N126" i="13"/>
  <c r="O126" i="13" s="1"/>
  <c r="N163" i="13"/>
  <c r="U170" i="13"/>
  <c r="K259" i="13"/>
  <c r="G299" i="13"/>
  <c r="I299" i="13"/>
  <c r="G84" i="14"/>
  <c r="M102" i="14"/>
  <c r="K102" i="14"/>
  <c r="N260" i="14"/>
  <c r="O260" i="14" s="1"/>
  <c r="I170" i="11"/>
  <c r="M317" i="11"/>
  <c r="M157" i="12"/>
  <c r="K157" i="12"/>
  <c r="N275" i="12"/>
  <c r="O275" i="12" s="1"/>
  <c r="I84" i="13"/>
  <c r="N121" i="13"/>
  <c r="O121" i="13" s="1"/>
  <c r="U144" i="13"/>
  <c r="T157" i="13"/>
  <c r="M299" i="13"/>
  <c r="O299" i="13"/>
  <c r="G70" i="14"/>
  <c r="M247" i="14"/>
  <c r="I260" i="14"/>
  <c r="I267" i="15"/>
  <c r="O310" i="15"/>
  <c r="K102" i="16"/>
  <c r="I310" i="13"/>
  <c r="O323" i="13"/>
  <c r="M337" i="13"/>
  <c r="U310" i="15"/>
  <c r="M285" i="16"/>
  <c r="N337" i="16"/>
  <c r="K27" i="13"/>
  <c r="N63" i="13"/>
  <c r="K137" i="13"/>
  <c r="M332" i="13"/>
  <c r="K40" i="14"/>
  <c r="M40" i="14"/>
  <c r="G231" i="15"/>
  <c r="N231" i="15"/>
  <c r="I247" i="12"/>
  <c r="G247" i="12"/>
  <c r="N106" i="13"/>
  <c r="O106" i="13" s="1"/>
  <c r="G179" i="13"/>
  <c r="I231" i="13"/>
  <c r="N292" i="13"/>
  <c r="O292" i="13" s="1"/>
  <c r="U339" i="13"/>
  <c r="I132" i="15"/>
  <c r="G132" i="15"/>
  <c r="N85" i="16"/>
  <c r="I40" i="10"/>
  <c r="G53" i="10"/>
  <c r="G70" i="10"/>
  <c r="N112" i="10"/>
  <c r="O112" i="10" s="1"/>
  <c r="I205" i="10"/>
  <c r="U247" i="10"/>
  <c r="T260" i="10"/>
  <c r="K285" i="10"/>
  <c r="M332" i="10"/>
  <c r="G84" i="11"/>
  <c r="M216" i="11"/>
  <c r="O216" i="11"/>
  <c r="M224" i="11"/>
  <c r="U231" i="11"/>
  <c r="T259" i="11"/>
  <c r="T285" i="11"/>
  <c r="T338" i="11"/>
  <c r="G27" i="12"/>
  <c r="G101" i="12"/>
  <c r="I150" i="12"/>
  <c r="U170" i="12"/>
  <c r="M247" i="12"/>
  <c r="U35" i="13"/>
  <c r="T53" i="13"/>
  <c r="M179" i="13"/>
  <c r="N224" i="13"/>
  <c r="G247" i="13"/>
  <c r="I247" i="13"/>
  <c r="G303" i="15"/>
  <c r="M132" i="16"/>
  <c r="O132" i="16"/>
  <c r="U285" i="16"/>
  <c r="M240" i="13"/>
  <c r="U247" i="13"/>
  <c r="N267" i="13"/>
  <c r="O267" i="13" s="1"/>
  <c r="G275" i="13"/>
  <c r="I292" i="13"/>
  <c r="K112" i="14"/>
  <c r="G185" i="14"/>
  <c r="M310" i="14"/>
  <c r="I27" i="15"/>
  <c r="G27" i="15"/>
  <c r="I137" i="15"/>
  <c r="M292" i="15"/>
  <c r="U204" i="13"/>
  <c r="M275" i="13"/>
  <c r="T84" i="14"/>
  <c r="N112" i="14"/>
  <c r="T198" i="14"/>
  <c r="N204" i="14"/>
  <c r="K137" i="15"/>
  <c r="M144" i="16"/>
  <c r="N198" i="16"/>
  <c r="O198" i="16" s="1"/>
  <c r="N338" i="11"/>
  <c r="O338" i="11" s="1"/>
  <c r="T40" i="12"/>
  <c r="N91" i="12"/>
  <c r="O91" i="12" s="1"/>
  <c r="I157" i="12"/>
  <c r="M259" i="12"/>
  <c r="U310" i="12"/>
  <c r="M338" i="12"/>
  <c r="K70" i="13"/>
  <c r="G84" i="13"/>
  <c r="N96" i="13"/>
  <c r="O96" i="13" s="1"/>
  <c r="G101" i="13"/>
  <c r="K126" i="13"/>
  <c r="N339" i="13"/>
  <c r="I54" i="14"/>
  <c r="T292" i="14"/>
  <c r="U132" i="15"/>
  <c r="I10" i="16"/>
  <c r="G10" i="16"/>
  <c r="N47" i="16"/>
  <c r="O47" i="16" s="1"/>
  <c r="N102" i="16"/>
  <c r="I112" i="16"/>
  <c r="U204" i="10"/>
  <c r="M231" i="10"/>
  <c r="I91" i="11"/>
  <c r="T112" i="11"/>
  <c r="M121" i="11"/>
  <c r="U170" i="11"/>
  <c r="U185" i="11"/>
  <c r="M191" i="11"/>
  <c r="T205" i="11"/>
  <c r="M267" i="11"/>
  <c r="N275" i="11"/>
  <c r="O275" i="11" s="1"/>
  <c r="N298" i="11"/>
  <c r="O298" i="11" s="1"/>
  <c r="U317" i="11"/>
  <c r="K254" i="12"/>
  <c r="N303" i="12"/>
  <c r="O303" i="12" s="1"/>
  <c r="T10" i="13"/>
  <c r="I63" i="13"/>
  <c r="O91" i="13"/>
  <c r="M144" i="13"/>
  <c r="K144" i="13"/>
  <c r="U179" i="13"/>
  <c r="N254" i="13"/>
  <c r="O254" i="13" s="1"/>
  <c r="U323" i="13"/>
  <c r="K10" i="14"/>
  <c r="N47" i="14"/>
  <c r="T144" i="14"/>
  <c r="I150" i="14"/>
  <c r="G224" i="14"/>
  <c r="G317" i="14"/>
  <c r="N317" i="14"/>
  <c r="O317" i="14" s="1"/>
  <c r="I205" i="15"/>
  <c r="N205" i="15"/>
  <c r="G285" i="15"/>
  <c r="N285" i="15"/>
  <c r="O285" i="15" s="1"/>
  <c r="N10" i="16"/>
  <c r="O10" i="16" s="1"/>
  <c r="G126" i="16"/>
  <c r="U338" i="9"/>
  <c r="O84" i="10"/>
  <c r="M91" i="10"/>
  <c r="K96" i="10"/>
  <c r="U121" i="10"/>
  <c r="I132" i="10"/>
  <c r="I216" i="10"/>
  <c r="T231" i="10"/>
  <c r="I285" i="10"/>
  <c r="K303" i="10"/>
  <c r="M337" i="10"/>
  <c r="T96" i="11"/>
  <c r="O106" i="11"/>
  <c r="T191" i="11"/>
  <c r="K260" i="11"/>
  <c r="T267" i="11"/>
  <c r="N54" i="12"/>
  <c r="O54" i="12" s="1"/>
  <c r="O63" i="12"/>
  <c r="T91" i="12"/>
  <c r="T170" i="12"/>
  <c r="G260" i="12"/>
  <c r="M267" i="12"/>
  <c r="G337" i="12"/>
  <c r="I85" i="13"/>
  <c r="T91" i="13"/>
  <c r="I102" i="13"/>
  <c r="T121" i="13"/>
  <c r="G137" i="13"/>
  <c r="T144" i="13"/>
  <c r="M230" i="13"/>
  <c r="N299" i="13"/>
  <c r="I19" i="14"/>
  <c r="O27" i="14"/>
  <c r="M35" i="14"/>
  <c r="N53" i="14"/>
  <c r="O53" i="14" s="1"/>
  <c r="N254" i="14"/>
  <c r="O254" i="14" s="1"/>
  <c r="T254" i="12"/>
  <c r="N267" i="12"/>
  <c r="O267" i="12" s="1"/>
  <c r="U317" i="12"/>
  <c r="K337" i="12"/>
  <c r="G339" i="12"/>
  <c r="K85" i="13"/>
  <c r="K102" i="13"/>
  <c r="T170" i="13"/>
  <c r="U185" i="13"/>
  <c r="T285" i="13"/>
  <c r="N317" i="13"/>
  <c r="N27" i="14"/>
  <c r="N35" i="14"/>
  <c r="O35" i="14" s="1"/>
  <c r="T91" i="14"/>
  <c r="U230" i="14"/>
  <c r="N78" i="15"/>
  <c r="O78" i="15" s="1"/>
  <c r="G126" i="15"/>
  <c r="U169" i="15"/>
  <c r="M204" i="15"/>
  <c r="T224" i="15"/>
  <c r="K230" i="15"/>
  <c r="M254" i="15"/>
  <c r="K254" i="15"/>
  <c r="M157" i="16"/>
  <c r="M185" i="16"/>
  <c r="M106" i="12"/>
  <c r="T121" i="12"/>
  <c r="U137" i="12"/>
  <c r="I169" i="12"/>
  <c r="M224" i="12"/>
  <c r="U231" i="12"/>
  <c r="N260" i="12"/>
  <c r="T299" i="12"/>
  <c r="N337" i="12"/>
  <c r="O337" i="12" s="1"/>
  <c r="I47" i="13"/>
  <c r="N85" i="13"/>
  <c r="N102" i="13"/>
  <c r="K106" i="13"/>
  <c r="N150" i="13"/>
  <c r="K169" i="13"/>
  <c r="M267" i="13"/>
  <c r="N19" i="14"/>
  <c r="O19" i="14" s="1"/>
  <c r="I35" i="14"/>
  <c r="T78" i="14"/>
  <c r="T137" i="14"/>
  <c r="N150" i="15"/>
  <c r="I185" i="15"/>
  <c r="I275" i="15"/>
  <c r="I224" i="16"/>
  <c r="N310" i="13"/>
  <c r="U338" i="13"/>
  <c r="U85" i="14"/>
  <c r="T169" i="14"/>
  <c r="U179" i="14"/>
  <c r="U198" i="14"/>
  <c r="G259" i="14"/>
  <c r="U310" i="14"/>
  <c r="N10" i="15"/>
  <c r="O10" i="15" s="1"/>
  <c r="K35" i="15"/>
  <c r="I58" i="15"/>
  <c r="K96" i="15"/>
  <c r="I101" i="15"/>
  <c r="T102" i="15"/>
  <c r="T106" i="15"/>
  <c r="U240" i="15"/>
  <c r="N254" i="15"/>
  <c r="O254" i="15" s="1"/>
  <c r="G259" i="15"/>
  <c r="T19" i="16"/>
  <c r="I70" i="16"/>
  <c r="G78" i="16"/>
  <c r="G170" i="16"/>
  <c r="I185" i="16"/>
  <c r="N254" i="16"/>
  <c r="O254" i="16" s="1"/>
  <c r="G298" i="16"/>
  <c r="G338" i="16"/>
  <c r="N35" i="15"/>
  <c r="U40" i="15"/>
  <c r="T70" i="15"/>
  <c r="G185" i="15"/>
  <c r="U40" i="16"/>
  <c r="U102" i="16"/>
  <c r="K157" i="16"/>
  <c r="T205" i="16"/>
  <c r="T299" i="16"/>
  <c r="N10" i="12"/>
  <c r="O10" i="12" s="1"/>
  <c r="T96" i="12"/>
  <c r="K144" i="12"/>
  <c r="T191" i="12"/>
  <c r="K230" i="12"/>
  <c r="N317" i="12"/>
  <c r="O317" i="12" s="1"/>
  <c r="N27" i="13"/>
  <c r="M35" i="13"/>
  <c r="M40" i="13"/>
  <c r="O53" i="13"/>
  <c r="G70" i="13"/>
  <c r="U85" i="13"/>
  <c r="U102" i="13"/>
  <c r="T106" i="13"/>
  <c r="N112" i="13"/>
  <c r="O112" i="13" s="1"/>
  <c r="U132" i="13"/>
  <c r="T185" i="13"/>
  <c r="G230" i="13"/>
  <c r="U298" i="13"/>
  <c r="N337" i="13"/>
  <c r="O337" i="13" s="1"/>
  <c r="U35" i="14"/>
  <c r="K53" i="14"/>
  <c r="N78" i="14"/>
  <c r="O78" i="14" s="1"/>
  <c r="O91" i="14"/>
  <c r="N96" i="14"/>
  <c r="O96" i="14" s="1"/>
  <c r="N121" i="14"/>
  <c r="N126" i="14"/>
  <c r="G170" i="14"/>
  <c r="T179" i="14"/>
  <c r="T216" i="14"/>
  <c r="I259" i="14"/>
  <c r="T337" i="14"/>
  <c r="M27" i="15"/>
  <c r="N54" i="15"/>
  <c r="O54" i="15" s="1"/>
  <c r="I216" i="15"/>
  <c r="I63" i="16"/>
  <c r="U70" i="16"/>
  <c r="N224" i="16"/>
  <c r="I298" i="16"/>
  <c r="U317" i="16"/>
  <c r="M323" i="16"/>
  <c r="K338" i="16"/>
  <c r="M53" i="12"/>
  <c r="I317" i="12"/>
  <c r="I323" i="12"/>
  <c r="N70" i="13"/>
  <c r="I112" i="13"/>
  <c r="T137" i="13"/>
  <c r="U191" i="13"/>
  <c r="T224" i="13"/>
  <c r="T259" i="13"/>
  <c r="M285" i="13"/>
  <c r="N332" i="13"/>
  <c r="O332" i="13" s="1"/>
  <c r="O339" i="13"/>
  <c r="T19" i="14"/>
  <c r="T27" i="14"/>
  <c r="T35" i="14"/>
  <c r="K84" i="14"/>
  <c r="K96" i="14"/>
  <c r="T101" i="14"/>
  <c r="I121" i="14"/>
  <c r="U157" i="14"/>
  <c r="U185" i="14"/>
  <c r="T230" i="14"/>
  <c r="U259" i="14"/>
  <c r="I338" i="14"/>
  <c r="T84" i="15"/>
  <c r="M101" i="15"/>
  <c r="I121" i="15"/>
  <c r="I191" i="15"/>
  <c r="N216" i="15"/>
  <c r="O216" i="15" s="1"/>
  <c r="U254" i="15"/>
  <c r="K10" i="16"/>
  <c r="I58" i="16"/>
  <c r="N63" i="16"/>
  <c r="O63" i="16" s="1"/>
  <c r="T70" i="16"/>
  <c r="U78" i="16"/>
  <c r="T85" i="16"/>
  <c r="N163" i="16"/>
  <c r="N204" i="16"/>
  <c r="O204" i="16" s="1"/>
  <c r="N267" i="16"/>
  <c r="I275" i="16"/>
  <c r="U298" i="16"/>
  <c r="N310" i="16"/>
  <c r="O310" i="16" s="1"/>
  <c r="U338" i="16"/>
  <c r="T53" i="14"/>
  <c r="U78" i="14"/>
  <c r="U91" i="14"/>
  <c r="M106" i="14"/>
  <c r="U144" i="14"/>
  <c r="M150" i="14"/>
  <c r="G163" i="14"/>
  <c r="U170" i="14"/>
  <c r="T10" i="15"/>
  <c r="T58" i="15"/>
  <c r="K144" i="15"/>
  <c r="N204" i="15"/>
  <c r="O204" i="15" s="1"/>
  <c r="T254" i="15"/>
  <c r="M275" i="15"/>
  <c r="I310" i="15"/>
  <c r="N323" i="15"/>
  <c r="O323" i="15" s="1"/>
  <c r="N58" i="16"/>
  <c r="O58" i="16" s="1"/>
  <c r="N84" i="16"/>
  <c r="G91" i="16"/>
  <c r="K96" i="16"/>
  <c r="N121" i="16"/>
  <c r="O121" i="16" s="1"/>
  <c r="N150" i="16"/>
  <c r="O150" i="16" s="1"/>
  <c r="T170" i="16"/>
  <c r="K204" i="16"/>
  <c r="U224" i="16"/>
  <c r="T231" i="16"/>
  <c r="N260" i="16"/>
  <c r="I84" i="14"/>
  <c r="N106" i="14"/>
  <c r="O106" i="14" s="1"/>
  <c r="G150" i="14"/>
  <c r="T185" i="14"/>
  <c r="G247" i="14"/>
  <c r="U285" i="14"/>
  <c r="N299" i="14"/>
  <c r="N19" i="15"/>
  <c r="O19" i="15" s="1"/>
  <c r="I78" i="15"/>
  <c r="G85" i="15"/>
  <c r="N144" i="15"/>
  <c r="G338" i="15"/>
  <c r="M91" i="16"/>
  <c r="N101" i="16"/>
  <c r="O101" i="16" s="1"/>
  <c r="N126" i="16"/>
  <c r="O126" i="16" s="1"/>
  <c r="U303" i="14"/>
  <c r="G47" i="15"/>
  <c r="T101" i="15"/>
  <c r="T198" i="15"/>
  <c r="U216" i="15"/>
  <c r="T231" i="15"/>
  <c r="I260" i="15"/>
  <c r="N310" i="15"/>
  <c r="N96" i="16"/>
  <c r="T112" i="16"/>
  <c r="U126" i="16"/>
  <c r="U204" i="16"/>
  <c r="U310" i="16"/>
  <c r="I102" i="14"/>
  <c r="U163" i="14"/>
  <c r="T191" i="14"/>
  <c r="G205" i="14"/>
  <c r="M260" i="14"/>
  <c r="U299" i="14"/>
  <c r="T317" i="14"/>
  <c r="N323" i="14"/>
  <c r="U338" i="14"/>
  <c r="G102" i="15"/>
  <c r="G106" i="15"/>
  <c r="M132" i="15"/>
  <c r="N163" i="15"/>
  <c r="O163" i="15" s="1"/>
  <c r="U191" i="15"/>
  <c r="U204" i="15"/>
  <c r="N230" i="15"/>
  <c r="O230" i="15" s="1"/>
  <c r="G260" i="15"/>
  <c r="N267" i="15"/>
  <c r="O267" i="15" s="1"/>
  <c r="K275" i="15"/>
  <c r="T298" i="15"/>
  <c r="K310" i="15"/>
  <c r="I338" i="15"/>
  <c r="T63" i="16"/>
  <c r="K91" i="16"/>
  <c r="U121" i="16"/>
  <c r="N132" i="16"/>
  <c r="N169" i="16"/>
  <c r="O169" i="16" s="1"/>
  <c r="I303" i="16"/>
  <c r="T310" i="16"/>
  <c r="T231" i="14"/>
  <c r="U247" i="14"/>
  <c r="U275" i="14"/>
  <c r="N292" i="14"/>
  <c r="O292" i="14" s="1"/>
  <c r="T338" i="14"/>
  <c r="N53" i="15"/>
  <c r="O53" i="15" s="1"/>
  <c r="M85" i="15"/>
  <c r="I169" i="15"/>
  <c r="M179" i="15"/>
  <c r="T204" i="15"/>
  <c r="I230" i="15"/>
  <c r="U275" i="15"/>
  <c r="N19" i="16"/>
  <c r="O19" i="16" s="1"/>
  <c r="K132" i="16"/>
  <c r="T150" i="16"/>
  <c r="T247" i="16"/>
  <c r="T260" i="16"/>
  <c r="T275" i="16"/>
  <c r="N299" i="16"/>
  <c r="K339" i="16"/>
  <c r="T84" i="12"/>
  <c r="N96" i="12"/>
  <c r="O96" i="12" s="1"/>
  <c r="M101" i="12"/>
  <c r="T150" i="12"/>
  <c r="T185" i="12"/>
  <c r="N191" i="12"/>
  <c r="O191" i="12" s="1"/>
  <c r="I204" i="12"/>
  <c r="T205" i="12"/>
  <c r="G216" i="12"/>
  <c r="T323" i="12"/>
  <c r="N54" i="13"/>
  <c r="O54" i="13" s="1"/>
  <c r="U63" i="13"/>
  <c r="T84" i="13"/>
  <c r="T101" i="13"/>
  <c r="G106" i="13"/>
  <c r="N198" i="13"/>
  <c r="O198" i="13" s="1"/>
  <c r="I205" i="13"/>
  <c r="K231" i="13"/>
  <c r="U275" i="13"/>
  <c r="N338" i="13"/>
  <c r="O338" i="13" s="1"/>
  <c r="K47" i="14"/>
  <c r="U54" i="14"/>
  <c r="K85" i="14"/>
  <c r="U102" i="14"/>
  <c r="I169" i="14"/>
  <c r="I198" i="14"/>
  <c r="I205" i="14"/>
  <c r="M216" i="14"/>
  <c r="T247" i="14"/>
  <c r="T267" i="14"/>
  <c r="I292" i="14"/>
  <c r="T299" i="14"/>
  <c r="I40" i="15"/>
  <c r="I53" i="15"/>
  <c r="I112" i="15"/>
  <c r="N169" i="15"/>
  <c r="O169" i="15" s="1"/>
  <c r="N240" i="15"/>
  <c r="O240" i="15" s="1"/>
  <c r="U260" i="15"/>
  <c r="M299" i="15"/>
  <c r="N27" i="16"/>
  <c r="I40" i="16"/>
  <c r="G102" i="16"/>
  <c r="T137" i="16"/>
  <c r="I205" i="16"/>
  <c r="N240" i="16"/>
  <c r="I259" i="16"/>
  <c r="U205" i="14"/>
  <c r="N240" i="14"/>
  <c r="O240" i="14" s="1"/>
  <c r="U260" i="14"/>
  <c r="T275" i="14"/>
  <c r="N339" i="14"/>
  <c r="O339" i="14" s="1"/>
  <c r="N40" i="15"/>
  <c r="O40" i="15" s="1"/>
  <c r="T47" i="15"/>
  <c r="M102" i="15"/>
  <c r="M150" i="15"/>
  <c r="K179" i="15"/>
  <c r="I27" i="16"/>
  <c r="N40" i="16"/>
  <c r="O40" i="16" s="1"/>
  <c r="N53" i="16"/>
  <c r="G70" i="16"/>
  <c r="I85" i="16"/>
  <c r="T303" i="16"/>
  <c r="T332" i="16"/>
  <c r="O85" i="16"/>
  <c r="N35" i="16"/>
  <c r="O35" i="16" s="1"/>
  <c r="N54" i="16"/>
  <c r="O54" i="16" s="1"/>
  <c r="N78" i="16"/>
  <c r="O78" i="16" s="1"/>
  <c r="N231" i="16"/>
  <c r="O231" i="16" s="1"/>
  <c r="N275" i="16"/>
  <c r="O275" i="16" s="1"/>
  <c r="K332" i="16"/>
  <c r="M10" i="16"/>
  <c r="K19" i="16"/>
  <c r="M40" i="16"/>
  <c r="K47" i="16"/>
  <c r="M58" i="16"/>
  <c r="K63" i="16"/>
  <c r="M84" i="16"/>
  <c r="K85" i="16"/>
  <c r="I91" i="16"/>
  <c r="I96" i="16"/>
  <c r="I102" i="16"/>
  <c r="G121" i="16"/>
  <c r="I126" i="16"/>
  <c r="I132" i="16"/>
  <c r="G150" i="16"/>
  <c r="N179" i="16"/>
  <c r="O179" i="16" s="1"/>
  <c r="N185" i="16"/>
  <c r="I198" i="16"/>
  <c r="I204" i="16"/>
  <c r="I216" i="16"/>
  <c r="G216" i="16"/>
  <c r="N247" i="16"/>
  <c r="O247" i="16" s="1"/>
  <c r="O338" i="16"/>
  <c r="K101" i="16"/>
  <c r="K163" i="16"/>
  <c r="O163" i="16"/>
  <c r="K231" i="16"/>
  <c r="K259" i="16"/>
  <c r="O298" i="16"/>
  <c r="O317" i="16"/>
  <c r="M19" i="16"/>
  <c r="M47" i="16"/>
  <c r="G58" i="16"/>
  <c r="M63" i="16"/>
  <c r="G84" i="16"/>
  <c r="M85" i="16"/>
  <c r="K185" i="16"/>
  <c r="O185" i="16"/>
  <c r="K285" i="16"/>
  <c r="O285" i="16"/>
  <c r="K303" i="16"/>
  <c r="O303" i="16"/>
  <c r="U339" i="16"/>
  <c r="M96" i="16"/>
  <c r="I101" i="16"/>
  <c r="M101" i="16"/>
  <c r="G132" i="16"/>
  <c r="I144" i="16"/>
  <c r="G144" i="16"/>
  <c r="U144" i="16"/>
  <c r="I157" i="16"/>
  <c r="U157" i="16"/>
  <c r="O170" i="16"/>
  <c r="G204" i="16"/>
  <c r="U323" i="16"/>
  <c r="I338" i="16"/>
  <c r="M27" i="16"/>
  <c r="M53" i="16"/>
  <c r="M70" i="16"/>
  <c r="K112" i="16"/>
  <c r="O112" i="16"/>
  <c r="K137" i="16"/>
  <c r="O137" i="16"/>
  <c r="N205" i="16"/>
  <c r="O205" i="16" s="1"/>
  <c r="N230" i="16"/>
  <c r="I240" i="16"/>
  <c r="G240" i="16"/>
  <c r="U240" i="16"/>
  <c r="I260" i="16"/>
  <c r="I292" i="16"/>
  <c r="I339" i="16"/>
  <c r="G339" i="16"/>
  <c r="O91" i="16"/>
  <c r="O96" i="16"/>
  <c r="O102" i="16"/>
  <c r="M106" i="16"/>
  <c r="I121" i="16"/>
  <c r="N157" i="16"/>
  <c r="O157" i="16" s="1"/>
  <c r="I169" i="16"/>
  <c r="G169" i="16"/>
  <c r="U169" i="16"/>
  <c r="G224" i="16"/>
  <c r="G230" i="16"/>
  <c r="O240" i="16"/>
  <c r="I247" i="16"/>
  <c r="I254" i="16"/>
  <c r="O260" i="16"/>
  <c r="O292" i="16"/>
  <c r="U299" i="16"/>
  <c r="N323" i="16"/>
  <c r="O323" i="16" s="1"/>
  <c r="M339" i="16"/>
  <c r="U91" i="16"/>
  <c r="G101" i="16"/>
  <c r="N106" i="16"/>
  <c r="O106" i="16" s="1"/>
  <c r="U106" i="16"/>
  <c r="M121" i="16"/>
  <c r="G157" i="16"/>
  <c r="M169" i="16"/>
  <c r="I170" i="16"/>
  <c r="I191" i="16"/>
  <c r="G191" i="16"/>
  <c r="K205" i="16"/>
  <c r="O224" i="16"/>
  <c r="M231" i="16"/>
  <c r="M254" i="16"/>
  <c r="M259" i="16"/>
  <c r="M275" i="16"/>
  <c r="M299" i="16"/>
  <c r="G323" i="16"/>
  <c r="I332" i="16"/>
  <c r="N339" i="16"/>
  <c r="O339" i="16" s="1"/>
  <c r="N259" i="16"/>
  <c r="O259" i="16" s="1"/>
  <c r="N285" i="16"/>
  <c r="N303" i="16"/>
  <c r="N332" i="16"/>
  <c r="O332" i="16" s="1"/>
  <c r="K126" i="16"/>
  <c r="K150" i="16"/>
  <c r="K170" i="16"/>
  <c r="K198" i="16"/>
  <c r="K224" i="16"/>
  <c r="M240" i="16"/>
  <c r="M260" i="16"/>
  <c r="K267" i="16"/>
  <c r="M292" i="16"/>
  <c r="K298" i="16"/>
  <c r="M310" i="16"/>
  <c r="M337" i="16"/>
  <c r="M126" i="16"/>
  <c r="M150" i="16"/>
  <c r="M170" i="16"/>
  <c r="M198" i="16"/>
  <c r="M224" i="16"/>
  <c r="M247" i="16"/>
  <c r="G260" i="16"/>
  <c r="M267" i="16"/>
  <c r="G292" i="16"/>
  <c r="M298" i="16"/>
  <c r="G310" i="16"/>
  <c r="M317" i="16"/>
  <c r="G337" i="16"/>
  <c r="M338" i="16"/>
  <c r="U63" i="15"/>
  <c r="M78" i="15"/>
  <c r="U85" i="15"/>
  <c r="M96" i="15"/>
  <c r="U102" i="15"/>
  <c r="M112" i="15"/>
  <c r="U126" i="15"/>
  <c r="N137" i="15"/>
  <c r="O137" i="15" s="1"/>
  <c r="K150" i="15"/>
  <c r="O150" i="15"/>
  <c r="N157" i="15"/>
  <c r="O157" i="15" s="1"/>
  <c r="T157" i="15"/>
  <c r="M169" i="15"/>
  <c r="N185" i="15"/>
  <c r="M216" i="15"/>
  <c r="N224" i="15"/>
  <c r="O224" i="15" s="1"/>
  <c r="M240" i="15"/>
  <c r="K298" i="15"/>
  <c r="O298" i="15"/>
  <c r="N339" i="15"/>
  <c r="O339" i="15" s="1"/>
  <c r="M35" i="15"/>
  <c r="M58" i="15"/>
  <c r="O144" i="15"/>
  <c r="O96" i="15"/>
  <c r="O112" i="15"/>
  <c r="G169" i="15"/>
  <c r="O185" i="15"/>
  <c r="G216" i="15"/>
  <c r="K338" i="15"/>
  <c r="K19" i="15"/>
  <c r="G35" i="15"/>
  <c r="O35" i="15"/>
  <c r="K47" i="15"/>
  <c r="T53" i="15"/>
  <c r="G58" i="15"/>
  <c r="O58" i="15"/>
  <c r="G78" i="15"/>
  <c r="O84" i="15"/>
  <c r="G96" i="15"/>
  <c r="O101" i="15"/>
  <c r="G112" i="15"/>
  <c r="O121" i="15"/>
  <c r="N132" i="15"/>
  <c r="O132" i="15" s="1"/>
  <c r="G144" i="15"/>
  <c r="U150" i="15"/>
  <c r="N275" i="15"/>
  <c r="O275" i="15" s="1"/>
  <c r="T275" i="15"/>
  <c r="N292" i="15"/>
  <c r="O292" i="15" s="1"/>
  <c r="K317" i="15"/>
  <c r="O317" i="15"/>
  <c r="T323" i="15"/>
  <c r="N338" i="15"/>
  <c r="O338" i="15" s="1"/>
  <c r="K53" i="15"/>
  <c r="N63" i="15"/>
  <c r="O63" i="15" s="1"/>
  <c r="G84" i="15"/>
  <c r="N85" i="15"/>
  <c r="O85" i="15" s="1"/>
  <c r="G101" i="15"/>
  <c r="N102" i="15"/>
  <c r="O102" i="15" s="1"/>
  <c r="G121" i="15"/>
  <c r="N126" i="15"/>
  <c r="O126" i="15" s="1"/>
  <c r="O205" i="15"/>
  <c r="O231" i="15"/>
  <c r="K267" i="15"/>
  <c r="G292" i="15"/>
  <c r="M337" i="15"/>
  <c r="G10" i="15"/>
  <c r="K27" i="15"/>
  <c r="G40" i="15"/>
  <c r="K54" i="15"/>
  <c r="T132" i="15"/>
  <c r="I170" i="15"/>
  <c r="G170" i="15"/>
  <c r="I198" i="15"/>
  <c r="G198" i="15"/>
  <c r="M298" i="15"/>
  <c r="T299" i="15"/>
  <c r="M310" i="15"/>
  <c r="N337" i="15"/>
  <c r="O337" i="15" s="1"/>
  <c r="N47" i="15"/>
  <c r="O47" i="15" s="1"/>
  <c r="I63" i="15"/>
  <c r="I85" i="15"/>
  <c r="I102" i="15"/>
  <c r="I126" i="15"/>
  <c r="K170" i="15"/>
  <c r="K198" i="15"/>
  <c r="I224" i="15"/>
  <c r="G224" i="15"/>
  <c r="K247" i="15"/>
  <c r="M260" i="15"/>
  <c r="N303" i="15"/>
  <c r="O303" i="15" s="1"/>
  <c r="O332" i="15"/>
  <c r="M137" i="15"/>
  <c r="M144" i="15"/>
  <c r="I150" i="15"/>
  <c r="G150" i="15"/>
  <c r="N170" i="15"/>
  <c r="O170" i="15" s="1"/>
  <c r="N179" i="15"/>
  <c r="O179" i="15" s="1"/>
  <c r="T179" i="15"/>
  <c r="M191" i="15"/>
  <c r="N198" i="15"/>
  <c r="O198" i="15" s="1"/>
  <c r="K224" i="15"/>
  <c r="N247" i="15"/>
  <c r="O247" i="15" s="1"/>
  <c r="N259" i="15"/>
  <c r="O259" i="15" s="1"/>
  <c r="N260" i="15"/>
  <c r="O260" i="15" s="1"/>
  <c r="G310" i="15"/>
  <c r="K163" i="15"/>
  <c r="K185" i="15"/>
  <c r="K205" i="15"/>
  <c r="K231" i="15"/>
  <c r="G247" i="15"/>
  <c r="K259" i="15"/>
  <c r="G267" i="15"/>
  <c r="K285" i="15"/>
  <c r="G298" i="15"/>
  <c r="K303" i="15"/>
  <c r="G317" i="15"/>
  <c r="K332" i="15"/>
  <c r="M163" i="15"/>
  <c r="K169" i="15"/>
  <c r="M185" i="15"/>
  <c r="M205" i="15"/>
  <c r="M231" i="15"/>
  <c r="M259" i="15"/>
  <c r="M285" i="15"/>
  <c r="M303" i="15"/>
  <c r="M332" i="15"/>
  <c r="M85" i="14"/>
  <c r="T63" i="14"/>
  <c r="I70" i="14"/>
  <c r="M84" i="14"/>
  <c r="K91" i="14"/>
  <c r="I96" i="14"/>
  <c r="N170" i="14"/>
  <c r="O170" i="14" s="1"/>
  <c r="I204" i="14"/>
  <c r="G204" i="14"/>
  <c r="N205" i="14"/>
  <c r="O205" i="14" s="1"/>
  <c r="N224" i="14"/>
  <c r="O224" i="14" s="1"/>
  <c r="I254" i="14"/>
  <c r="G254" i="14"/>
  <c r="O275" i="14"/>
  <c r="I285" i="14"/>
  <c r="I299" i="14"/>
  <c r="G299" i="14"/>
  <c r="I323" i="14"/>
  <c r="G323" i="14"/>
  <c r="N337" i="14"/>
  <c r="O337" i="14" s="1"/>
  <c r="N10" i="14"/>
  <c r="O10" i="14" s="1"/>
  <c r="N40" i="14"/>
  <c r="O40" i="14" s="1"/>
  <c r="N58" i="14"/>
  <c r="O58" i="14" s="1"/>
  <c r="N85" i="14"/>
  <c r="O85" i="14" s="1"/>
  <c r="M91" i="14"/>
  <c r="O112" i="14"/>
  <c r="O121" i="14"/>
  <c r="O132" i="14"/>
  <c r="K170" i="14"/>
  <c r="K224" i="14"/>
  <c r="M63" i="14"/>
  <c r="O126" i="14"/>
  <c r="K267" i="14"/>
  <c r="O267" i="14"/>
  <c r="K338" i="14"/>
  <c r="O338" i="14"/>
  <c r="M112" i="14"/>
  <c r="M126" i="14"/>
  <c r="M19" i="14"/>
  <c r="M47" i="14"/>
  <c r="N63" i="14"/>
  <c r="O63" i="14" s="1"/>
  <c r="M70" i="14"/>
  <c r="G91" i="14"/>
  <c r="M96" i="14"/>
  <c r="G137" i="14"/>
  <c r="N157" i="14"/>
  <c r="O157" i="14" s="1"/>
  <c r="M185" i="14"/>
  <c r="K198" i="14"/>
  <c r="M231" i="14"/>
  <c r="K247" i="14"/>
  <c r="K298" i="14"/>
  <c r="O298" i="14"/>
  <c r="K317" i="14"/>
  <c r="U332" i="14"/>
  <c r="G19" i="14"/>
  <c r="M27" i="14"/>
  <c r="G47" i="14"/>
  <c r="M53" i="14"/>
  <c r="I132" i="14"/>
  <c r="I157" i="14"/>
  <c r="G157" i="14"/>
  <c r="N179" i="14"/>
  <c r="N185" i="14"/>
  <c r="O185" i="14" s="1"/>
  <c r="N230" i="14"/>
  <c r="O230" i="14" s="1"/>
  <c r="N231" i="14"/>
  <c r="O231" i="14" s="1"/>
  <c r="M285" i="14"/>
  <c r="T85" i="14"/>
  <c r="M144" i="14"/>
  <c r="K144" i="14"/>
  <c r="I163" i="14"/>
  <c r="I179" i="14"/>
  <c r="G179" i="14"/>
  <c r="N191" i="14"/>
  <c r="O191" i="14" s="1"/>
  <c r="I230" i="14"/>
  <c r="G230" i="14"/>
  <c r="M259" i="14"/>
  <c r="N285" i="14"/>
  <c r="O285" i="14" s="1"/>
  <c r="M303" i="14"/>
  <c r="N310" i="14"/>
  <c r="O310" i="14" s="1"/>
  <c r="M332" i="14"/>
  <c r="I337" i="14"/>
  <c r="M10" i="14"/>
  <c r="M58" i="14"/>
  <c r="K150" i="14"/>
  <c r="O150" i="14"/>
  <c r="O299" i="14"/>
  <c r="O323" i="14"/>
  <c r="N101" i="14"/>
  <c r="O101" i="14" s="1"/>
  <c r="K132" i="14"/>
  <c r="N144" i="14"/>
  <c r="O144" i="14" s="1"/>
  <c r="N150" i="14"/>
  <c r="N169" i="14"/>
  <c r="O169" i="14" s="1"/>
  <c r="M170" i="14"/>
  <c r="O179" i="14"/>
  <c r="I185" i="14"/>
  <c r="M205" i="14"/>
  <c r="M224" i="14"/>
  <c r="I231" i="14"/>
  <c r="N259" i="14"/>
  <c r="O259" i="14" s="1"/>
  <c r="I275" i="14"/>
  <c r="G275" i="14"/>
  <c r="N303" i="14"/>
  <c r="O303" i="14" s="1"/>
  <c r="N332" i="14"/>
  <c r="O332" i="14" s="1"/>
  <c r="I339" i="14"/>
  <c r="G339" i="14"/>
  <c r="U339" i="14"/>
  <c r="M157" i="14"/>
  <c r="M179" i="14"/>
  <c r="M204" i="14"/>
  <c r="M230" i="14"/>
  <c r="M254" i="14"/>
  <c r="M275" i="14"/>
  <c r="K285" i="14"/>
  <c r="M299" i="14"/>
  <c r="K303" i="14"/>
  <c r="M323" i="14"/>
  <c r="M339" i="14"/>
  <c r="K169" i="14"/>
  <c r="K191" i="14"/>
  <c r="K216" i="14"/>
  <c r="K240" i="14"/>
  <c r="K260" i="14"/>
  <c r="K292" i="14"/>
  <c r="K310" i="14"/>
  <c r="K337" i="14"/>
  <c r="O27" i="13"/>
  <c r="N10" i="13"/>
  <c r="O10" i="13" s="1"/>
  <c r="N40" i="13"/>
  <c r="O40" i="13" s="1"/>
  <c r="N58" i="13"/>
  <c r="O58" i="13" s="1"/>
  <c r="N84" i="13"/>
  <c r="O84" i="13" s="1"/>
  <c r="N101" i="13"/>
  <c r="O101" i="13" s="1"/>
  <c r="M126" i="13"/>
  <c r="I191" i="13"/>
  <c r="G191" i="13"/>
  <c r="I216" i="13"/>
  <c r="G216" i="13"/>
  <c r="I260" i="13"/>
  <c r="G260" i="13"/>
  <c r="M19" i="13"/>
  <c r="I35" i="13"/>
  <c r="M47" i="13"/>
  <c r="I54" i="13"/>
  <c r="M63" i="13"/>
  <c r="I78" i="13"/>
  <c r="M85" i="13"/>
  <c r="I96" i="13"/>
  <c r="M102" i="13"/>
  <c r="K150" i="13"/>
  <c r="G163" i="13"/>
  <c r="T112" i="13"/>
  <c r="M157" i="13"/>
  <c r="U157" i="13"/>
  <c r="G170" i="13"/>
  <c r="N191" i="13"/>
  <c r="O191" i="13" s="1"/>
  <c r="O205" i="13"/>
  <c r="N216" i="13"/>
  <c r="O216" i="13" s="1"/>
  <c r="O247" i="13"/>
  <c r="O259" i="13"/>
  <c r="N260" i="13"/>
  <c r="O260" i="13" s="1"/>
  <c r="O285" i="13"/>
  <c r="M292" i="13"/>
  <c r="T298" i="13"/>
  <c r="O310" i="13"/>
  <c r="G19" i="13"/>
  <c r="O19" i="13"/>
  <c r="M27" i="13"/>
  <c r="G47" i="13"/>
  <c r="O47" i="13"/>
  <c r="M53" i="13"/>
  <c r="G63" i="13"/>
  <c r="O63" i="13"/>
  <c r="M70" i="13"/>
  <c r="G85" i="13"/>
  <c r="O85" i="13"/>
  <c r="M91" i="13"/>
  <c r="G102" i="13"/>
  <c r="O102" i="13"/>
  <c r="M106" i="13"/>
  <c r="N132" i="13"/>
  <c r="O132" i="13" s="1"/>
  <c r="M137" i="13"/>
  <c r="N157" i="13"/>
  <c r="O157" i="13" s="1"/>
  <c r="O170" i="13"/>
  <c r="I240" i="13"/>
  <c r="G240" i="13"/>
  <c r="K337" i="13"/>
  <c r="N137" i="13"/>
  <c r="O137" i="13" s="1"/>
  <c r="O150" i="13"/>
  <c r="I169" i="13"/>
  <c r="G169" i="13"/>
  <c r="O240" i="13"/>
  <c r="K10" i="13"/>
  <c r="K40" i="13"/>
  <c r="K58" i="13"/>
  <c r="K84" i="13"/>
  <c r="K101" i="13"/>
  <c r="G144" i="13"/>
  <c r="M163" i="13"/>
  <c r="O169" i="13"/>
  <c r="K185" i="13"/>
  <c r="K191" i="13"/>
  <c r="N204" i="13"/>
  <c r="O204" i="13" s="1"/>
  <c r="K216" i="13"/>
  <c r="N230" i="13"/>
  <c r="O230" i="13" s="1"/>
  <c r="N240" i="13"/>
  <c r="K260" i="13"/>
  <c r="N275" i="13"/>
  <c r="O275" i="13" s="1"/>
  <c r="N169" i="13"/>
  <c r="G198" i="13"/>
  <c r="G224" i="13"/>
  <c r="G267" i="13"/>
  <c r="K310" i="13"/>
  <c r="O163" i="13"/>
  <c r="M191" i="13"/>
  <c r="M216" i="13"/>
  <c r="O224" i="13"/>
  <c r="M260" i="13"/>
  <c r="O317" i="13"/>
  <c r="M150" i="13"/>
  <c r="M170" i="13"/>
  <c r="K179" i="13"/>
  <c r="K204" i="13"/>
  <c r="M224" i="13"/>
  <c r="K230" i="13"/>
  <c r="M247" i="13"/>
  <c r="K254" i="13"/>
  <c r="K275" i="13"/>
  <c r="G292" i="13"/>
  <c r="M298" i="13"/>
  <c r="K299" i="13"/>
  <c r="G310" i="13"/>
  <c r="M317" i="13"/>
  <c r="K323" i="13"/>
  <c r="G337" i="13"/>
  <c r="M338" i="13"/>
  <c r="K332" i="13"/>
  <c r="M339" i="13"/>
  <c r="O47" i="12"/>
  <c r="O102" i="12"/>
  <c r="O85" i="12"/>
  <c r="M112" i="12"/>
  <c r="M126" i="12"/>
  <c r="T132" i="12"/>
  <c r="I144" i="12"/>
  <c r="G169" i="12"/>
  <c r="I185" i="12"/>
  <c r="G185" i="12"/>
  <c r="O204" i="12"/>
  <c r="O260" i="12"/>
  <c r="M35" i="12"/>
  <c r="M54" i="12"/>
  <c r="M78" i="12"/>
  <c r="M96" i="12"/>
  <c r="O126" i="12"/>
  <c r="I163" i="12"/>
  <c r="O240" i="12"/>
  <c r="I259" i="12"/>
  <c r="G259" i="12"/>
  <c r="G112" i="12"/>
  <c r="O112" i="12"/>
  <c r="M121" i="12"/>
  <c r="M150" i="12"/>
  <c r="T157" i="12"/>
  <c r="O179" i="12"/>
  <c r="G204" i="12"/>
  <c r="I231" i="12"/>
  <c r="G231" i="12"/>
  <c r="N240" i="12"/>
  <c r="T240" i="12"/>
  <c r="O259" i="12"/>
  <c r="I285" i="12"/>
  <c r="G285" i="12"/>
  <c r="N292" i="12"/>
  <c r="O292" i="12" s="1"/>
  <c r="T292" i="12"/>
  <c r="O299" i="12"/>
  <c r="I332" i="12"/>
  <c r="G332" i="12"/>
  <c r="T337" i="12"/>
  <c r="O339" i="12"/>
  <c r="K19" i="12"/>
  <c r="O35" i="12"/>
  <c r="K47" i="12"/>
  <c r="K63" i="12"/>
  <c r="O78" i="12"/>
  <c r="K85" i="12"/>
  <c r="K102" i="12"/>
  <c r="N121" i="12"/>
  <c r="O121" i="12" s="1"/>
  <c r="G137" i="12"/>
  <c r="N230" i="12"/>
  <c r="O323" i="12"/>
  <c r="T106" i="12"/>
  <c r="G121" i="12"/>
  <c r="N132" i="12"/>
  <c r="O132" i="12" s="1"/>
  <c r="O137" i="12"/>
  <c r="M144" i="12"/>
  <c r="N150" i="12"/>
  <c r="O150" i="12" s="1"/>
  <c r="O230" i="12"/>
  <c r="N231" i="12"/>
  <c r="O231" i="12" s="1"/>
  <c r="M254" i="12"/>
  <c r="N285" i="12"/>
  <c r="O285" i="12" s="1"/>
  <c r="K303" i="12"/>
  <c r="N332" i="12"/>
  <c r="O332" i="12" s="1"/>
  <c r="M19" i="12"/>
  <c r="M47" i="12"/>
  <c r="M63" i="12"/>
  <c r="M85" i="12"/>
  <c r="M102" i="12"/>
  <c r="O163" i="12"/>
  <c r="M169" i="12"/>
  <c r="N170" i="12"/>
  <c r="O170" i="12" s="1"/>
  <c r="M204" i="12"/>
  <c r="I205" i="12"/>
  <c r="G205" i="12"/>
  <c r="N216" i="12"/>
  <c r="O216" i="12" s="1"/>
  <c r="T216" i="12"/>
  <c r="N247" i="12"/>
  <c r="O247" i="12" s="1"/>
  <c r="O254" i="12"/>
  <c r="K259" i="12"/>
  <c r="N298" i="12"/>
  <c r="O298" i="12" s="1"/>
  <c r="M303" i="12"/>
  <c r="O310" i="12"/>
  <c r="N338" i="12"/>
  <c r="O338" i="12" s="1"/>
  <c r="I137" i="12"/>
  <c r="N169" i="12"/>
  <c r="O169" i="12" s="1"/>
  <c r="U169" i="12"/>
  <c r="M185" i="12"/>
  <c r="O205" i="12"/>
  <c r="K231" i="12"/>
  <c r="K285" i="12"/>
  <c r="I303" i="12"/>
  <c r="G303" i="12"/>
  <c r="N310" i="12"/>
  <c r="T310" i="12"/>
  <c r="K332" i="12"/>
  <c r="K170" i="12"/>
  <c r="K198" i="12"/>
  <c r="M216" i="12"/>
  <c r="K224" i="12"/>
  <c r="M240" i="12"/>
  <c r="K247" i="12"/>
  <c r="M260" i="12"/>
  <c r="K267" i="12"/>
  <c r="M292" i="12"/>
  <c r="K298" i="12"/>
  <c r="M310" i="12"/>
  <c r="K317" i="12"/>
  <c r="M337" i="12"/>
  <c r="K338" i="12"/>
  <c r="O54" i="11"/>
  <c r="O78" i="11"/>
  <c r="G27" i="11"/>
  <c r="M54" i="11"/>
  <c r="G70" i="11"/>
  <c r="M78" i="11"/>
  <c r="U96" i="11"/>
  <c r="M19" i="11"/>
  <c r="K27" i="11"/>
  <c r="M47" i="11"/>
  <c r="K53" i="11"/>
  <c r="M63" i="11"/>
  <c r="K70" i="11"/>
  <c r="N112" i="11"/>
  <c r="O112" i="11" s="1"/>
  <c r="O163" i="11"/>
  <c r="K179" i="11"/>
  <c r="O179" i="11"/>
  <c r="I205" i="11"/>
  <c r="G205" i="11"/>
  <c r="O259" i="11"/>
  <c r="O332" i="11"/>
  <c r="G19" i="11"/>
  <c r="K35" i="11"/>
  <c r="G47" i="11"/>
  <c r="K54" i="11"/>
  <c r="K78" i="11"/>
  <c r="I84" i="11"/>
  <c r="I85" i="11"/>
  <c r="I101" i="11"/>
  <c r="I102" i="11"/>
  <c r="I121" i="11"/>
  <c r="I204" i="11"/>
  <c r="G204" i="11"/>
  <c r="N205" i="11"/>
  <c r="O205" i="11" s="1"/>
  <c r="G224" i="11"/>
  <c r="G247" i="11"/>
  <c r="I254" i="11"/>
  <c r="G254" i="11"/>
  <c r="I323" i="11"/>
  <c r="G323" i="11"/>
  <c r="G338" i="11"/>
  <c r="I231" i="11"/>
  <c r="G231" i="11"/>
  <c r="I303" i="11"/>
  <c r="G303" i="11"/>
  <c r="I157" i="11"/>
  <c r="G157" i="11"/>
  <c r="M126" i="11"/>
  <c r="M132" i="11"/>
  <c r="I137" i="11"/>
  <c r="G137" i="11"/>
  <c r="K157" i="11"/>
  <c r="O157" i="11"/>
  <c r="K204" i="11"/>
  <c r="O204" i="11"/>
  <c r="I230" i="11"/>
  <c r="G230" i="11"/>
  <c r="K254" i="11"/>
  <c r="O254" i="11"/>
  <c r="I299" i="11"/>
  <c r="G299" i="11"/>
  <c r="G317" i="11"/>
  <c r="K323" i="11"/>
  <c r="G53" i="11"/>
  <c r="I285" i="11"/>
  <c r="G285" i="11"/>
  <c r="K299" i="11"/>
  <c r="O299" i="11"/>
  <c r="I339" i="11"/>
  <c r="G339" i="11"/>
  <c r="M35" i="11"/>
  <c r="I132" i="11"/>
  <c r="G132" i="11"/>
  <c r="K230" i="11"/>
  <c r="O230" i="11"/>
  <c r="I106" i="11"/>
  <c r="M106" i="11"/>
  <c r="O126" i="11"/>
  <c r="N137" i="11"/>
  <c r="N169" i="11"/>
  <c r="M179" i="11"/>
  <c r="I185" i="11"/>
  <c r="G185" i="11"/>
  <c r="N260" i="11"/>
  <c r="O260" i="11" s="1"/>
  <c r="N337" i="11"/>
  <c r="K339" i="11"/>
  <c r="O339" i="11"/>
  <c r="M84" i="11"/>
  <c r="K85" i="11"/>
  <c r="O96" i="11"/>
  <c r="M101" i="11"/>
  <c r="K102" i="11"/>
  <c r="N216" i="11"/>
  <c r="I275" i="11"/>
  <c r="G275" i="11"/>
  <c r="N285" i="11"/>
  <c r="O84" i="11"/>
  <c r="O85" i="11"/>
  <c r="G91" i="11"/>
  <c r="O102" i="11"/>
  <c r="G126" i="11"/>
  <c r="I163" i="11"/>
  <c r="G163" i="11"/>
  <c r="I179" i="11"/>
  <c r="G179" i="11"/>
  <c r="N185" i="11"/>
  <c r="O185" i="11" s="1"/>
  <c r="N240" i="11"/>
  <c r="O240" i="11" s="1"/>
  <c r="I259" i="11"/>
  <c r="G259" i="11"/>
  <c r="K275" i="11"/>
  <c r="N310" i="11"/>
  <c r="I332" i="11"/>
  <c r="G332" i="11"/>
  <c r="M137" i="11"/>
  <c r="M163" i="11"/>
  <c r="M185" i="11"/>
  <c r="M205" i="11"/>
  <c r="M231" i="11"/>
  <c r="M259" i="11"/>
  <c r="M285" i="11"/>
  <c r="M303" i="11"/>
  <c r="M332" i="11"/>
  <c r="K150" i="11"/>
  <c r="K170" i="11"/>
  <c r="K198" i="11"/>
  <c r="K224" i="11"/>
  <c r="M240" i="11"/>
  <c r="K247" i="11"/>
  <c r="K267" i="11"/>
  <c r="K298" i="11"/>
  <c r="K317" i="11"/>
  <c r="M337" i="11"/>
  <c r="K338" i="11"/>
  <c r="O47" i="10"/>
  <c r="O102" i="10"/>
  <c r="O85" i="10"/>
  <c r="N78" i="10"/>
  <c r="O78" i="10" s="1"/>
  <c r="K10" i="10"/>
  <c r="M35" i="10"/>
  <c r="K40" i="10"/>
  <c r="M54" i="10"/>
  <c r="K58" i="10"/>
  <c r="M78" i="10"/>
  <c r="K84" i="10"/>
  <c r="M96" i="10"/>
  <c r="K101" i="10"/>
  <c r="M112" i="10"/>
  <c r="K121" i="10"/>
  <c r="G132" i="10"/>
  <c r="U157" i="10"/>
  <c r="M169" i="10"/>
  <c r="U179" i="10"/>
  <c r="M191" i="10"/>
  <c r="K247" i="10"/>
  <c r="I298" i="10"/>
  <c r="G298" i="10"/>
  <c r="N299" i="10"/>
  <c r="K317" i="10"/>
  <c r="O317" i="10"/>
  <c r="I323" i="10"/>
  <c r="G323" i="10"/>
  <c r="I339" i="10"/>
  <c r="G339" i="10"/>
  <c r="K19" i="10"/>
  <c r="G35" i="10"/>
  <c r="M40" i="10"/>
  <c r="G54" i="10"/>
  <c r="M58" i="10"/>
  <c r="M84" i="10"/>
  <c r="O191" i="10"/>
  <c r="U198" i="10"/>
  <c r="M224" i="10"/>
  <c r="I254" i="10"/>
  <c r="G254" i="10"/>
  <c r="M267" i="10"/>
  <c r="U275" i="10"/>
  <c r="G310" i="10"/>
  <c r="I338" i="10"/>
  <c r="G338" i="10"/>
  <c r="T137" i="10"/>
  <c r="O150" i="10"/>
  <c r="O170" i="10"/>
  <c r="N204" i="10"/>
  <c r="O204" i="10" s="1"/>
  <c r="N224" i="10"/>
  <c r="O224" i="10" s="1"/>
  <c r="N230" i="10"/>
  <c r="O230" i="10" s="1"/>
  <c r="O254" i="10"/>
  <c r="I275" i="10"/>
  <c r="G275" i="10"/>
  <c r="N337" i="10"/>
  <c r="O337" i="10" s="1"/>
  <c r="K338" i="10"/>
  <c r="O338" i="10"/>
  <c r="M10" i="10"/>
  <c r="G96" i="10"/>
  <c r="M101" i="10"/>
  <c r="G112" i="10"/>
  <c r="M121" i="10"/>
  <c r="I144" i="10"/>
  <c r="O169" i="10"/>
  <c r="G10" i="10"/>
  <c r="M19" i="10"/>
  <c r="G40" i="10"/>
  <c r="M47" i="10"/>
  <c r="G58" i="10"/>
  <c r="M63" i="10"/>
  <c r="G84" i="10"/>
  <c r="M85" i="10"/>
  <c r="G101" i="10"/>
  <c r="M102" i="10"/>
  <c r="G121" i="10"/>
  <c r="M126" i="10"/>
  <c r="G150" i="10"/>
  <c r="N157" i="10"/>
  <c r="O157" i="10" s="1"/>
  <c r="G170" i="10"/>
  <c r="N179" i="10"/>
  <c r="O179" i="10" s="1"/>
  <c r="I198" i="10"/>
  <c r="G198" i="10"/>
  <c r="I224" i="10"/>
  <c r="G224" i="10"/>
  <c r="I267" i="10"/>
  <c r="G267" i="10"/>
  <c r="I204" i="10"/>
  <c r="G204" i="10"/>
  <c r="O198" i="10"/>
  <c r="K224" i="10"/>
  <c r="K267" i="10"/>
  <c r="O267" i="10"/>
  <c r="I292" i="10"/>
  <c r="O132" i="10"/>
  <c r="M132" i="10"/>
  <c r="I157" i="10"/>
  <c r="I179" i="10"/>
  <c r="I299" i="10"/>
  <c r="G299" i="10"/>
  <c r="I230" i="10"/>
  <c r="G230" i="10"/>
  <c r="K298" i="10"/>
  <c r="N275" i="10"/>
  <c r="O275" i="10" s="1"/>
  <c r="M137" i="10"/>
  <c r="O144" i="10"/>
  <c r="I247" i="10"/>
  <c r="G247" i="10"/>
  <c r="O299" i="10"/>
  <c r="I310" i="10"/>
  <c r="I317" i="10"/>
  <c r="G317" i="10"/>
  <c r="U323" i="10"/>
  <c r="U339" i="10"/>
  <c r="M204" i="10"/>
  <c r="M230" i="10"/>
  <c r="M254" i="10"/>
  <c r="M275" i="10"/>
  <c r="M299" i="10"/>
  <c r="M323" i="10"/>
  <c r="M339" i="10"/>
  <c r="K216" i="10"/>
  <c r="K240" i="10"/>
  <c r="K260" i="10"/>
  <c r="K292" i="10"/>
  <c r="K310" i="10"/>
  <c r="K337" i="10"/>
  <c r="N205" i="10"/>
  <c r="O205" i="10" s="1"/>
  <c r="N231" i="10"/>
  <c r="O231" i="10" s="1"/>
  <c r="N259" i="10"/>
  <c r="O259" i="10" s="1"/>
  <c r="N285" i="10"/>
  <c r="O285" i="10" s="1"/>
  <c r="N303" i="10"/>
  <c r="O303" i="10" s="1"/>
  <c r="N332" i="10"/>
  <c r="O332" i="10" s="1"/>
  <c r="O132" i="9"/>
  <c r="O53" i="9"/>
  <c r="M70" i="9"/>
  <c r="O191" i="9"/>
  <c r="N204" i="9"/>
  <c r="O204" i="9" s="1"/>
  <c r="G224" i="9"/>
  <c r="N230" i="9"/>
  <c r="O230" i="9" s="1"/>
  <c r="T240" i="9"/>
  <c r="I298" i="9"/>
  <c r="K303" i="9"/>
  <c r="I323" i="9"/>
  <c r="M19" i="9"/>
  <c r="K27" i="9"/>
  <c r="M47" i="9"/>
  <c r="K53" i="9"/>
  <c r="M63" i="9"/>
  <c r="K70" i="9"/>
  <c r="M85" i="9"/>
  <c r="K91" i="9"/>
  <c r="M102" i="9"/>
  <c r="K106" i="9"/>
  <c r="M126" i="9"/>
  <c r="K132" i="9"/>
  <c r="M157" i="9"/>
  <c r="O224" i="9"/>
  <c r="N260" i="9"/>
  <c r="O260" i="9" s="1"/>
  <c r="N303" i="9"/>
  <c r="O303" i="9" s="1"/>
  <c r="M332" i="9"/>
  <c r="M163" i="9"/>
  <c r="T169" i="9"/>
  <c r="N216" i="9"/>
  <c r="M259" i="9"/>
  <c r="O332" i="9"/>
  <c r="N163" i="9"/>
  <c r="O163" i="9" s="1"/>
  <c r="O247" i="9"/>
  <c r="G254" i="9"/>
  <c r="N298" i="9"/>
  <c r="N299" i="9"/>
  <c r="O299" i="9" s="1"/>
  <c r="O338" i="9"/>
  <c r="M53" i="9"/>
  <c r="K10" i="9"/>
  <c r="G27" i="9"/>
  <c r="K40" i="9"/>
  <c r="G53" i="9"/>
  <c r="K58" i="9"/>
  <c r="G70" i="9"/>
  <c r="K84" i="9"/>
  <c r="G91" i="9"/>
  <c r="O91" i="9"/>
  <c r="K101" i="9"/>
  <c r="G106" i="9"/>
  <c r="O106" i="9"/>
  <c r="K121" i="9"/>
  <c r="G132" i="9"/>
  <c r="K150" i="9"/>
  <c r="G163" i="9"/>
  <c r="G170" i="9"/>
  <c r="K185" i="9"/>
  <c r="K205" i="9"/>
  <c r="T216" i="9"/>
  <c r="K231" i="9"/>
  <c r="N240" i="9"/>
  <c r="O240" i="9" s="1"/>
  <c r="N259" i="9"/>
  <c r="O259" i="9" s="1"/>
  <c r="O298" i="9"/>
  <c r="G299" i="9"/>
  <c r="G317" i="9"/>
  <c r="N323" i="9"/>
  <c r="O323" i="9" s="1"/>
  <c r="I337" i="9"/>
  <c r="N337" i="9"/>
  <c r="O216" i="9"/>
  <c r="N137" i="9"/>
  <c r="O137" i="9" s="1"/>
  <c r="O170" i="9"/>
  <c r="N185" i="9"/>
  <c r="O185" i="9" s="1"/>
  <c r="G198" i="9"/>
  <c r="N205" i="9"/>
  <c r="O205" i="9" s="1"/>
  <c r="N231" i="9"/>
  <c r="O231" i="9" s="1"/>
  <c r="K260" i="9"/>
  <c r="M275" i="9"/>
  <c r="K285" i="9"/>
  <c r="I292" i="9"/>
  <c r="N292" i="9"/>
  <c r="M303" i="9"/>
  <c r="M310" i="9"/>
  <c r="O317" i="9"/>
  <c r="O337" i="9"/>
  <c r="N179" i="9"/>
  <c r="O179" i="9" s="1"/>
  <c r="O198" i="9"/>
  <c r="K216" i="9"/>
  <c r="I247" i="9"/>
  <c r="G267" i="9"/>
  <c r="N275" i="9"/>
  <c r="O275" i="9" s="1"/>
  <c r="N285" i="9"/>
  <c r="O285" i="9" s="1"/>
  <c r="O292" i="9"/>
  <c r="I310" i="9"/>
  <c r="N310" i="9"/>
  <c r="O310" i="9" s="1"/>
  <c r="I338" i="9"/>
  <c r="M224" i="9"/>
  <c r="M247" i="9"/>
  <c r="M267" i="9"/>
  <c r="M298" i="9"/>
  <c r="M317" i="9"/>
  <c r="M338" i="9"/>
  <c r="O10" i="8"/>
  <c r="K27" i="8"/>
  <c r="I35" i="8"/>
  <c r="O40" i="8"/>
  <c r="K53" i="8"/>
  <c r="I54" i="8"/>
  <c r="O58" i="8"/>
  <c r="M70" i="8"/>
  <c r="I78" i="8"/>
  <c r="M78" i="8"/>
  <c r="M91" i="8"/>
  <c r="I137" i="8"/>
  <c r="N137" i="8"/>
  <c r="I144" i="8"/>
  <c r="G144" i="8"/>
  <c r="M163" i="8"/>
  <c r="M169" i="8"/>
  <c r="I191" i="8"/>
  <c r="G191" i="8"/>
  <c r="M198" i="8"/>
  <c r="N298" i="8"/>
  <c r="O298" i="8" s="1"/>
  <c r="I303" i="8"/>
  <c r="N303" i="8"/>
  <c r="O310" i="8"/>
  <c r="N317" i="8"/>
  <c r="O332" i="8"/>
  <c r="N19" i="8"/>
  <c r="O19" i="8" s="1"/>
  <c r="N47" i="8"/>
  <c r="O47" i="8" s="1"/>
  <c r="O137" i="8"/>
  <c r="O144" i="8"/>
  <c r="I169" i="8"/>
  <c r="G169" i="8"/>
  <c r="O191" i="8"/>
  <c r="O303" i="8"/>
  <c r="M27" i="8"/>
  <c r="O205" i="8"/>
  <c r="O216" i="8"/>
  <c r="M231" i="8"/>
  <c r="U231" i="8"/>
  <c r="K260" i="8"/>
  <c r="N299" i="8"/>
  <c r="O299" i="8" s="1"/>
  <c r="N323" i="8"/>
  <c r="O323" i="8" s="1"/>
  <c r="K337" i="8"/>
  <c r="G27" i="8"/>
  <c r="M35" i="8"/>
  <c r="G53" i="8"/>
  <c r="O53" i="8"/>
  <c r="M54" i="8"/>
  <c r="G85" i="8"/>
  <c r="M96" i="8"/>
  <c r="G163" i="8"/>
  <c r="I240" i="8"/>
  <c r="G240" i="8"/>
  <c r="M247" i="8"/>
  <c r="U337" i="8"/>
  <c r="I84" i="8"/>
  <c r="G101" i="8"/>
  <c r="K106" i="8"/>
  <c r="M121" i="8"/>
  <c r="K144" i="8"/>
  <c r="N179" i="8"/>
  <c r="O179" i="8" s="1"/>
  <c r="G185" i="8"/>
  <c r="K191" i="8"/>
  <c r="G205" i="8"/>
  <c r="I224" i="8"/>
  <c r="N247" i="8"/>
  <c r="O247" i="8" s="1"/>
  <c r="U310" i="8"/>
  <c r="U338" i="8"/>
  <c r="O78" i="8"/>
  <c r="M85" i="8"/>
  <c r="O91" i="8"/>
  <c r="O163" i="8"/>
  <c r="G285" i="8"/>
  <c r="G332" i="8"/>
  <c r="U85" i="8"/>
  <c r="O185" i="8"/>
  <c r="O101" i="8"/>
  <c r="K169" i="8"/>
  <c r="I260" i="8"/>
  <c r="G260" i="8"/>
  <c r="O267" i="8"/>
  <c r="U298" i="8"/>
  <c r="U317" i="8"/>
  <c r="I337" i="8"/>
  <c r="G337" i="8"/>
  <c r="I216" i="8"/>
  <c r="G216" i="8"/>
  <c r="N85" i="8"/>
  <c r="O85" i="8" s="1"/>
  <c r="K84" i="8"/>
  <c r="G96" i="8"/>
  <c r="N102" i="8"/>
  <c r="O102" i="8" s="1"/>
  <c r="G112" i="8"/>
  <c r="N126" i="8"/>
  <c r="O126" i="8" s="1"/>
  <c r="M137" i="8"/>
  <c r="M144" i="8"/>
  <c r="U150" i="8"/>
  <c r="M191" i="8"/>
  <c r="U198" i="8"/>
  <c r="K216" i="8"/>
  <c r="G231" i="8"/>
  <c r="I247" i="8"/>
  <c r="O259" i="8"/>
  <c r="O260" i="8"/>
  <c r="N267" i="8"/>
  <c r="I285" i="8"/>
  <c r="I292" i="8"/>
  <c r="G292" i="8"/>
  <c r="M303" i="8"/>
  <c r="I310" i="8"/>
  <c r="G310" i="8"/>
  <c r="O317" i="8"/>
  <c r="I332" i="8"/>
  <c r="O337" i="8"/>
  <c r="N338" i="8"/>
  <c r="O338" i="8" s="1"/>
  <c r="K132" i="8"/>
  <c r="K157" i="8"/>
  <c r="K179" i="8"/>
  <c r="K204" i="8"/>
  <c r="K230" i="8"/>
  <c r="K254" i="8"/>
  <c r="M267" i="8"/>
  <c r="M298" i="8"/>
  <c r="M317" i="8"/>
  <c r="M338" i="8"/>
  <c r="N10" i="7"/>
  <c r="O10" i="7" s="1"/>
  <c r="I19" i="7"/>
  <c r="M35" i="7"/>
  <c r="I47" i="7"/>
  <c r="M54" i="7"/>
  <c r="I63" i="7"/>
  <c r="M78" i="7"/>
  <c r="I85" i="7"/>
  <c r="N112" i="7"/>
  <c r="O112" i="7" s="1"/>
  <c r="I169" i="7"/>
  <c r="I179" i="7"/>
  <c r="G179" i="7"/>
  <c r="K299" i="7"/>
  <c r="I91" i="7"/>
  <c r="G102" i="7"/>
  <c r="U121" i="7"/>
  <c r="O150" i="7"/>
  <c r="I163" i="7"/>
  <c r="M170" i="7"/>
  <c r="K179" i="7"/>
  <c r="O179" i="7"/>
  <c r="G198" i="7"/>
  <c r="I205" i="7"/>
  <c r="G205" i="7"/>
  <c r="U240" i="7"/>
  <c r="I260" i="7"/>
  <c r="M292" i="7"/>
  <c r="N299" i="7"/>
  <c r="O299" i="7" s="1"/>
  <c r="M10" i="7"/>
  <c r="O35" i="7"/>
  <c r="M40" i="7"/>
  <c r="O54" i="7"/>
  <c r="M58" i="7"/>
  <c r="O78" i="7"/>
  <c r="M84" i="7"/>
  <c r="I170" i="7"/>
  <c r="U191" i="7"/>
  <c r="I216" i="7"/>
  <c r="K275" i="7"/>
  <c r="O275" i="7"/>
  <c r="N292" i="7"/>
  <c r="O292" i="7" s="1"/>
  <c r="I310" i="7"/>
  <c r="I337" i="7"/>
  <c r="N84" i="7"/>
  <c r="O84" i="7" s="1"/>
  <c r="K230" i="7"/>
  <c r="O230" i="7"/>
  <c r="K27" i="7"/>
  <c r="K53" i="7"/>
  <c r="G58" i="7"/>
  <c r="K70" i="7"/>
  <c r="K96" i="7"/>
  <c r="M126" i="7"/>
  <c r="I132" i="7"/>
  <c r="G132" i="7"/>
  <c r="M137" i="7"/>
  <c r="U137" i="7"/>
  <c r="M169" i="7"/>
  <c r="K204" i="7"/>
  <c r="O204" i="7"/>
  <c r="N230" i="7"/>
  <c r="N240" i="7"/>
  <c r="O240" i="7" s="1"/>
  <c r="U260" i="7"/>
  <c r="I292" i="7"/>
  <c r="T332" i="7"/>
  <c r="K106" i="7"/>
  <c r="O132" i="7"/>
  <c r="G170" i="7"/>
  <c r="I185" i="7"/>
  <c r="G185" i="7"/>
  <c r="N298" i="7"/>
  <c r="O298" i="7" s="1"/>
  <c r="M299" i="7"/>
  <c r="I323" i="7"/>
  <c r="K101" i="7"/>
  <c r="O126" i="7"/>
  <c r="I157" i="7"/>
  <c r="G157" i="7"/>
  <c r="M185" i="7"/>
  <c r="M260" i="7"/>
  <c r="K323" i="7"/>
  <c r="O170" i="7"/>
  <c r="I204" i="7"/>
  <c r="G204" i="7"/>
  <c r="O101" i="7"/>
  <c r="G106" i="7"/>
  <c r="M106" i="7"/>
  <c r="I137" i="7"/>
  <c r="M150" i="7"/>
  <c r="O157" i="7"/>
  <c r="M198" i="7"/>
  <c r="U198" i="7"/>
  <c r="M216" i="7"/>
  <c r="K254" i="7"/>
  <c r="O254" i="7"/>
  <c r="N260" i="7"/>
  <c r="O260" i="7" s="1"/>
  <c r="M275" i="7"/>
  <c r="I299" i="7"/>
  <c r="M310" i="7"/>
  <c r="N317" i="7"/>
  <c r="O317" i="7" s="1"/>
  <c r="N323" i="7"/>
  <c r="O323" i="7" s="1"/>
  <c r="M337" i="7"/>
  <c r="K339" i="7"/>
  <c r="O339" i="7"/>
  <c r="K121" i="7"/>
  <c r="K144" i="7"/>
  <c r="K169" i="7"/>
  <c r="K191" i="7"/>
  <c r="K216" i="7"/>
  <c r="G230" i="7"/>
  <c r="K240" i="7"/>
  <c r="G254" i="7"/>
  <c r="K260" i="7"/>
  <c r="G275" i="7"/>
  <c r="K292" i="7"/>
  <c r="G299" i="7"/>
  <c r="K310" i="7"/>
  <c r="G323" i="7"/>
  <c r="K337" i="7"/>
  <c r="G339" i="7"/>
  <c r="K198" i="7"/>
  <c r="K224" i="7"/>
  <c r="G231" i="7"/>
  <c r="K247" i="7"/>
  <c r="G259" i="7"/>
  <c r="K267" i="7"/>
  <c r="G285" i="7"/>
  <c r="K298" i="7"/>
  <c r="G303" i="7"/>
  <c r="K317" i="7"/>
  <c r="G332" i="7"/>
  <c r="K338" i="7"/>
  <c r="O112" i="6"/>
  <c r="O70" i="6"/>
  <c r="O53" i="6"/>
  <c r="O78" i="6"/>
  <c r="O91" i="6"/>
  <c r="K150" i="6"/>
  <c r="N163" i="6"/>
  <c r="O163" i="6" s="1"/>
  <c r="K267" i="6"/>
  <c r="O267" i="6"/>
  <c r="N317" i="6"/>
  <c r="O317" i="6" s="1"/>
  <c r="G10" i="6"/>
  <c r="M19" i="6"/>
  <c r="K27" i="6"/>
  <c r="I35" i="6"/>
  <c r="G40" i="6"/>
  <c r="M47" i="6"/>
  <c r="K53" i="6"/>
  <c r="I54" i="6"/>
  <c r="G58" i="6"/>
  <c r="M63" i="6"/>
  <c r="K70" i="6"/>
  <c r="I78" i="6"/>
  <c r="G84" i="6"/>
  <c r="M85" i="6"/>
  <c r="K91" i="6"/>
  <c r="I96" i="6"/>
  <c r="G101" i="6"/>
  <c r="M102" i="6"/>
  <c r="K106" i="6"/>
  <c r="I112" i="6"/>
  <c r="G121" i="6"/>
  <c r="N126" i="6"/>
  <c r="O126" i="6" s="1"/>
  <c r="G132" i="6"/>
  <c r="O157" i="6"/>
  <c r="I169" i="6"/>
  <c r="I179" i="6"/>
  <c r="G179" i="6"/>
  <c r="I204" i="6"/>
  <c r="G204" i="6"/>
  <c r="K224" i="6"/>
  <c r="O224" i="6"/>
  <c r="K247" i="6"/>
  <c r="O247" i="6"/>
  <c r="N259" i="6"/>
  <c r="O259" i="6" s="1"/>
  <c r="N260" i="6"/>
  <c r="O260" i="6" s="1"/>
  <c r="I298" i="6"/>
  <c r="G298" i="6"/>
  <c r="N299" i="6"/>
  <c r="I323" i="6"/>
  <c r="G323" i="6"/>
  <c r="I339" i="6"/>
  <c r="G339" i="6"/>
  <c r="N102" i="6"/>
  <c r="O102" i="6" s="1"/>
  <c r="U267" i="6"/>
  <c r="I275" i="6"/>
  <c r="G275" i="6"/>
  <c r="K298" i="6"/>
  <c r="O298" i="6"/>
  <c r="N47" i="6"/>
  <c r="O47" i="6" s="1"/>
  <c r="N85" i="6"/>
  <c r="O85" i="6" s="1"/>
  <c r="O132" i="6"/>
  <c r="O179" i="6"/>
  <c r="I230" i="6"/>
  <c r="G230" i="6"/>
  <c r="M27" i="6"/>
  <c r="M53" i="6"/>
  <c r="M70" i="6"/>
  <c r="M91" i="6"/>
  <c r="M106" i="6"/>
  <c r="G144" i="6"/>
  <c r="O230" i="6"/>
  <c r="I254" i="6"/>
  <c r="G254" i="6"/>
  <c r="M267" i="6"/>
  <c r="O275" i="6"/>
  <c r="G310" i="6"/>
  <c r="I338" i="6"/>
  <c r="G338" i="6"/>
  <c r="I198" i="6"/>
  <c r="G198" i="6"/>
  <c r="U317" i="6"/>
  <c r="K338" i="6"/>
  <c r="O338" i="6"/>
  <c r="G27" i="6"/>
  <c r="M35" i="6"/>
  <c r="G53" i="6"/>
  <c r="M54" i="6"/>
  <c r="G70" i="6"/>
  <c r="M78" i="6"/>
  <c r="G91" i="6"/>
  <c r="M96" i="6"/>
  <c r="G106" i="6"/>
  <c r="M112" i="6"/>
  <c r="U185" i="6"/>
  <c r="K198" i="6"/>
  <c r="O198" i="6"/>
  <c r="I267" i="6"/>
  <c r="G267" i="6"/>
  <c r="N303" i="6"/>
  <c r="O303" i="6" s="1"/>
  <c r="I240" i="6"/>
  <c r="K132" i="6"/>
  <c r="M157" i="6"/>
  <c r="G163" i="6"/>
  <c r="U163" i="6"/>
  <c r="K170" i="6"/>
  <c r="O170" i="6"/>
  <c r="M185" i="6"/>
  <c r="N205" i="6"/>
  <c r="O205" i="6" s="1"/>
  <c r="I292" i="6"/>
  <c r="M298" i="6"/>
  <c r="I299" i="6"/>
  <c r="G299" i="6"/>
  <c r="I317" i="6"/>
  <c r="G317" i="6"/>
  <c r="N332" i="6"/>
  <c r="O332" i="6" s="1"/>
  <c r="I170" i="6"/>
  <c r="G170" i="6"/>
  <c r="I126" i="6"/>
  <c r="G150" i="6"/>
  <c r="I157" i="6"/>
  <c r="G157" i="6"/>
  <c r="M163" i="6"/>
  <c r="N185" i="6"/>
  <c r="O185" i="6" s="1"/>
  <c r="U204" i="6"/>
  <c r="I224" i="6"/>
  <c r="G224" i="6"/>
  <c r="N231" i="6"/>
  <c r="O231" i="6" s="1"/>
  <c r="I247" i="6"/>
  <c r="G247" i="6"/>
  <c r="N285" i="6"/>
  <c r="O285" i="6" s="1"/>
  <c r="O299" i="6"/>
  <c r="I310" i="6"/>
  <c r="K317" i="6"/>
  <c r="U323" i="6"/>
  <c r="U339" i="6"/>
  <c r="M179" i="6"/>
  <c r="M204" i="6"/>
  <c r="M230" i="6"/>
  <c r="M254" i="6"/>
  <c r="M275" i="6"/>
  <c r="M299" i="6"/>
  <c r="M323" i="6"/>
  <c r="M339" i="6"/>
  <c r="K144" i="6"/>
  <c r="K169" i="6"/>
  <c r="K191" i="6"/>
  <c r="K216" i="6"/>
  <c r="K240" i="6"/>
  <c r="K260" i="6"/>
  <c r="K292" i="6"/>
  <c r="K310" i="6"/>
  <c r="K337" i="6"/>
  <c r="I10" i="5"/>
  <c r="G10" i="5"/>
  <c r="N27" i="5"/>
  <c r="O27" i="5" s="1"/>
  <c r="I58" i="5"/>
  <c r="G58" i="5"/>
  <c r="K102" i="5"/>
  <c r="M102" i="5"/>
  <c r="M112" i="5"/>
  <c r="N231" i="5"/>
  <c r="O231" i="5" s="1"/>
  <c r="G231" i="5"/>
  <c r="K35" i="5"/>
  <c r="O35" i="5"/>
  <c r="O58" i="5"/>
  <c r="K144" i="5"/>
  <c r="O144" i="5"/>
  <c r="M144" i="5"/>
  <c r="I121" i="5"/>
  <c r="G121" i="5"/>
  <c r="N332" i="5"/>
  <c r="O332" i="5" s="1"/>
  <c r="G332" i="5"/>
  <c r="I40" i="5"/>
  <c r="G40" i="5"/>
  <c r="N91" i="5"/>
  <c r="O91" i="5" s="1"/>
  <c r="G106" i="5"/>
  <c r="I106" i="5"/>
  <c r="K121" i="5"/>
  <c r="O121" i="5"/>
  <c r="K78" i="5"/>
  <c r="O78" i="5"/>
  <c r="O106" i="5"/>
  <c r="K106" i="5"/>
  <c r="I150" i="5"/>
  <c r="G150" i="5"/>
  <c r="N157" i="5"/>
  <c r="M157" i="5"/>
  <c r="N259" i="5"/>
  <c r="O259" i="5" s="1"/>
  <c r="G259" i="5"/>
  <c r="N40" i="5"/>
  <c r="O40" i="5" s="1"/>
  <c r="K54" i="5"/>
  <c r="O54" i="5"/>
  <c r="I84" i="5"/>
  <c r="G84" i="5"/>
  <c r="N102" i="5"/>
  <c r="O102" i="5" s="1"/>
  <c r="N19" i="5"/>
  <c r="O19" i="5" s="1"/>
  <c r="M35" i="5"/>
  <c r="U58" i="5"/>
  <c r="M58" i="5"/>
  <c r="N58" i="5"/>
  <c r="N63" i="5"/>
  <c r="O63" i="5" s="1"/>
  <c r="N70" i="5"/>
  <c r="O70" i="5" s="1"/>
  <c r="M84" i="5"/>
  <c r="G101" i="5"/>
  <c r="K292" i="5"/>
  <c r="M292" i="5"/>
  <c r="N35" i="5"/>
  <c r="N84" i="5"/>
  <c r="O84" i="5" s="1"/>
  <c r="I112" i="5"/>
  <c r="G112" i="5"/>
  <c r="O132" i="5"/>
  <c r="K132" i="5"/>
  <c r="M132" i="5"/>
  <c r="I170" i="5"/>
  <c r="G170" i="5"/>
  <c r="I337" i="5"/>
  <c r="G337" i="5"/>
  <c r="M10" i="5"/>
  <c r="M40" i="5"/>
  <c r="O150" i="5"/>
  <c r="K169" i="5"/>
  <c r="O169" i="5"/>
  <c r="U298" i="5"/>
  <c r="M240" i="5"/>
  <c r="N260" i="5"/>
  <c r="O260" i="5" s="1"/>
  <c r="O339" i="5"/>
  <c r="M96" i="5"/>
  <c r="K101" i="5"/>
  <c r="I102" i="5"/>
  <c r="G132" i="5"/>
  <c r="K179" i="5"/>
  <c r="N198" i="5"/>
  <c r="O198" i="5" s="1"/>
  <c r="U205" i="5"/>
  <c r="I224" i="5"/>
  <c r="G224" i="5"/>
  <c r="N254" i="5"/>
  <c r="N275" i="5"/>
  <c r="O275" i="5" s="1"/>
  <c r="I292" i="5"/>
  <c r="G292" i="5"/>
  <c r="K310" i="5"/>
  <c r="O310" i="5"/>
  <c r="I317" i="5"/>
  <c r="G317" i="5"/>
  <c r="O338" i="5"/>
  <c r="K337" i="5"/>
  <c r="O337" i="5"/>
  <c r="O157" i="5"/>
  <c r="U240" i="5"/>
  <c r="K27" i="5"/>
  <c r="K53" i="5"/>
  <c r="K70" i="5"/>
  <c r="G163" i="5"/>
  <c r="U163" i="5"/>
  <c r="U185" i="5"/>
  <c r="U198" i="5"/>
  <c r="I216" i="5"/>
  <c r="G216" i="5"/>
  <c r="O230" i="5"/>
  <c r="I260" i="5"/>
  <c r="G260" i="5"/>
  <c r="N339" i="5"/>
  <c r="M163" i="5"/>
  <c r="I157" i="5"/>
  <c r="I169" i="5"/>
  <c r="G185" i="5"/>
  <c r="I198" i="5"/>
  <c r="G198" i="5"/>
  <c r="I205" i="5"/>
  <c r="K216" i="5"/>
  <c r="O216" i="5"/>
  <c r="N230" i="5"/>
  <c r="I240" i="5"/>
  <c r="G240" i="5"/>
  <c r="K260" i="5"/>
  <c r="N298" i="5"/>
  <c r="O298" i="5" s="1"/>
  <c r="N323" i="5"/>
  <c r="O323" i="5" s="1"/>
  <c r="I191" i="5"/>
  <c r="G191" i="5"/>
  <c r="U216" i="5"/>
  <c r="I247" i="5"/>
  <c r="G247" i="5"/>
  <c r="U260" i="5"/>
  <c r="I267" i="5"/>
  <c r="G267" i="5"/>
  <c r="K191" i="5"/>
  <c r="O191" i="5"/>
  <c r="O204" i="5"/>
  <c r="M216" i="5"/>
  <c r="U112" i="5"/>
  <c r="M185" i="5"/>
  <c r="I298" i="5"/>
  <c r="G298" i="5"/>
  <c r="M91" i="5"/>
  <c r="I126" i="5"/>
  <c r="G179" i="5"/>
  <c r="M198" i="5"/>
  <c r="U224" i="5"/>
  <c r="I231" i="5"/>
  <c r="K240" i="5"/>
  <c r="O254" i="5"/>
  <c r="I259" i="5"/>
  <c r="I310" i="5"/>
  <c r="G310" i="5"/>
  <c r="U317" i="5"/>
  <c r="M337" i="5"/>
  <c r="I338" i="5"/>
  <c r="G338" i="5"/>
  <c r="K204" i="5"/>
  <c r="K230" i="5"/>
  <c r="K254" i="5"/>
  <c r="K275" i="5"/>
  <c r="M298" i="5"/>
  <c r="K299" i="5"/>
  <c r="M317" i="5"/>
  <c r="K323" i="5"/>
  <c r="M338" i="5"/>
  <c r="M204" i="5"/>
  <c r="M230" i="5"/>
  <c r="M254" i="5"/>
  <c r="M275" i="5"/>
  <c r="M299" i="5"/>
  <c r="M323" i="5"/>
  <c r="M339" i="5"/>
  <c r="O102" i="4"/>
  <c r="N27" i="4"/>
  <c r="O27" i="4" s="1"/>
  <c r="N53" i="4"/>
  <c r="O53" i="4" s="1"/>
  <c r="N70" i="4"/>
  <c r="O70" i="4" s="1"/>
  <c r="N91" i="4"/>
  <c r="O91" i="4" s="1"/>
  <c r="K10" i="4"/>
  <c r="I19" i="4"/>
  <c r="K102" i="4"/>
  <c r="N121" i="4"/>
  <c r="O121" i="4" s="1"/>
  <c r="N170" i="4"/>
  <c r="O170" i="4" s="1"/>
  <c r="N198" i="4"/>
  <c r="O198" i="4" s="1"/>
  <c r="O224" i="4"/>
  <c r="N254" i="4"/>
  <c r="O254" i="4" s="1"/>
  <c r="K259" i="4"/>
  <c r="O259" i="4"/>
  <c r="N292" i="4"/>
  <c r="O292" i="4" s="1"/>
  <c r="G299" i="4"/>
  <c r="M303" i="4"/>
  <c r="N317" i="4"/>
  <c r="O317" i="4" s="1"/>
  <c r="G323" i="4"/>
  <c r="M332" i="4"/>
  <c r="M102" i="4"/>
  <c r="G150" i="4"/>
  <c r="G204" i="4"/>
  <c r="U216" i="4"/>
  <c r="G230" i="4"/>
  <c r="G10" i="4"/>
  <c r="O10" i="4"/>
  <c r="K27" i="4"/>
  <c r="G40" i="4"/>
  <c r="O40" i="4"/>
  <c r="K53" i="4"/>
  <c r="G58" i="4"/>
  <c r="O58" i="4"/>
  <c r="K70" i="4"/>
  <c r="G84" i="4"/>
  <c r="O84" i="4"/>
  <c r="K91" i="4"/>
  <c r="G101" i="4"/>
  <c r="K112" i="4"/>
  <c r="G132" i="4"/>
  <c r="O132" i="4"/>
  <c r="O137" i="4"/>
  <c r="I216" i="4"/>
  <c r="G216" i="4"/>
  <c r="N247" i="4"/>
  <c r="O247" i="4" s="1"/>
  <c r="K303" i="4"/>
  <c r="O303" i="4"/>
  <c r="K332" i="4"/>
  <c r="O332" i="4"/>
  <c r="M40" i="4"/>
  <c r="M58" i="4"/>
  <c r="M84" i="4"/>
  <c r="M101" i="4"/>
  <c r="N126" i="4"/>
  <c r="O126" i="4" s="1"/>
  <c r="M132" i="4"/>
  <c r="U137" i="4"/>
  <c r="U185" i="4"/>
  <c r="O101" i="4"/>
  <c r="U144" i="4"/>
  <c r="G157" i="4"/>
  <c r="I169" i="4"/>
  <c r="G169" i="4"/>
  <c r="I191" i="4"/>
  <c r="G191" i="4"/>
  <c r="I303" i="4"/>
  <c r="G303" i="4"/>
  <c r="I310" i="4"/>
  <c r="G310" i="4"/>
  <c r="I332" i="4"/>
  <c r="G332" i="4"/>
  <c r="N144" i="4"/>
  <c r="O144" i="4" s="1"/>
  <c r="N169" i="4"/>
  <c r="O169" i="4" s="1"/>
  <c r="I185" i="4"/>
  <c r="G185" i="4"/>
  <c r="N191" i="4"/>
  <c r="O191" i="4" s="1"/>
  <c r="O216" i="4"/>
  <c r="N298" i="4"/>
  <c r="O298" i="4" s="1"/>
  <c r="N310" i="4"/>
  <c r="O310" i="4" s="1"/>
  <c r="I337" i="4"/>
  <c r="G337" i="4"/>
  <c r="K35" i="4"/>
  <c r="G47" i="4"/>
  <c r="K54" i="4"/>
  <c r="G63" i="4"/>
  <c r="K78" i="4"/>
  <c r="G85" i="4"/>
  <c r="K96" i="4"/>
  <c r="G106" i="4"/>
  <c r="K121" i="4"/>
  <c r="T126" i="4"/>
  <c r="G137" i="4"/>
  <c r="I163" i="4"/>
  <c r="G163" i="4"/>
  <c r="K185" i="4"/>
  <c r="O185" i="4"/>
  <c r="I205" i="4"/>
  <c r="G205" i="4"/>
  <c r="N216" i="4"/>
  <c r="I231" i="4"/>
  <c r="G231" i="4"/>
  <c r="I240" i="4"/>
  <c r="G240" i="4"/>
  <c r="M259" i="4"/>
  <c r="I260" i="4"/>
  <c r="G260" i="4"/>
  <c r="I285" i="4"/>
  <c r="G285" i="4"/>
  <c r="N112" i="4"/>
  <c r="O112" i="4" s="1"/>
  <c r="I144" i="4"/>
  <c r="K163" i="4"/>
  <c r="O163" i="4"/>
  <c r="I179" i="4"/>
  <c r="K205" i="4"/>
  <c r="O205" i="4"/>
  <c r="K231" i="4"/>
  <c r="O231" i="4"/>
  <c r="O260" i="4"/>
  <c r="N275" i="4"/>
  <c r="O275" i="4" s="1"/>
  <c r="K285" i="4"/>
  <c r="O285" i="4"/>
  <c r="I292" i="4"/>
  <c r="G292" i="4"/>
  <c r="N337" i="4"/>
  <c r="O337" i="4" s="1"/>
  <c r="N240" i="4"/>
  <c r="O240" i="4" s="1"/>
  <c r="I259" i="4"/>
  <c r="G259" i="4"/>
  <c r="N260" i="4"/>
  <c r="M144" i="4"/>
  <c r="K150" i="4"/>
  <c r="M169" i="4"/>
  <c r="M191" i="4"/>
  <c r="M216" i="4"/>
  <c r="K224" i="4"/>
  <c r="M240" i="4"/>
  <c r="M260" i="4"/>
  <c r="M292" i="4"/>
  <c r="M310" i="4"/>
  <c r="M337" i="4"/>
  <c r="K157" i="4"/>
  <c r="K179" i="4"/>
  <c r="K204" i="4"/>
  <c r="M224" i="4"/>
  <c r="K230" i="4"/>
  <c r="M247" i="4"/>
  <c r="M267" i="4"/>
  <c r="M298" i="4"/>
  <c r="M317" i="4"/>
  <c r="M338" i="4"/>
  <c r="N267" i="4"/>
  <c r="O267" i="4" s="1"/>
  <c r="O85" i="3"/>
  <c r="M126" i="3"/>
  <c r="O157" i="3"/>
  <c r="N204" i="3"/>
  <c r="N254" i="3"/>
  <c r="K323" i="3"/>
  <c r="O323" i="3"/>
  <c r="M19" i="3"/>
  <c r="M47" i="3"/>
  <c r="O150" i="3"/>
  <c r="I63" i="3"/>
  <c r="K78" i="3"/>
  <c r="K85" i="3"/>
  <c r="O126" i="3"/>
  <c r="M260" i="3"/>
  <c r="I275" i="3"/>
  <c r="G275" i="3"/>
  <c r="I292" i="3"/>
  <c r="G338" i="3"/>
  <c r="G19" i="3"/>
  <c r="O19" i="3"/>
  <c r="K35" i="3"/>
  <c r="G47" i="3"/>
  <c r="M54" i="3"/>
  <c r="N54" i="3"/>
  <c r="O54" i="3" s="1"/>
  <c r="N63" i="3"/>
  <c r="O63" i="3" s="1"/>
  <c r="G70" i="3"/>
  <c r="M84" i="3"/>
  <c r="I106" i="3"/>
  <c r="G126" i="3"/>
  <c r="G150" i="3"/>
  <c r="G163" i="3"/>
  <c r="I169" i="3"/>
  <c r="I179" i="3"/>
  <c r="G179" i="3"/>
  <c r="G191" i="3"/>
  <c r="G198" i="3"/>
  <c r="G205" i="3"/>
  <c r="I230" i="3"/>
  <c r="G230" i="3"/>
  <c r="G247" i="3"/>
  <c r="K275" i="3"/>
  <c r="O275" i="3"/>
  <c r="I299" i="3"/>
  <c r="G299" i="3"/>
  <c r="G310" i="3"/>
  <c r="U310" i="3"/>
  <c r="G317" i="3"/>
  <c r="M337" i="3"/>
  <c r="K299" i="3"/>
  <c r="M310" i="3"/>
  <c r="M323" i="3"/>
  <c r="I339" i="3"/>
  <c r="G339" i="3"/>
  <c r="O84" i="3"/>
  <c r="K106" i="3"/>
  <c r="O91" i="3"/>
  <c r="I137" i="3"/>
  <c r="I144" i="3"/>
  <c r="M157" i="3"/>
  <c r="I204" i="3"/>
  <c r="G204" i="3"/>
  <c r="I254" i="3"/>
  <c r="G254" i="3"/>
  <c r="N303" i="3"/>
  <c r="O303" i="3" s="1"/>
  <c r="K339" i="3"/>
  <c r="N27" i="3"/>
  <c r="O27" i="3" s="1"/>
  <c r="O70" i="3"/>
  <c r="I85" i="3"/>
  <c r="K157" i="3"/>
  <c r="K179" i="3"/>
  <c r="O179" i="3"/>
  <c r="M191" i="3"/>
  <c r="K230" i="3"/>
  <c r="O230" i="3"/>
  <c r="M35" i="3"/>
  <c r="I132" i="3"/>
  <c r="N179" i="3"/>
  <c r="N230" i="3"/>
  <c r="K231" i="3"/>
  <c r="I260" i="3"/>
  <c r="N299" i="3"/>
  <c r="O299" i="3" s="1"/>
  <c r="G85" i="3"/>
  <c r="O101" i="3"/>
  <c r="M106" i="3"/>
  <c r="M121" i="3"/>
  <c r="M150" i="3"/>
  <c r="I157" i="3"/>
  <c r="G157" i="3"/>
  <c r="G185" i="3"/>
  <c r="K204" i="3"/>
  <c r="O204" i="3"/>
  <c r="G216" i="3"/>
  <c r="U216" i="3"/>
  <c r="G224" i="3"/>
  <c r="K254" i="3"/>
  <c r="O254" i="3"/>
  <c r="G267" i="3"/>
  <c r="G298" i="3"/>
  <c r="I323" i="3"/>
  <c r="G323" i="3"/>
  <c r="N339" i="3"/>
  <c r="O339" i="3" s="1"/>
  <c r="K144" i="3"/>
  <c r="K169" i="3"/>
  <c r="K191" i="3"/>
  <c r="K216" i="3"/>
  <c r="K240" i="3"/>
  <c r="K260" i="3"/>
  <c r="K292" i="3"/>
  <c r="K310" i="3"/>
  <c r="K337" i="3"/>
  <c r="K170" i="3"/>
  <c r="K198" i="3"/>
  <c r="K224" i="3"/>
  <c r="K247" i="3"/>
  <c r="K267" i="3"/>
  <c r="K298" i="3"/>
  <c r="K317" i="3"/>
  <c r="K338" i="3"/>
  <c r="G157" i="2"/>
  <c r="I157" i="2"/>
  <c r="I169" i="2"/>
  <c r="G169" i="2"/>
  <c r="N63" i="2"/>
  <c r="O63" i="2" s="1"/>
  <c r="O106" i="2"/>
  <c r="O126" i="2"/>
  <c r="K126" i="2"/>
  <c r="I170" i="2"/>
  <c r="G170" i="2"/>
  <c r="N35" i="2"/>
  <c r="O35" i="2" s="1"/>
  <c r="N40" i="2"/>
  <c r="O40" i="2" s="1"/>
  <c r="N102" i="2"/>
  <c r="O102" i="2" s="1"/>
  <c r="N106" i="2"/>
  <c r="N121" i="2"/>
  <c r="O121" i="2" s="1"/>
  <c r="K63" i="2"/>
  <c r="G91" i="2"/>
  <c r="I91" i="2"/>
  <c r="K216" i="2"/>
  <c r="O216" i="2"/>
  <c r="M216" i="2"/>
  <c r="G27" i="2"/>
  <c r="I27" i="2"/>
  <c r="K102" i="2"/>
  <c r="O157" i="2"/>
  <c r="K157" i="2"/>
  <c r="K169" i="2"/>
  <c r="G247" i="2"/>
  <c r="N247" i="2"/>
  <c r="O247" i="2" s="1"/>
  <c r="O27" i="2"/>
  <c r="N53" i="2"/>
  <c r="O53" i="2" s="1"/>
  <c r="N78" i="2"/>
  <c r="O78" i="2" s="1"/>
  <c r="N91" i="2"/>
  <c r="O91" i="2" s="1"/>
  <c r="I132" i="2"/>
  <c r="G132" i="2"/>
  <c r="U170" i="2"/>
  <c r="U179" i="2"/>
  <c r="K240" i="2"/>
  <c r="O240" i="2"/>
  <c r="M240" i="2"/>
  <c r="G53" i="2"/>
  <c r="I53" i="2"/>
  <c r="G317" i="2"/>
  <c r="N317" i="2"/>
  <c r="O317" i="2" s="1"/>
  <c r="M126" i="2"/>
  <c r="O47" i="2"/>
  <c r="K47" i="2"/>
  <c r="G70" i="2"/>
  <c r="I70" i="2"/>
  <c r="K85" i="2"/>
  <c r="O85" i="2"/>
  <c r="N126" i="2"/>
  <c r="N132" i="2"/>
  <c r="O132" i="2" s="1"/>
  <c r="K150" i="2"/>
  <c r="M150" i="2"/>
  <c r="M179" i="2"/>
  <c r="N204" i="2"/>
  <c r="O204" i="2" s="1"/>
  <c r="G224" i="2"/>
  <c r="N224" i="2"/>
  <c r="O224" i="2" s="1"/>
  <c r="K19" i="2"/>
  <c r="O19" i="2"/>
  <c r="M63" i="2"/>
  <c r="O70" i="2"/>
  <c r="G106" i="2"/>
  <c r="I106" i="2"/>
  <c r="I163" i="2"/>
  <c r="G163" i="2"/>
  <c r="K310" i="2"/>
  <c r="O310" i="2"/>
  <c r="M310" i="2"/>
  <c r="N101" i="2"/>
  <c r="O101" i="2" s="1"/>
  <c r="N144" i="2"/>
  <c r="O144" i="2" s="1"/>
  <c r="M157" i="2"/>
  <c r="M169" i="2"/>
  <c r="M10" i="2"/>
  <c r="M40" i="2"/>
  <c r="M58" i="2"/>
  <c r="M101" i="2"/>
  <c r="M121" i="2"/>
  <c r="M144" i="2"/>
  <c r="I150" i="2"/>
  <c r="G185" i="2"/>
  <c r="I191" i="2"/>
  <c r="G198" i="2"/>
  <c r="I204" i="2"/>
  <c r="G267" i="2"/>
  <c r="N285" i="2"/>
  <c r="O285" i="2" s="1"/>
  <c r="O299" i="2"/>
  <c r="K337" i="2"/>
  <c r="G19" i="2"/>
  <c r="M27" i="2"/>
  <c r="M53" i="2"/>
  <c r="M70" i="2"/>
  <c r="M91" i="2"/>
  <c r="M106" i="2"/>
  <c r="M132" i="2"/>
  <c r="I205" i="2"/>
  <c r="N216" i="2"/>
  <c r="I299" i="2"/>
  <c r="U163" i="2"/>
  <c r="O179" i="2"/>
  <c r="K179" i="2"/>
  <c r="M205" i="2"/>
  <c r="U205" i="2"/>
  <c r="N303" i="2"/>
  <c r="O303" i="2" s="1"/>
  <c r="K84" i="2"/>
  <c r="I185" i="2"/>
  <c r="K191" i="2"/>
  <c r="O191" i="2"/>
  <c r="I198" i="2"/>
  <c r="K204" i="2"/>
  <c r="N205" i="2"/>
  <c r="O205" i="2" s="1"/>
  <c r="N231" i="2"/>
  <c r="O231" i="2" s="1"/>
  <c r="K260" i="2"/>
  <c r="O260" i="2"/>
  <c r="N275" i="2"/>
  <c r="O275" i="2" s="1"/>
  <c r="K292" i="2"/>
  <c r="T298" i="2"/>
  <c r="N323" i="2"/>
  <c r="O323" i="2" s="1"/>
  <c r="M337" i="2"/>
  <c r="M185" i="2"/>
  <c r="M198" i="2"/>
  <c r="G205" i="2"/>
  <c r="O230" i="2"/>
  <c r="K230" i="2"/>
  <c r="T231" i="2"/>
  <c r="O254" i="2"/>
  <c r="K254" i="2"/>
  <c r="N260" i="2"/>
  <c r="N292" i="2"/>
  <c r="O292" i="2" s="1"/>
  <c r="T338" i="2"/>
  <c r="I337" i="2"/>
  <c r="K275" i="2"/>
  <c r="K299" i="2"/>
  <c r="K323" i="2"/>
  <c r="G337" i="2"/>
  <c r="K339" i="2"/>
  <c r="M275" i="2"/>
  <c r="M299" i="2"/>
  <c r="M323" i="2"/>
  <c r="M339" i="2"/>
  <c r="O58" i="1"/>
  <c r="O10" i="1"/>
  <c r="M63" i="1"/>
  <c r="O84" i="1"/>
  <c r="M85" i="1"/>
  <c r="O101" i="1"/>
  <c r="O150" i="1"/>
  <c r="O27" i="1"/>
  <c r="M35" i="1"/>
  <c r="K40" i="1"/>
  <c r="M54" i="1"/>
  <c r="K58" i="1"/>
  <c r="M78" i="1"/>
  <c r="K84" i="1"/>
  <c r="M96" i="1"/>
  <c r="K101" i="1"/>
  <c r="I137" i="1"/>
  <c r="N137" i="1"/>
  <c r="O137" i="1" s="1"/>
  <c r="M163" i="1"/>
  <c r="I170" i="1"/>
  <c r="N204" i="1"/>
  <c r="O204" i="1" s="1"/>
  <c r="N224" i="1"/>
  <c r="O224" i="1" s="1"/>
  <c r="N231" i="1"/>
  <c r="O231" i="1" s="1"/>
  <c r="K240" i="1"/>
  <c r="O240" i="1"/>
  <c r="K260" i="1"/>
  <c r="O260" i="1"/>
  <c r="N285" i="1"/>
  <c r="O285" i="1" s="1"/>
  <c r="I303" i="1"/>
  <c r="I317" i="1"/>
  <c r="G317" i="1"/>
  <c r="M102" i="1"/>
  <c r="I247" i="1"/>
  <c r="G247" i="1"/>
  <c r="O126" i="1"/>
  <c r="O163" i="1"/>
  <c r="M40" i="1"/>
  <c r="M58" i="1"/>
  <c r="I198" i="1"/>
  <c r="G198" i="1"/>
  <c r="I298" i="1"/>
  <c r="G298" i="1"/>
  <c r="K337" i="1"/>
  <c r="O337" i="1"/>
  <c r="T106" i="1"/>
  <c r="M198" i="1"/>
  <c r="K216" i="1"/>
  <c r="O216" i="1"/>
  <c r="U247" i="1"/>
  <c r="O298" i="1"/>
  <c r="M19" i="1"/>
  <c r="K121" i="1"/>
  <c r="I144" i="1"/>
  <c r="G144" i="1"/>
  <c r="N150" i="1"/>
  <c r="K191" i="1"/>
  <c r="O191" i="1"/>
  <c r="U224" i="1"/>
  <c r="M240" i="1"/>
  <c r="M260" i="1"/>
  <c r="I267" i="1"/>
  <c r="G267" i="1"/>
  <c r="N339" i="1"/>
  <c r="O339" i="1" s="1"/>
  <c r="M47" i="1"/>
  <c r="K126" i="1"/>
  <c r="N170" i="1"/>
  <c r="O170" i="1" s="1"/>
  <c r="I224" i="1"/>
  <c r="G224" i="1"/>
  <c r="I231" i="1"/>
  <c r="N247" i="1"/>
  <c r="O247" i="1" s="1"/>
  <c r="I285" i="1"/>
  <c r="N323" i="1"/>
  <c r="O323" i="1" s="1"/>
  <c r="K310" i="1"/>
  <c r="O310" i="1"/>
  <c r="M137" i="1"/>
  <c r="I150" i="1"/>
  <c r="O169" i="1"/>
  <c r="N267" i="1"/>
  <c r="O267" i="1" s="1"/>
  <c r="K292" i="1"/>
  <c r="O292" i="1"/>
  <c r="M337" i="1"/>
  <c r="I338" i="1"/>
  <c r="G338" i="1"/>
  <c r="M150" i="1"/>
  <c r="G169" i="1"/>
  <c r="M170" i="1"/>
  <c r="K179" i="1"/>
  <c r="G191" i="1"/>
  <c r="K204" i="1"/>
  <c r="G216" i="1"/>
  <c r="M224" i="1"/>
  <c r="K230" i="1"/>
  <c r="G240" i="1"/>
  <c r="M247" i="1"/>
  <c r="K254" i="1"/>
  <c r="G260" i="1"/>
  <c r="M267" i="1"/>
  <c r="K275" i="1"/>
  <c r="G292" i="1"/>
  <c r="M298" i="1"/>
  <c r="K299" i="1"/>
  <c r="G310" i="1"/>
  <c r="K323" i="1"/>
  <c r="G337" i="1"/>
  <c r="K339" i="1"/>
  <c r="K185" i="1"/>
  <c r="K205" i="1"/>
  <c r="K231" i="1"/>
  <c r="K259" i="1"/>
  <c r="M275" i="1"/>
  <c r="K285" i="1"/>
  <c r="M299" i="1"/>
  <c r="K303" i="1"/>
  <c r="M323" i="1"/>
  <c r="M339" i="1"/>
</calcChain>
</file>

<file path=xl/sharedStrings.xml><?xml version="1.0" encoding="utf-8"?>
<sst xmlns="http://schemas.openxmlformats.org/spreadsheetml/2006/main" count="16336" uniqueCount="619">
  <si>
    <t/>
  </si>
  <si>
    <t>Figures Finalised as at 2025/08/08</t>
  </si>
  <si>
    <t>STATEMENT OF OPERATING REVENUE FOR THE 4th Quarter Ended 30 June 2025 (Preliminary results)</t>
  </si>
  <si>
    <t>Executive and council</t>
  </si>
  <si>
    <t>Budget</t>
  </si>
  <si>
    <t>First Quarter 2024/25</t>
  </si>
  <si>
    <t>Second Quarter 2024/25</t>
  </si>
  <si>
    <t>Third Quarter 2024/25</t>
  </si>
  <si>
    <t>Fourth Quarter 2024/25</t>
  </si>
  <si>
    <t>Year to date: 30 June 2025</t>
  </si>
  <si>
    <t>Fourth Quarter 2023/24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</si>
  <si>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</si>
  <si>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</si>
  <si>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</si>
  <si>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</si>
  <si>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</si>
  <si>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</si>
  <si>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</si>
  <si>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</si>
  <si>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</si>
  <si>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adj budget</t>
  </si>
  <si>
    <t>Q4 of 2023/24 to Q4 of 2024/25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</si>
  <si>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</si>
  <si>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</si>
  <si>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</si>
  <si>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</si>
  <si>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</si>
  <si>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</si>
  <si>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</si>
  <si>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</si>
  <si>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</si>
  <si>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</si>
  <si>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</si>
  <si>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</si>
  <si>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</si>
  <si>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</si>
  <si>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</si>
  <si>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</si>
  <si>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</si>
  <si>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</si>
  <si>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</si>
  <si>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</si>
  <si>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</si>
  <si>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</si>
  <si>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</si>
  <si>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</si>
  <si>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</si>
  <si>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</si>
  <si>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</si>
  <si>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</si>
  <si>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</si>
  <si>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</si>
  <si>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</si>
  <si>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</si>
  <si>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</si>
  <si>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</si>
  <si>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</si>
  <si>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</si>
  <si>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</si>
  <si>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</si>
  <si>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</si>
  <si>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</si>
  <si>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</si>
  <si>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</si>
  <si>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</si>
  <si>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</si>
  <si>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</si>
  <si>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</si>
  <si>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</si>
  <si>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</si>
  <si>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</si>
  <si>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</si>
  <si>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</si>
  <si>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</si>
  <si>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</si>
  <si>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</si>
  <si>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</si>
  <si>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</si>
  <si>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</si>
  <si>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</si>
  <si>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</si>
  <si>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</si>
  <si>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</si>
  <si>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</si>
  <si>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</si>
  <si>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</si>
  <si>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</si>
  <si>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</si>
  <si>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</si>
  <si>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</si>
  <si>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</si>
  <si>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</si>
  <si>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</si>
  <si>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</si>
  <si>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</si>
  <si>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</si>
  <si>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</si>
  <si>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</si>
  <si>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</si>
  <si>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</si>
  <si>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</si>
  <si>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</si>
  <si>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</si>
  <si>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</si>
  <si>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</si>
  <si>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</si>
  <si>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</si>
  <si>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</si>
  <si>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</si>
  <si>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</si>
  <si>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</si>
  <si>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</si>
  <si>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</si>
  <si>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</si>
  <si>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</si>
  <si>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</si>
  <si>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</si>
  <si>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</si>
  <si>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</si>
  <si>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</si>
  <si>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</si>
  <si>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</si>
  <si>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</si>
  <si>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</si>
  <si>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</si>
  <si>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</si>
  <si>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</si>
  <si>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</si>
  <si>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</si>
  <si>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</si>
  <si>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</si>
  <si>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</si>
  <si>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</si>
  <si>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</si>
  <si>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</si>
  <si>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</si>
  <si>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</si>
  <si>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</si>
  <si>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</si>
  <si>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</si>
  <si>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</si>
  <si>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</si>
  <si>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</si>
  <si>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</si>
  <si>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</si>
  <si>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</si>
  <si>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</si>
  <si>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</si>
  <si>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</si>
  <si>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</si>
  <si>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</si>
  <si>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</si>
  <si>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</si>
  <si>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</si>
  <si>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</si>
  <si>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</si>
  <si>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</si>
  <si>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</si>
  <si>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</si>
  <si>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</si>
  <si>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</si>
  <si>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</si>
  <si>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</si>
  <si>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</si>
  <si>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</si>
  <si>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</si>
  <si>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</si>
  <si>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</si>
  <si>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</si>
  <si>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</si>
  <si>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</si>
  <si>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</si>
  <si>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</si>
  <si>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</si>
  <si>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</si>
  <si>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</si>
  <si>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</si>
  <si>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</si>
  <si>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</si>
  <si>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</si>
  <si>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</si>
  <si>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</si>
  <si>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</si>
  <si>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</si>
  <si>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</si>
  <si>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</si>
  <si>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</si>
  <si>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</si>
  <si>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</si>
  <si>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</si>
  <si>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</si>
  <si>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</si>
  <si>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</si>
  <si>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</si>
  <si>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</si>
  <si>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</si>
  <si>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</si>
  <si>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</si>
  <si>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</si>
  <si>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</si>
  <si>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</si>
  <si>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</si>
  <si>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</si>
  <si>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</si>
  <si>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</si>
  <si>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</si>
  <si>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</si>
  <si>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</si>
  <si>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</si>
  <si>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</si>
  <si>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</si>
  <si>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</si>
  <si>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</si>
  <si>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</si>
  <si>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</si>
  <si>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</si>
  <si>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</si>
  <si>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</si>
  <si>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</si>
  <si>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</si>
  <si>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</si>
  <si>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</si>
  <si>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</si>
  <si>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</si>
  <si>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</si>
  <si>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</si>
  <si>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</si>
  <si>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</si>
  <si>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</si>
  <si>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</si>
  <si>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</si>
  <si>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</si>
  <si>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</si>
  <si>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</si>
  <si>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</si>
  <si>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</si>
  <si>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</si>
  <si>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</si>
  <si>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</si>
  <si>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</si>
  <si>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</si>
  <si>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</si>
  <si>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</si>
  <si>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</si>
  <si>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</si>
  <si>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</si>
  <si>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</si>
  <si>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</si>
  <si>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</si>
  <si>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</si>
  <si>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</si>
  <si>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</si>
  <si>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</si>
  <si>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</si>
  <si>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</si>
  <si>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</si>
  <si>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</si>
  <si>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</si>
  <si>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</si>
  <si>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</si>
  <si>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</si>
  <si>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</si>
  <si>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</si>
  <si>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</si>
  <si>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</si>
  <si>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</si>
  <si>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</si>
  <si>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</si>
  <si>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</si>
  <si>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</si>
  <si>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</si>
  <si>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</si>
  <si>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</si>
  <si>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</si>
  <si>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</si>
  <si>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</si>
  <si>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</si>
  <si>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</si>
  <si>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</si>
  <si>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</si>
  <si>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</si>
  <si>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</si>
  <si>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</si>
  <si>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</si>
  <si>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</si>
  <si>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</si>
  <si>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</si>
  <si>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</si>
  <si>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</si>
  <si>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</si>
  <si>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</si>
  <si>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</si>
  <si>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</si>
  <si>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</si>
  <si>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</si>
  <si>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</si>
  <si>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</si>
  <si>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</si>
  <si>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</si>
  <si>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</si>
  <si>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Johannes Phumani Phungula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</si>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</sst>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18224950</v>
      </c>
      <c r="E8" s="31">
        <v>18224950</v>
      </c>
      <c r="F8" s="31">
        <v>4415629</v>
      </c>
      <c r="G8" s="36">
        <f>IF(($D8       =0),0,($F8       /$D8       ))</f>
        <v>0.24228483480064417</v>
      </c>
      <c r="H8" s="31">
        <v>8026412</v>
      </c>
      <c r="I8" s="36">
        <f>IF(($D8       =0),0,($H8       /$D8       ))</f>
        <v>0.44040790235364158</v>
      </c>
      <c r="J8" s="31">
        <v>8455613</v>
      </c>
      <c r="K8" s="36">
        <f>IF(($E8       =0),0,($J8       /$E8       ))</f>
        <v>0.46395809042000113</v>
      </c>
      <c r="L8" s="31">
        <v>-645024</v>
      </c>
      <c r="M8" s="36">
        <f>IF(($E8       =0),0,($L8       /$E8       ))</f>
        <v>-3.5392360472868235E-2</v>
      </c>
      <c r="N8" s="31">
        <f>$F8       +$H8       +$J8       +$L8</f>
        <v>20252630</v>
      </c>
      <c r="O8" s="36">
        <f>IF(($E8       =0),0,($N8       /$E8       ))</f>
        <v>1.1112584671014187</v>
      </c>
      <c r="P8" s="31">
        <v>4219071</v>
      </c>
      <c r="Q8" s="31">
        <v>19818020</v>
      </c>
      <c r="R8" s="31">
        <v>16347890</v>
      </c>
      <c r="S8" s="31">
        <v>23708388</v>
      </c>
      <c r="T8" s="36">
        <f>IF(($R8       =0),0,($S8       /$R8       ))</f>
        <v>1.4502414684708547</v>
      </c>
      <c r="U8" s="36">
        <f>IF(($P8       =0),0,(($L8       /$P8       )-1))</f>
        <v>-1.1528829450843563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1193660</v>
      </c>
      <c r="E9" s="31">
        <v>1322370</v>
      </c>
      <c r="F9" s="31">
        <v>72006</v>
      </c>
      <c r="G9" s="36">
        <f>IF(($D9       =0),0,($F9       /$D9       ))</f>
        <v>6.0323710269255905E-2</v>
      </c>
      <c r="H9" s="31">
        <v>379918</v>
      </c>
      <c r="I9" s="36">
        <f>IF(($D9       =0),0,($H9       /$D9       ))</f>
        <v>0.31827991220280483</v>
      </c>
      <c r="J9" s="31">
        <v>389633</v>
      </c>
      <c r="K9" s="36">
        <f>IF(($E9       =0),0,($J9       /$E9       ))</f>
        <v>0.2946474889781226</v>
      </c>
      <c r="L9" s="31">
        <v>707917</v>
      </c>
      <c r="M9" s="36">
        <f>IF(($E9       =0),0,($L9       /$E9       ))</f>
        <v>0.53533957969403423</v>
      </c>
      <c r="N9" s="31">
        <f>$F9       +$H9       +$J9       +$L9</f>
        <v>1549474</v>
      </c>
      <c r="O9" s="36">
        <f>IF(($E9       =0),0,($N9       /$E9       ))</f>
        <v>1.1717401332456121</v>
      </c>
      <c r="P9" s="31">
        <v>361000</v>
      </c>
      <c r="Q9" s="31">
        <v>1142120</v>
      </c>
      <c r="R9" s="31">
        <v>1200320</v>
      </c>
      <c r="S9" s="31">
        <v>1411056</v>
      </c>
      <c r="T9" s="36">
        <f>IF(($R9       =0),0,($S9       /$R9       ))</f>
        <v>1.175566515595841</v>
      </c>
      <c r="U9" s="36">
        <f>IF(($P9       =0),0,(($L9       /$P9       )-1))</f>
        <v>0.96098891966759004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19418610</v>
      </c>
      <c r="E10" s="32">
        <f>SUM(E8:E9)</f>
        <v>19547320</v>
      </c>
      <c r="F10" s="32">
        <f>SUM(F8:F9)</f>
        <v>4487635</v>
      </c>
      <c r="G10" s="37">
        <f t="shared" ref="G10:G54" si="0">IF(($D10      =0),0,($F10      /$D10      ))</f>
        <v>0.23109970281086031</v>
      </c>
      <c r="H10" s="32">
        <f>SUM(H8:H9)</f>
        <v>8406330</v>
      </c>
      <c r="I10" s="37">
        <f t="shared" ref="I10:I54" si="1">IF(($D10      =0),0,($H10      /$D10      ))</f>
        <v>0.43290070710519446</v>
      </c>
      <c r="J10" s="32">
        <f>SUM(J8:J9)</f>
        <v>8845246</v>
      </c>
      <c r="K10" s="37">
        <f t="shared" ref="K10:K54" si="2">IF(($E10      =0),0,($J10      /$E10      ))</f>
        <v>0.45250428191690728</v>
      </c>
      <c r="L10" s="32">
        <f>SUM(L8:L9)</f>
        <v>62893</v>
      </c>
      <c r="M10" s="37">
        <f t="shared" ref="M10:M54" si="3">IF(($E10      =0),0,($L10      /$E10      ))</f>
        <v>3.2174743136143473E-3</v>
      </c>
      <c r="N10" s="32">
        <f t="shared" ref="N10:N54" si="4">$F10      +$H10      +$J10      +$L10</f>
        <v>21802104</v>
      </c>
      <c r="O10" s="37">
        <f t="shared" ref="O10:O54" si="5">IF(($E10      =0),0,($N10      /$E10      ))</f>
        <v>1.1153500326387453</v>
      </c>
      <c r="P10" s="32">
        <f>SUM(P8:P9)</f>
        <v>4580071</v>
      </c>
      <c r="Q10" s="32">
        <f>SUM(Q8:Q9)</f>
        <v>20960140</v>
      </c>
      <c r="R10" s="32">
        <f>SUM(R8:R9)</f>
        <v>17548210</v>
      </c>
      <c r="S10" s="32">
        <f>SUM(S8:S9)</f>
        <v>25119444</v>
      </c>
      <c r="T10" s="37">
        <f t="shared" ref="T10:T54" si="6">IF(($R10      =0),0,($S10      /$R10      ))</f>
        <v>1.4314533505126734</v>
      </c>
      <c r="U10" s="37">
        <f t="shared" ref="U10:U54" si="7">IF(($P10      =0),0,(($L10      /$P10      )-1))</f>
        <v>-0.98626811680430282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162056</v>
      </c>
      <c r="E11" s="31">
        <v>162056</v>
      </c>
      <c r="F11" s="31">
        <v>2644</v>
      </c>
      <c r="G11" s="36">
        <f t="shared" si="0"/>
        <v>1.631534778101397E-2</v>
      </c>
      <c r="H11" s="31">
        <v>153900</v>
      </c>
      <c r="I11" s="36">
        <f t="shared" si="1"/>
        <v>0.94967171841832454</v>
      </c>
      <c r="J11" s="31">
        <v>42751</v>
      </c>
      <c r="K11" s="36">
        <f t="shared" si="2"/>
        <v>0.2638038702670682</v>
      </c>
      <c r="L11" s="31">
        <v>1815</v>
      </c>
      <c r="M11" s="36">
        <f t="shared" si="3"/>
        <v>1.1199832156785309E-2</v>
      </c>
      <c r="N11" s="31">
        <f t="shared" si="4"/>
        <v>201110</v>
      </c>
      <c r="O11" s="36">
        <f t="shared" si="5"/>
        <v>1.240990768623192</v>
      </c>
      <c r="P11" s="31">
        <v>4224</v>
      </c>
      <c r="Q11" s="31">
        <v>162056</v>
      </c>
      <c r="R11" s="31">
        <v>162056</v>
      </c>
      <c r="S11" s="31">
        <v>14140</v>
      </c>
      <c r="T11" s="36">
        <f t="shared" si="6"/>
        <v>8.7253788813743391E-2</v>
      </c>
      <c r="U11" s="36">
        <f t="shared" si="7"/>
        <v>-0.5703125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27159962</v>
      </c>
      <c r="E12" s="31">
        <v>27159962</v>
      </c>
      <c r="F12" s="31">
        <v>29667000</v>
      </c>
      <c r="G12" s="36">
        <f t="shared" si="0"/>
        <v>1.0923063883520898</v>
      </c>
      <c r="H12" s="31">
        <v>23733000</v>
      </c>
      <c r="I12" s="36">
        <f t="shared" si="1"/>
        <v>0.87382301934001239</v>
      </c>
      <c r="J12" s="31">
        <v>17800000</v>
      </c>
      <c r="K12" s="36">
        <f t="shared" si="2"/>
        <v>0.6553764692307007</v>
      </c>
      <c r="L12" s="31">
        <v>0</v>
      </c>
      <c r="M12" s="36">
        <f t="shared" si="3"/>
        <v>0</v>
      </c>
      <c r="N12" s="31">
        <f t="shared" si="4"/>
        <v>71200000</v>
      </c>
      <c r="O12" s="36">
        <f t="shared" si="5"/>
        <v>2.6215058769228028</v>
      </c>
      <c r="P12" s="31">
        <v>0</v>
      </c>
      <c r="Q12" s="31">
        <v>25642514</v>
      </c>
      <c r="R12" s="31">
        <v>24043514</v>
      </c>
      <c r="S12" s="31">
        <v>63422000</v>
      </c>
      <c r="T12" s="36">
        <f t="shared" si="6"/>
        <v>2.6378007807011903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25926356</v>
      </c>
      <c r="E13" s="31">
        <v>25926356</v>
      </c>
      <c r="F13" s="31">
        <v>3611811</v>
      </c>
      <c r="G13" s="36">
        <f t="shared" si="0"/>
        <v>0.1393103990394948</v>
      </c>
      <c r="H13" s="31">
        <v>3221695</v>
      </c>
      <c r="I13" s="36">
        <f t="shared" si="1"/>
        <v>0.12426331722051491</v>
      </c>
      <c r="J13" s="31">
        <v>2422372</v>
      </c>
      <c r="K13" s="36">
        <f t="shared" si="2"/>
        <v>9.3432798654774316E-2</v>
      </c>
      <c r="L13" s="31">
        <v>394170</v>
      </c>
      <c r="M13" s="36">
        <f t="shared" si="3"/>
        <v>1.5203447796520267E-2</v>
      </c>
      <c r="N13" s="31">
        <f t="shared" si="4"/>
        <v>9650048</v>
      </c>
      <c r="O13" s="36">
        <f t="shared" si="5"/>
        <v>0.3722099627113043</v>
      </c>
      <c r="P13" s="31">
        <v>0</v>
      </c>
      <c r="Q13" s="31">
        <v>127656776</v>
      </c>
      <c r="R13" s="31">
        <v>26544356</v>
      </c>
      <c r="S13" s="31">
        <v>9181615</v>
      </c>
      <c r="T13" s="36">
        <f t="shared" si="6"/>
        <v>0.34589707130208774</v>
      </c>
      <c r="U13" s="36">
        <f t="shared" si="7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4576000</v>
      </c>
      <c r="E14" s="31">
        <v>4576000</v>
      </c>
      <c r="F14" s="31">
        <v>4581021</v>
      </c>
      <c r="G14" s="36">
        <f t="shared" si="0"/>
        <v>1.0010972465034964</v>
      </c>
      <c r="H14" s="31">
        <v>5951</v>
      </c>
      <c r="I14" s="36">
        <f t="shared" si="1"/>
        <v>1.3004807692307693E-3</v>
      </c>
      <c r="J14" s="31">
        <v>116</v>
      </c>
      <c r="K14" s="36">
        <f t="shared" si="2"/>
        <v>2.5349650349650351E-5</v>
      </c>
      <c r="L14" s="31">
        <v>24000</v>
      </c>
      <c r="M14" s="36">
        <f t="shared" si="3"/>
        <v>5.244755244755245E-3</v>
      </c>
      <c r="N14" s="31">
        <f t="shared" si="4"/>
        <v>4611088</v>
      </c>
      <c r="O14" s="36">
        <f t="shared" si="5"/>
        <v>1.0076678321678321</v>
      </c>
      <c r="P14" s="31">
        <v>58156</v>
      </c>
      <c r="Q14" s="31">
        <v>4100368</v>
      </c>
      <c r="R14" s="31">
        <v>4100368</v>
      </c>
      <c r="S14" s="31">
        <v>2065297</v>
      </c>
      <c r="T14" s="36">
        <f t="shared" si="6"/>
        <v>0.50368576674093646</v>
      </c>
      <c r="U14" s="36">
        <f t="shared" si="7"/>
        <v>-0.58731687186188863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12654327</v>
      </c>
      <c r="E15" s="31">
        <v>12654327</v>
      </c>
      <c r="F15" s="31">
        <v>5272573</v>
      </c>
      <c r="G15" s="36">
        <f t="shared" si="0"/>
        <v>0.41666166837635854</v>
      </c>
      <c r="H15" s="31">
        <v>0</v>
      </c>
      <c r="I15" s="36">
        <f t="shared" si="1"/>
        <v>0</v>
      </c>
      <c r="J15" s="31">
        <v>4159983</v>
      </c>
      <c r="K15" s="36">
        <f t="shared" si="2"/>
        <v>0.32873996380842696</v>
      </c>
      <c r="L15" s="31">
        <v>-214244</v>
      </c>
      <c r="M15" s="36">
        <f t="shared" si="3"/>
        <v>-1.6930493419365564E-2</v>
      </c>
      <c r="N15" s="31">
        <f t="shared" si="4"/>
        <v>9218312</v>
      </c>
      <c r="O15" s="36">
        <f t="shared" si="5"/>
        <v>0.72847113876541991</v>
      </c>
      <c r="P15" s="31">
        <v>0</v>
      </c>
      <c r="Q15" s="31">
        <v>15541398</v>
      </c>
      <c r="R15" s="31">
        <v>15541398</v>
      </c>
      <c r="S15" s="31">
        <v>3909125</v>
      </c>
      <c r="T15" s="36">
        <f t="shared" si="6"/>
        <v>0.25152981733046154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141684</v>
      </c>
      <c r="E16" s="31">
        <v>141684</v>
      </c>
      <c r="F16" s="31">
        <v>52624</v>
      </c>
      <c r="G16" s="36">
        <f t="shared" si="0"/>
        <v>0.37141808531662007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52624</v>
      </c>
      <c r="O16" s="36">
        <f t="shared" si="5"/>
        <v>0.37141808531662007</v>
      </c>
      <c r="P16" s="31">
        <v>0</v>
      </c>
      <c r="Q16" s="31">
        <v>105929</v>
      </c>
      <c r="R16" s="31">
        <v>135065</v>
      </c>
      <c r="S16" s="31">
        <v>35617</v>
      </c>
      <c r="T16" s="36">
        <f t="shared" si="6"/>
        <v>0.26370266168141265</v>
      </c>
      <c r="U16" s="36">
        <f t="shared" si="7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65847797</v>
      </c>
      <c r="E17" s="31">
        <v>65847797</v>
      </c>
      <c r="F17" s="31">
        <v>28751001</v>
      </c>
      <c r="G17" s="36">
        <f t="shared" si="0"/>
        <v>0.43662813806815737</v>
      </c>
      <c r="H17" s="31">
        <v>18214000</v>
      </c>
      <c r="I17" s="36">
        <f t="shared" si="1"/>
        <v>0.27660758339417185</v>
      </c>
      <c r="J17" s="31">
        <v>17251000</v>
      </c>
      <c r="K17" s="36">
        <f t="shared" si="2"/>
        <v>0.26198294834373881</v>
      </c>
      <c r="L17" s="31">
        <v>4787000</v>
      </c>
      <c r="M17" s="36">
        <f t="shared" si="3"/>
        <v>7.2697952218507778E-2</v>
      </c>
      <c r="N17" s="31">
        <f t="shared" si="4"/>
        <v>69003001</v>
      </c>
      <c r="O17" s="36">
        <f t="shared" si="5"/>
        <v>1.0479166220245759</v>
      </c>
      <c r="P17" s="31">
        <v>0</v>
      </c>
      <c r="Q17" s="31">
        <v>39428767</v>
      </c>
      <c r="R17" s="31">
        <v>37416767</v>
      </c>
      <c r="S17" s="31">
        <v>61015000</v>
      </c>
      <c r="T17" s="36">
        <f t="shared" si="6"/>
        <v>1.6306860504543323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80389278</v>
      </c>
      <c r="E18" s="31">
        <v>90025928</v>
      </c>
      <c r="F18" s="31">
        <v>91853</v>
      </c>
      <c r="G18" s="36">
        <f t="shared" si="0"/>
        <v>1.1426026241957291E-3</v>
      </c>
      <c r="H18" s="31">
        <v>55724582</v>
      </c>
      <c r="I18" s="36">
        <f t="shared" si="1"/>
        <v>0.69318425773148507</v>
      </c>
      <c r="J18" s="31">
        <v>34277500</v>
      </c>
      <c r="K18" s="36">
        <f t="shared" si="2"/>
        <v>0.38075142085733343</v>
      </c>
      <c r="L18" s="31">
        <v>13181334</v>
      </c>
      <c r="M18" s="36">
        <f t="shared" si="3"/>
        <v>0.14641708553118163</v>
      </c>
      <c r="N18" s="31">
        <f t="shared" si="4"/>
        <v>103275269</v>
      </c>
      <c r="O18" s="36">
        <f t="shared" si="5"/>
        <v>1.1471725012376435</v>
      </c>
      <c r="P18" s="31">
        <v>18799721</v>
      </c>
      <c r="Q18" s="31">
        <v>60591828</v>
      </c>
      <c r="R18" s="31">
        <v>122379604</v>
      </c>
      <c r="S18" s="31">
        <v>121192</v>
      </c>
      <c r="T18" s="36">
        <f t="shared" si="6"/>
        <v>9.9029573588095619E-4</v>
      </c>
      <c r="U18" s="36">
        <f t="shared" si="7"/>
        <v>-0.29885480747294069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216857460</v>
      </c>
      <c r="E19" s="32">
        <f>SUM(E11:E18)</f>
        <v>226494110</v>
      </c>
      <c r="F19" s="32">
        <f>SUM(F11:F18)</f>
        <v>72030527</v>
      </c>
      <c r="G19" s="37">
        <f t="shared" si="0"/>
        <v>0.33215609460702894</v>
      </c>
      <c r="H19" s="32">
        <f>SUM(H11:H18)</f>
        <v>101053128</v>
      </c>
      <c r="I19" s="37">
        <f t="shared" si="1"/>
        <v>0.46598870981888285</v>
      </c>
      <c r="J19" s="32">
        <f>SUM(J11:J18)</f>
        <v>75953722</v>
      </c>
      <c r="K19" s="37">
        <f t="shared" si="2"/>
        <v>0.33534524142813249</v>
      </c>
      <c r="L19" s="32">
        <f>SUM(L11:L18)</f>
        <v>18174075</v>
      </c>
      <c r="M19" s="37">
        <f t="shared" si="3"/>
        <v>8.0240828337655223E-2</v>
      </c>
      <c r="N19" s="32">
        <f t="shared" si="4"/>
        <v>267211452</v>
      </c>
      <c r="O19" s="37">
        <f t="shared" si="5"/>
        <v>1.1797721892194017</v>
      </c>
      <c r="P19" s="32">
        <f>SUM(P11:P18)</f>
        <v>18862101</v>
      </c>
      <c r="Q19" s="32">
        <f>SUM(Q11:Q18)</f>
        <v>273229636</v>
      </c>
      <c r="R19" s="32">
        <f>SUM(R11:R18)</f>
        <v>230323128</v>
      </c>
      <c r="S19" s="32">
        <f>SUM(S11:S18)</f>
        <v>139763986</v>
      </c>
      <c r="T19" s="37">
        <f t="shared" si="6"/>
        <v>0.60681698452792809</v>
      </c>
      <c r="U19" s="37">
        <f t="shared" si="7"/>
        <v>-3.6476636404396356E-2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230000</v>
      </c>
      <c r="E22" s="31">
        <v>230000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150127742</v>
      </c>
      <c r="E23" s="31">
        <v>142946635</v>
      </c>
      <c r="F23" s="31">
        <v>58577869</v>
      </c>
      <c r="G23" s="36">
        <f t="shared" si="0"/>
        <v>0.3901868383526344</v>
      </c>
      <c r="H23" s="31">
        <v>46244804</v>
      </c>
      <c r="I23" s="36">
        <f t="shared" si="1"/>
        <v>0.3080363654573583</v>
      </c>
      <c r="J23" s="31">
        <v>34814297</v>
      </c>
      <c r="K23" s="36">
        <f t="shared" si="2"/>
        <v>0.24354750988017312</v>
      </c>
      <c r="L23" s="31">
        <v>1604739</v>
      </c>
      <c r="M23" s="36">
        <f t="shared" si="3"/>
        <v>1.1226140440451782E-2</v>
      </c>
      <c r="N23" s="31">
        <f t="shared" si="4"/>
        <v>141241709</v>
      </c>
      <c r="O23" s="36">
        <f t="shared" si="5"/>
        <v>0.98807298961601997</v>
      </c>
      <c r="P23" s="31">
        <v>3127095</v>
      </c>
      <c r="Q23" s="31">
        <v>144271513</v>
      </c>
      <c r="R23" s="31">
        <v>142656699</v>
      </c>
      <c r="S23" s="31">
        <v>134254097</v>
      </c>
      <c r="T23" s="36">
        <f t="shared" si="6"/>
        <v>0.94109914179354448</v>
      </c>
      <c r="U23" s="36">
        <f t="shared" si="7"/>
        <v>-0.486827550809937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214719</v>
      </c>
      <c r="G25" s="36">
        <f t="shared" si="0"/>
        <v>5.5798044647790875E-3</v>
      </c>
      <c r="H25" s="31">
        <v>0</v>
      </c>
      <c r="I25" s="36">
        <f t="shared" si="1"/>
        <v>0</v>
      </c>
      <c r="J25" s="31">
        <v>8696</v>
      </c>
      <c r="K25" s="36">
        <f t="shared" si="2"/>
        <v>2.2597897543169884E-4</v>
      </c>
      <c r="L25" s="31">
        <v>-214719</v>
      </c>
      <c r="M25" s="36">
        <f t="shared" si="3"/>
        <v>-5.5798044647790875E-3</v>
      </c>
      <c r="N25" s="31">
        <f t="shared" si="4"/>
        <v>8696</v>
      </c>
      <c r="O25" s="36">
        <f t="shared" si="5"/>
        <v>2.2597897543169884E-4</v>
      </c>
      <c r="P25" s="31">
        <v>174</v>
      </c>
      <c r="Q25" s="31">
        <v>38481456</v>
      </c>
      <c r="R25" s="31">
        <v>38481456</v>
      </c>
      <c r="S25" s="31">
        <v>2284</v>
      </c>
      <c r="T25" s="36">
        <f t="shared" si="6"/>
        <v>5.9353263556347766E-5</v>
      </c>
      <c r="U25" s="36">
        <f t="shared" si="7"/>
        <v>-1235.0172413793102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24726360</v>
      </c>
      <c r="E26" s="31">
        <v>24726355</v>
      </c>
      <c r="F26" s="31">
        <v>680662</v>
      </c>
      <c r="G26" s="36">
        <f t="shared" si="0"/>
        <v>2.7527788158062894E-2</v>
      </c>
      <c r="H26" s="31">
        <v>732725</v>
      </c>
      <c r="I26" s="36">
        <f t="shared" si="1"/>
        <v>2.963335484883339E-2</v>
      </c>
      <c r="J26" s="31">
        <v>197833</v>
      </c>
      <c r="K26" s="36">
        <f t="shared" si="2"/>
        <v>8.0008962097324905E-3</v>
      </c>
      <c r="L26" s="31">
        <v>0</v>
      </c>
      <c r="M26" s="36">
        <f t="shared" si="3"/>
        <v>0</v>
      </c>
      <c r="N26" s="31">
        <f t="shared" si="4"/>
        <v>1611220</v>
      </c>
      <c r="O26" s="36">
        <f t="shared" si="5"/>
        <v>6.5162050775377123E-2</v>
      </c>
      <c r="P26" s="31">
        <v>141975</v>
      </c>
      <c r="Q26" s="31">
        <v>24270404</v>
      </c>
      <c r="R26" s="31">
        <v>24270408</v>
      </c>
      <c r="S26" s="31">
        <v>323003</v>
      </c>
      <c r="T26" s="36">
        <f t="shared" si="6"/>
        <v>1.3308511336109389E-2</v>
      </c>
      <c r="U26" s="36">
        <f t="shared" si="7"/>
        <v>-1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213565558</v>
      </c>
      <c r="E27" s="32">
        <f>SUM(E20:E26)</f>
        <v>206384446</v>
      </c>
      <c r="F27" s="32">
        <f>SUM(F20:F26)</f>
        <v>59473250</v>
      </c>
      <c r="G27" s="37">
        <f t="shared" si="0"/>
        <v>0.2784777215809302</v>
      </c>
      <c r="H27" s="32">
        <f>SUM(H20:H26)</f>
        <v>46977529</v>
      </c>
      <c r="I27" s="37">
        <f t="shared" si="1"/>
        <v>0.2199677206378006</v>
      </c>
      <c r="J27" s="32">
        <f>SUM(J20:J26)</f>
        <v>35020826</v>
      </c>
      <c r="K27" s="37">
        <f t="shared" si="2"/>
        <v>0.16968733196105293</v>
      </c>
      <c r="L27" s="32">
        <f>SUM(L20:L26)</f>
        <v>1390020</v>
      </c>
      <c r="M27" s="37">
        <f t="shared" si="3"/>
        <v>6.7351005705148922E-3</v>
      </c>
      <c r="N27" s="32">
        <f t="shared" si="4"/>
        <v>142861625</v>
      </c>
      <c r="O27" s="37">
        <f t="shared" si="5"/>
        <v>0.69221119986919943</v>
      </c>
      <c r="P27" s="32">
        <f>SUM(P20:P26)</f>
        <v>3269244</v>
      </c>
      <c r="Q27" s="32">
        <f>SUM(Q20:Q26)</f>
        <v>207023373</v>
      </c>
      <c r="R27" s="32">
        <f>SUM(R20:R26)</f>
        <v>205408563</v>
      </c>
      <c r="S27" s="32">
        <f>SUM(S20:S26)</f>
        <v>134579384</v>
      </c>
      <c r="T27" s="37">
        <f t="shared" si="6"/>
        <v>0.6551790345760804</v>
      </c>
      <c r="U27" s="37">
        <f t="shared" si="7"/>
        <v>-0.57481913249668737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9261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9261</v>
      </c>
      <c r="O29" s="36">
        <f t="shared" si="5"/>
        <v>0</v>
      </c>
      <c r="P29" s="31">
        <v>0</v>
      </c>
      <c r="Q29" s="31">
        <v>14000000</v>
      </c>
      <c r="R29" s="31">
        <v>14000000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3372650</v>
      </c>
      <c r="G30" s="36">
        <f t="shared" si="0"/>
        <v>0</v>
      </c>
      <c r="H30" s="31">
        <v>2698150</v>
      </c>
      <c r="I30" s="36">
        <f t="shared" si="1"/>
        <v>0</v>
      </c>
      <c r="J30" s="31">
        <v>2023600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8094400</v>
      </c>
      <c r="O30" s="36">
        <f t="shared" si="5"/>
        <v>0</v>
      </c>
      <c r="P30" s="31">
        <v>0</v>
      </c>
      <c r="Q30" s="31">
        <v>1</v>
      </c>
      <c r="R30" s="31">
        <v>1</v>
      </c>
      <c r="S30" s="31">
        <v>5129200</v>
      </c>
      <c r="T30" s="36">
        <f t="shared" si="6"/>
        <v>5129200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56753729</v>
      </c>
      <c r="E31" s="31">
        <v>56753729</v>
      </c>
      <c r="F31" s="31">
        <v>90871577</v>
      </c>
      <c r="G31" s="36">
        <f t="shared" si="0"/>
        <v>1.6011560579570023</v>
      </c>
      <c r="H31" s="31">
        <v>68871191</v>
      </c>
      <c r="I31" s="36">
        <f t="shared" si="1"/>
        <v>1.2135095299200516</v>
      </c>
      <c r="J31" s="31">
        <v>52606886</v>
      </c>
      <c r="K31" s="36">
        <f t="shared" si="2"/>
        <v>0.92693267785100075</v>
      </c>
      <c r="L31" s="31">
        <v>10020956</v>
      </c>
      <c r="M31" s="36">
        <f t="shared" si="3"/>
        <v>0.17656912024230162</v>
      </c>
      <c r="N31" s="31">
        <f t="shared" si="4"/>
        <v>222370610</v>
      </c>
      <c r="O31" s="36">
        <f t="shared" si="5"/>
        <v>3.9181673859703561</v>
      </c>
      <c r="P31" s="31">
        <v>20895299</v>
      </c>
      <c r="Q31" s="31">
        <v>56753729</v>
      </c>
      <c r="R31" s="31">
        <v>56753729</v>
      </c>
      <c r="S31" s="31">
        <v>204006779</v>
      </c>
      <c r="T31" s="36">
        <f t="shared" si="6"/>
        <v>3.594596911861069</v>
      </c>
      <c r="U31" s="36">
        <f t="shared" si="7"/>
        <v>-0.52042055009598087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218492092</v>
      </c>
      <c r="E33" s="31">
        <v>218492092</v>
      </c>
      <c r="F33" s="31">
        <v>101972453</v>
      </c>
      <c r="G33" s="36">
        <f t="shared" si="0"/>
        <v>0.46671004001371363</v>
      </c>
      <c r="H33" s="31">
        <v>81693178</v>
      </c>
      <c r="I33" s="36">
        <f t="shared" si="1"/>
        <v>0.37389535361307263</v>
      </c>
      <c r="J33" s="31">
        <v>18792962</v>
      </c>
      <c r="K33" s="36">
        <f t="shared" si="2"/>
        <v>8.6012092373576612E-2</v>
      </c>
      <c r="L33" s="31">
        <v>710167</v>
      </c>
      <c r="M33" s="36">
        <f t="shared" si="3"/>
        <v>3.250309855607955E-3</v>
      </c>
      <c r="N33" s="31">
        <f t="shared" si="4"/>
        <v>203168760</v>
      </c>
      <c r="O33" s="36">
        <f t="shared" si="5"/>
        <v>0.92986779585597079</v>
      </c>
      <c r="P33" s="31">
        <v>428941</v>
      </c>
      <c r="Q33" s="31">
        <v>190000092</v>
      </c>
      <c r="R33" s="31">
        <v>190000092</v>
      </c>
      <c r="S33" s="31">
        <v>98258662</v>
      </c>
      <c r="T33" s="36">
        <f t="shared" si="6"/>
        <v>0.51715060222181364</v>
      </c>
      <c r="U33" s="36">
        <f t="shared" si="7"/>
        <v>0.65562862957842682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275245821</v>
      </c>
      <c r="E35" s="32">
        <f>SUM(E28:E34)</f>
        <v>275245821</v>
      </c>
      <c r="F35" s="32">
        <f>SUM(F28:F34)</f>
        <v>196216680</v>
      </c>
      <c r="G35" s="37">
        <f t="shared" si="0"/>
        <v>0.71287796227794498</v>
      </c>
      <c r="H35" s="32">
        <f>SUM(H28:H34)</f>
        <v>153271780</v>
      </c>
      <c r="I35" s="37">
        <f t="shared" si="1"/>
        <v>0.5568541583779395</v>
      </c>
      <c r="J35" s="32">
        <f>SUM(J28:J34)</f>
        <v>73423448</v>
      </c>
      <c r="K35" s="37">
        <f t="shared" si="2"/>
        <v>0.26675590471544341</v>
      </c>
      <c r="L35" s="32">
        <f>SUM(L28:L34)</f>
        <v>10731123</v>
      </c>
      <c r="M35" s="37">
        <f t="shared" si="3"/>
        <v>3.8987414817099074E-2</v>
      </c>
      <c r="N35" s="32">
        <f t="shared" si="4"/>
        <v>433643031</v>
      </c>
      <c r="O35" s="37">
        <f t="shared" si="5"/>
        <v>1.575475440188427</v>
      </c>
      <c r="P35" s="32">
        <f>SUM(P28:P34)</f>
        <v>21324240</v>
      </c>
      <c r="Q35" s="32">
        <f>SUM(Q28:Q34)</f>
        <v>260753822</v>
      </c>
      <c r="R35" s="32">
        <f>SUM(R28:R34)</f>
        <v>260753822</v>
      </c>
      <c r="S35" s="32">
        <f>SUM(S28:S34)</f>
        <v>307394641</v>
      </c>
      <c r="T35" s="37">
        <f t="shared" si="6"/>
        <v>1.1788691672561562</v>
      </c>
      <c r="U35" s="37">
        <f t="shared" si="7"/>
        <v>-0.49676410507478808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1242</v>
      </c>
      <c r="G36" s="36">
        <f t="shared" si="0"/>
        <v>0</v>
      </c>
      <c r="H36" s="31">
        <v>1473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2715</v>
      </c>
      <c r="O36" s="36">
        <f t="shared" si="5"/>
        <v>0</v>
      </c>
      <c r="P36" s="31">
        <v>82148</v>
      </c>
      <c r="Q36" s="31">
        <v>0</v>
      </c>
      <c r="R36" s="31">
        <v>0</v>
      </c>
      <c r="S36" s="31">
        <v>82148</v>
      </c>
      <c r="T36" s="36">
        <f t="shared" si="6"/>
        <v>0</v>
      </c>
      <c r="U36" s="36">
        <f t="shared" si="7"/>
        <v>-1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7549616</v>
      </c>
      <c r="E37" s="31">
        <v>7549616</v>
      </c>
      <c r="F37" s="31">
        <v>81968000</v>
      </c>
      <c r="G37" s="36">
        <f t="shared" si="0"/>
        <v>10.857240951062941</v>
      </c>
      <c r="H37" s="31">
        <v>65575000</v>
      </c>
      <c r="I37" s="36">
        <f t="shared" si="1"/>
        <v>8.6858722350911624</v>
      </c>
      <c r="J37" s="31">
        <v>49181000</v>
      </c>
      <c r="K37" s="36">
        <f t="shared" si="2"/>
        <v>6.5143710620513682</v>
      </c>
      <c r="L37" s="31">
        <v>0</v>
      </c>
      <c r="M37" s="36">
        <f t="shared" si="3"/>
        <v>0</v>
      </c>
      <c r="N37" s="31">
        <f t="shared" si="4"/>
        <v>196724000</v>
      </c>
      <c r="O37" s="36">
        <f t="shared" si="5"/>
        <v>26.057484248205473</v>
      </c>
      <c r="P37" s="31">
        <v>0</v>
      </c>
      <c r="Q37" s="31">
        <v>7167231</v>
      </c>
      <c r="R37" s="31">
        <v>7167229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1500000</v>
      </c>
      <c r="E39" s="31">
        <v>1500000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2650000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9049616</v>
      </c>
      <c r="E40" s="32">
        <f>SUM(E36:E39)</f>
        <v>9049616</v>
      </c>
      <c r="F40" s="32">
        <f>SUM(F36:F39)</f>
        <v>81969242</v>
      </c>
      <c r="G40" s="37">
        <f t="shared" si="0"/>
        <v>9.0577591358572569</v>
      </c>
      <c r="H40" s="32">
        <f>SUM(H36:H39)</f>
        <v>65576473</v>
      </c>
      <c r="I40" s="37">
        <f t="shared" si="1"/>
        <v>7.2463265844650202</v>
      </c>
      <c r="J40" s="32">
        <f>SUM(J36:J39)</f>
        <v>49181000</v>
      </c>
      <c r="K40" s="37">
        <f t="shared" si="2"/>
        <v>5.4345952358641512</v>
      </c>
      <c r="L40" s="32">
        <f>SUM(L36:L39)</f>
        <v>0</v>
      </c>
      <c r="M40" s="37">
        <f t="shared" si="3"/>
        <v>0</v>
      </c>
      <c r="N40" s="32">
        <f t="shared" si="4"/>
        <v>196726715</v>
      </c>
      <c r="O40" s="37">
        <f t="shared" si="5"/>
        <v>21.738680956186428</v>
      </c>
      <c r="P40" s="32">
        <f>SUM(P36:P39)</f>
        <v>82148</v>
      </c>
      <c r="Q40" s="32">
        <f>SUM(Q36:Q39)</f>
        <v>9817231</v>
      </c>
      <c r="R40" s="32">
        <f>SUM(R36:R39)</f>
        <v>7167229</v>
      </c>
      <c r="S40" s="32">
        <f>SUM(S36:S39)</f>
        <v>82148</v>
      </c>
      <c r="T40" s="37">
        <f t="shared" si="6"/>
        <v>1.1461612291165805E-2</v>
      </c>
      <c r="U40" s="37">
        <f t="shared" si="7"/>
        <v>-1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1593000</v>
      </c>
      <c r="E41" s="31">
        <v>1593000</v>
      </c>
      <c r="F41" s="31">
        <v>0</v>
      </c>
      <c r="G41" s="36">
        <f t="shared" si="0"/>
        <v>0</v>
      </c>
      <c r="H41" s="31">
        <v>399000</v>
      </c>
      <c r="I41" s="36">
        <f t="shared" si="1"/>
        <v>0.2504708097928437</v>
      </c>
      <c r="J41" s="31">
        <v>0</v>
      </c>
      <c r="K41" s="36">
        <f t="shared" si="2"/>
        <v>0</v>
      </c>
      <c r="L41" s="31">
        <v>1194000</v>
      </c>
      <c r="M41" s="36">
        <f t="shared" si="3"/>
        <v>0.74952919020715636</v>
      </c>
      <c r="N41" s="31">
        <f t="shared" si="4"/>
        <v>1593000</v>
      </c>
      <c r="O41" s="36">
        <f t="shared" si="5"/>
        <v>1</v>
      </c>
      <c r="P41" s="31">
        <v>1384000</v>
      </c>
      <c r="Q41" s="31">
        <v>0</v>
      </c>
      <c r="R41" s="31">
        <v>1184004</v>
      </c>
      <c r="S41" s="31">
        <v>1384000</v>
      </c>
      <c r="T41" s="36">
        <f t="shared" si="6"/>
        <v>1.1689149698818586</v>
      </c>
      <c r="U41" s="36">
        <f t="shared" si="7"/>
        <v>-0.13728323699421963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37775111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37775111</v>
      </c>
      <c r="O42" s="36">
        <f t="shared" si="5"/>
        <v>0</v>
      </c>
      <c r="P42" s="31">
        <v>0</v>
      </c>
      <c r="Q42" s="31">
        <v>41836402</v>
      </c>
      <c r="R42" s="31">
        <v>41836402</v>
      </c>
      <c r="S42" s="31">
        <v>100621711</v>
      </c>
      <c r="T42" s="36">
        <f t="shared" si="6"/>
        <v>2.4051234377181863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30097127</v>
      </c>
      <c r="E44" s="31">
        <v>30097127</v>
      </c>
      <c r="F44" s="31">
        <v>12510009</v>
      </c>
      <c r="G44" s="36">
        <f t="shared" si="0"/>
        <v>0.41565459055277931</v>
      </c>
      <c r="H44" s="31">
        <v>10007933</v>
      </c>
      <c r="I44" s="36">
        <f t="shared" si="1"/>
        <v>0.33252120709063027</v>
      </c>
      <c r="J44" s="31">
        <v>7505980</v>
      </c>
      <c r="K44" s="36">
        <f t="shared" si="2"/>
        <v>0.24939191039729472</v>
      </c>
      <c r="L44" s="31">
        <v>0</v>
      </c>
      <c r="M44" s="36">
        <f t="shared" si="3"/>
        <v>0</v>
      </c>
      <c r="N44" s="31">
        <f t="shared" si="4"/>
        <v>30023922</v>
      </c>
      <c r="O44" s="36">
        <f t="shared" si="5"/>
        <v>0.99756770804070438</v>
      </c>
      <c r="P44" s="31">
        <v>0</v>
      </c>
      <c r="Q44" s="31">
        <v>28534778</v>
      </c>
      <c r="R44" s="31">
        <v>28534778</v>
      </c>
      <c r="S44" s="31">
        <v>28534777</v>
      </c>
      <c r="T44" s="36">
        <f t="shared" si="6"/>
        <v>0.9999999649550454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4851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4624</v>
      </c>
      <c r="S45" s="31">
        <v>4624</v>
      </c>
      <c r="T45" s="36">
        <f t="shared" si="6"/>
        <v>1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194590706</v>
      </c>
      <c r="E46" s="31">
        <v>194590706</v>
      </c>
      <c r="F46" s="31">
        <v>216405</v>
      </c>
      <c r="G46" s="36">
        <f t="shared" si="0"/>
        <v>1.1121034732254891E-3</v>
      </c>
      <c r="H46" s="31">
        <v>135247</v>
      </c>
      <c r="I46" s="36">
        <f t="shared" si="1"/>
        <v>6.950331944424931E-4</v>
      </c>
      <c r="J46" s="31">
        <v>753555</v>
      </c>
      <c r="K46" s="36">
        <f t="shared" si="2"/>
        <v>3.8725128013051145E-3</v>
      </c>
      <c r="L46" s="31">
        <v>101864</v>
      </c>
      <c r="M46" s="36">
        <f t="shared" si="3"/>
        <v>5.2347823847249931E-4</v>
      </c>
      <c r="N46" s="31">
        <f t="shared" si="4"/>
        <v>1207071</v>
      </c>
      <c r="O46" s="36">
        <f t="shared" si="5"/>
        <v>6.2031277074455961E-3</v>
      </c>
      <c r="P46" s="31">
        <v>214336</v>
      </c>
      <c r="Q46" s="31">
        <v>186688834</v>
      </c>
      <c r="R46" s="31">
        <v>186696443</v>
      </c>
      <c r="S46" s="31">
        <v>1223563</v>
      </c>
      <c r="T46" s="36">
        <f t="shared" si="6"/>
        <v>6.5537563562472374E-3</v>
      </c>
      <c r="U46" s="36">
        <f t="shared" si="7"/>
        <v>-0.52474619289340096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226285684</v>
      </c>
      <c r="E47" s="32">
        <f>SUM(E41:E46)</f>
        <v>226280833</v>
      </c>
      <c r="F47" s="32">
        <f>SUM(F41:F46)</f>
        <v>50501525</v>
      </c>
      <c r="G47" s="37">
        <f t="shared" si="0"/>
        <v>0.22317596105637863</v>
      </c>
      <c r="H47" s="32">
        <f>SUM(H41:H46)</f>
        <v>10542180</v>
      </c>
      <c r="I47" s="37">
        <f t="shared" si="1"/>
        <v>4.6587922901918974E-2</v>
      </c>
      <c r="J47" s="32">
        <f>SUM(J41:J46)</f>
        <v>8259535</v>
      </c>
      <c r="K47" s="37">
        <f t="shared" si="2"/>
        <v>3.6501257709264309E-2</v>
      </c>
      <c r="L47" s="32">
        <f>SUM(L41:L46)</f>
        <v>1295864</v>
      </c>
      <c r="M47" s="37">
        <f t="shared" si="3"/>
        <v>5.7267952518099486E-3</v>
      </c>
      <c r="N47" s="32">
        <f t="shared" si="4"/>
        <v>70599104</v>
      </c>
      <c r="O47" s="37">
        <f t="shared" si="5"/>
        <v>0.3119977201073853</v>
      </c>
      <c r="P47" s="32">
        <f>SUM(P41:P46)</f>
        <v>1598336</v>
      </c>
      <c r="Q47" s="32">
        <f>SUM(Q41:Q46)</f>
        <v>257060014</v>
      </c>
      <c r="R47" s="32">
        <f>SUM(R41:R46)</f>
        <v>258256251</v>
      </c>
      <c r="S47" s="32">
        <f>SUM(S41:S46)</f>
        <v>131768675</v>
      </c>
      <c r="T47" s="37">
        <f t="shared" si="6"/>
        <v>0.51022453276455249</v>
      </c>
      <c r="U47" s="37">
        <f t="shared" si="7"/>
        <v>-0.18924181148394326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150000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150000</v>
      </c>
      <c r="K50" s="36">
        <f t="shared" si="2"/>
        <v>1</v>
      </c>
      <c r="L50" s="31">
        <v>-150000</v>
      </c>
      <c r="M50" s="36">
        <f t="shared" si="3"/>
        <v>-1</v>
      </c>
      <c r="N50" s="31">
        <f t="shared" si="4"/>
        <v>0</v>
      </c>
      <c r="O50" s="36">
        <f t="shared" si="5"/>
        <v>0</v>
      </c>
      <c r="P50" s="31">
        <v>100000</v>
      </c>
      <c r="Q50" s="31">
        <v>0</v>
      </c>
      <c r="R50" s="31">
        <v>0</v>
      </c>
      <c r="S50" s="31">
        <v>100000</v>
      </c>
      <c r="T50" s="36">
        <f t="shared" si="6"/>
        <v>0</v>
      </c>
      <c r="U50" s="36">
        <f t="shared" si="7"/>
        <v>-2.5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2675000</v>
      </c>
      <c r="E51" s="31">
        <v>150000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100000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2570000</v>
      </c>
      <c r="E52" s="31">
        <v>1799000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431505</v>
      </c>
      <c r="M52" s="36">
        <f t="shared" si="3"/>
        <v>0.23985825458588106</v>
      </c>
      <c r="N52" s="31">
        <f t="shared" si="4"/>
        <v>431505</v>
      </c>
      <c r="O52" s="36">
        <f t="shared" si="5"/>
        <v>0.23985825458588106</v>
      </c>
      <c r="P52" s="31">
        <v>264535</v>
      </c>
      <c r="Q52" s="31">
        <v>2450000</v>
      </c>
      <c r="R52" s="31">
        <v>2450000</v>
      </c>
      <c r="S52" s="31">
        <v>264535</v>
      </c>
      <c r="T52" s="36">
        <f t="shared" si="6"/>
        <v>0.10797346938775511</v>
      </c>
      <c r="U52" s="36">
        <f t="shared" si="7"/>
        <v>0.63118301926021125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5245000</v>
      </c>
      <c r="E53" s="32">
        <f>SUM(E48:E52)</f>
        <v>2099000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150000</v>
      </c>
      <c r="K53" s="37">
        <f t="shared" si="2"/>
        <v>7.1462601238685086E-2</v>
      </c>
      <c r="L53" s="32">
        <f>SUM(L48:L52)</f>
        <v>281505</v>
      </c>
      <c r="M53" s="37">
        <f t="shared" si="3"/>
        <v>0.13411386374464029</v>
      </c>
      <c r="N53" s="32">
        <f t="shared" si="4"/>
        <v>431505</v>
      </c>
      <c r="O53" s="37">
        <f t="shared" si="5"/>
        <v>0.20557646498332538</v>
      </c>
      <c r="P53" s="32">
        <f>SUM(P48:P52)</f>
        <v>364535</v>
      </c>
      <c r="Q53" s="32">
        <f>SUM(Q48:Q52)</f>
        <v>2450000</v>
      </c>
      <c r="R53" s="32">
        <f>SUM(R48:R52)</f>
        <v>2550000</v>
      </c>
      <c r="S53" s="32">
        <f>SUM(S48:S52)</f>
        <v>364535</v>
      </c>
      <c r="T53" s="37">
        <f t="shared" si="6"/>
        <v>0.14295490196078431</v>
      </c>
      <c r="U53" s="37">
        <f t="shared" si="7"/>
        <v>-0.2277696243159093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965667749</v>
      </c>
      <c r="E54" s="32">
        <f>SUM(E8:E9,E11:E18,E20:E26,E28:E34,E36:E39,E41:E46,E48:E52)</f>
        <v>965101146</v>
      </c>
      <c r="F54" s="32">
        <f>SUM(F8:F9,F11:F18,F20:F26,F28:F34,F36:F39,F41:F46,F48:F52)</f>
        <v>464678859</v>
      </c>
      <c r="G54" s="37">
        <f t="shared" si="0"/>
        <v>0.48119952176222053</v>
      </c>
      <c r="H54" s="32">
        <f>SUM(H8:H9,H11:H18,H20:H26,H28:H34,H36:H39,H41:H46,H48:H52)</f>
        <v>385827420</v>
      </c>
      <c r="I54" s="37">
        <f t="shared" si="1"/>
        <v>0.3995446885324116</v>
      </c>
      <c r="J54" s="32">
        <f>SUM(J8:J9,J11:J18,J20:J26,J28:J34,J36:J39,J41:J46,J48:J52)</f>
        <v>250833777</v>
      </c>
      <c r="K54" s="37">
        <f t="shared" si="2"/>
        <v>0.25990413340572283</v>
      </c>
      <c r="L54" s="32">
        <f>SUM(L8:L9,L11:L18,L20:L26,L28:L34,L36:L39,L41:L46,L48:L52)</f>
        <v>31935480</v>
      </c>
      <c r="M54" s="37">
        <f t="shared" si="3"/>
        <v>3.3090293315225221E-2</v>
      </c>
      <c r="N54" s="32">
        <f t="shared" si="4"/>
        <v>1133275536</v>
      </c>
      <c r="O54" s="37">
        <f t="shared" si="5"/>
        <v>1.1742557147476436</v>
      </c>
      <c r="P54" s="32">
        <f>SUM(P8:P9,P11:P18,P20:P26,P28:P34,P36:P39,P41:P46,P48:P52)</f>
        <v>50080675</v>
      </c>
      <c r="Q54" s="32">
        <f>SUM(Q8:Q9,Q11:Q18,Q20:Q26,Q28:Q34,Q36:Q39,Q41:Q46,Q48:Q52)</f>
        <v>1031294216</v>
      </c>
      <c r="R54" s="32">
        <f>SUM(R8:R9,R11:R18,R20:R26,R28:R34,R36:R39,R41:R46,R48:R52)</f>
        <v>982007203</v>
      </c>
      <c r="S54" s="32">
        <f>SUM(S8:S9,S11:S18,S20:S26,S28:S34,S36:S39,S41:S46,S48:S52)</f>
        <v>739072813</v>
      </c>
      <c r="T54" s="37">
        <f t="shared" si="6"/>
        <v>0.75261445205509359</v>
      </c>
      <c r="U54" s="37">
        <f t="shared" si="7"/>
        <v>-0.36231929781297878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34576</v>
      </c>
      <c r="E57" s="31">
        <v>34576</v>
      </c>
      <c r="F57" s="31">
        <v>262910</v>
      </c>
      <c r="G57" s="36">
        <f t="shared" ref="G57:G85" si="8">IF(($D57      =0),0,($F57      /$D57      ))</f>
        <v>7.6038292457195746</v>
      </c>
      <c r="H57" s="31">
        <v>244986</v>
      </c>
      <c r="I57" s="36">
        <f t="shared" ref="I57:I85" si="9">IF(($D57      =0),0,($H57      /$D57      ))</f>
        <v>7.0854349838037942</v>
      </c>
      <c r="J57" s="31">
        <v>244742</v>
      </c>
      <c r="K57" s="36">
        <f t="shared" ref="K57:K85" si="10">IF(($E57      =0),0,($J57      /$E57      ))</f>
        <v>7.0783780657103197</v>
      </c>
      <c r="L57" s="31">
        <v>248938</v>
      </c>
      <c r="M57" s="36">
        <f t="shared" ref="M57:M85" si="11">IF(($E57      =0),0,($L57      /$E57      ))</f>
        <v>7.1997339194817211</v>
      </c>
      <c r="N57" s="31">
        <f t="shared" ref="N57:N85" si="12">$F57      +$H57      +$J57      +$L57</f>
        <v>1001576</v>
      </c>
      <c r="O57" s="36">
        <f t="shared" ref="O57:O85" si="13">IF(($E57      =0),0,($N57      /$E57      ))</f>
        <v>28.967376214715408</v>
      </c>
      <c r="P57" s="31">
        <v>233812</v>
      </c>
      <c r="Q57" s="31">
        <v>13280</v>
      </c>
      <c r="R57" s="31">
        <v>13280</v>
      </c>
      <c r="S57" s="31">
        <v>923284</v>
      </c>
      <c r="T57" s="36">
        <f t="shared" ref="T57:T85" si="14">IF(($R57      =0),0,($S57      /$R57      ))</f>
        <v>69.524397590361446</v>
      </c>
      <c r="U57" s="36">
        <f t="shared" ref="U57:U85" si="15">IF(($P57      =0),0,(($L57      /$P57      )-1))</f>
        <v>6.4693001214651158E-2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34576</v>
      </c>
      <c r="E58" s="32">
        <f>E57</f>
        <v>34576</v>
      </c>
      <c r="F58" s="32">
        <f>F57</f>
        <v>262910</v>
      </c>
      <c r="G58" s="37">
        <f t="shared" si="8"/>
        <v>7.6038292457195746</v>
      </c>
      <c r="H58" s="32">
        <f>H57</f>
        <v>244986</v>
      </c>
      <c r="I58" s="37">
        <f t="shared" si="9"/>
        <v>7.0854349838037942</v>
      </c>
      <c r="J58" s="32">
        <f>J57</f>
        <v>244742</v>
      </c>
      <c r="K58" s="37">
        <f t="shared" si="10"/>
        <v>7.0783780657103197</v>
      </c>
      <c r="L58" s="32">
        <f>L57</f>
        <v>248938</v>
      </c>
      <c r="M58" s="37">
        <f t="shared" si="11"/>
        <v>7.1997339194817211</v>
      </c>
      <c r="N58" s="32">
        <f t="shared" si="12"/>
        <v>1001576</v>
      </c>
      <c r="O58" s="37">
        <f t="shared" si="13"/>
        <v>28.967376214715408</v>
      </c>
      <c r="P58" s="32">
        <f>P57</f>
        <v>233812</v>
      </c>
      <c r="Q58" s="32">
        <f>Q57</f>
        <v>13280</v>
      </c>
      <c r="R58" s="32">
        <f>R57</f>
        <v>13280</v>
      </c>
      <c r="S58" s="32">
        <f>S57</f>
        <v>923284</v>
      </c>
      <c r="T58" s="37">
        <f t="shared" si="14"/>
        <v>69.524397590361446</v>
      </c>
      <c r="U58" s="37">
        <f t="shared" si="15"/>
        <v>6.4693001214651158E-2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4783234</v>
      </c>
      <c r="E59" s="31">
        <v>4729236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3185004</v>
      </c>
      <c r="E61" s="31">
        <v>3185004</v>
      </c>
      <c r="F61" s="31">
        <v>3185004</v>
      </c>
      <c r="G61" s="36">
        <f t="shared" si="8"/>
        <v>1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3185004</v>
      </c>
      <c r="O61" s="36">
        <f t="shared" si="13"/>
        <v>1</v>
      </c>
      <c r="P61" s="31">
        <v>0</v>
      </c>
      <c r="Q61" s="31">
        <v>3153000</v>
      </c>
      <c r="R61" s="31">
        <v>3153000</v>
      </c>
      <c r="S61" s="31">
        <v>3153000</v>
      </c>
      <c r="T61" s="36">
        <f t="shared" si="14"/>
        <v>1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12544064</v>
      </c>
      <c r="E62" s="31">
        <v>13602882</v>
      </c>
      <c r="F62" s="31">
        <v>6844544</v>
      </c>
      <c r="G62" s="36">
        <f t="shared" si="8"/>
        <v>0.54564007326493236</v>
      </c>
      <c r="H62" s="31">
        <v>2447661</v>
      </c>
      <c r="I62" s="36">
        <f t="shared" si="9"/>
        <v>0.19512504081611828</v>
      </c>
      <c r="J62" s="31">
        <v>4581276</v>
      </c>
      <c r="K62" s="36">
        <f t="shared" si="10"/>
        <v>0.33678716025030581</v>
      </c>
      <c r="L62" s="31">
        <v>1093524</v>
      </c>
      <c r="M62" s="36">
        <f t="shared" si="11"/>
        <v>8.0389141065841788E-2</v>
      </c>
      <c r="N62" s="31">
        <f t="shared" si="12"/>
        <v>14967005</v>
      </c>
      <c r="O62" s="36">
        <f t="shared" si="13"/>
        <v>1.10028191084801</v>
      </c>
      <c r="P62" s="31">
        <v>1150361</v>
      </c>
      <c r="Q62" s="31">
        <v>12187122</v>
      </c>
      <c r="R62" s="31">
        <v>12187122</v>
      </c>
      <c r="S62" s="31">
        <v>8920012</v>
      </c>
      <c r="T62" s="36">
        <f t="shared" si="14"/>
        <v>0.73192112132790665</v>
      </c>
      <c r="U62" s="36">
        <f t="shared" si="15"/>
        <v>-4.9407968455119744E-2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20512302</v>
      </c>
      <c r="E63" s="32">
        <f>SUM(E59:E62)</f>
        <v>21517122</v>
      </c>
      <c r="F63" s="32">
        <f>SUM(F59:F62)</f>
        <v>10029548</v>
      </c>
      <c r="G63" s="37">
        <f t="shared" si="8"/>
        <v>0.48895282450502142</v>
      </c>
      <c r="H63" s="32">
        <f>SUM(H59:H62)</f>
        <v>2447661</v>
      </c>
      <c r="I63" s="37">
        <f t="shared" si="9"/>
        <v>0.11932649002535162</v>
      </c>
      <c r="J63" s="32">
        <f>SUM(J59:J62)</f>
        <v>4581276</v>
      </c>
      <c r="K63" s="37">
        <f t="shared" si="10"/>
        <v>0.2129130466425761</v>
      </c>
      <c r="L63" s="32">
        <f>SUM(L59:L62)</f>
        <v>1093524</v>
      </c>
      <c r="M63" s="37">
        <f t="shared" si="11"/>
        <v>5.0821108882498321E-2</v>
      </c>
      <c r="N63" s="32">
        <f t="shared" si="12"/>
        <v>18152009</v>
      </c>
      <c r="O63" s="37">
        <f t="shared" si="13"/>
        <v>0.84360766277200083</v>
      </c>
      <c r="P63" s="32">
        <f>SUM(P59:P62)</f>
        <v>1150361</v>
      </c>
      <c r="Q63" s="32">
        <f>SUM(Q59:Q62)</f>
        <v>15340122</v>
      </c>
      <c r="R63" s="32">
        <f>SUM(R59:R62)</f>
        <v>15340122</v>
      </c>
      <c r="S63" s="32">
        <f>SUM(S59:S62)</f>
        <v>12073012</v>
      </c>
      <c r="T63" s="37">
        <f t="shared" si="14"/>
        <v>0.78702190243337045</v>
      </c>
      <c r="U63" s="37">
        <f t="shared" si="15"/>
        <v>-4.9407968455119744E-2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33450998</v>
      </c>
      <c r="E65" s="31">
        <v>33450998</v>
      </c>
      <c r="F65" s="31">
        <v>0</v>
      </c>
      <c r="G65" s="36">
        <f t="shared" si="8"/>
        <v>0</v>
      </c>
      <c r="H65" s="31">
        <v>16889000</v>
      </c>
      <c r="I65" s="36">
        <f t="shared" si="9"/>
        <v>0.50488777644242477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16889000</v>
      </c>
      <c r="O65" s="36">
        <f t="shared" si="13"/>
        <v>0.50488777644242477</v>
      </c>
      <c r="P65" s="31">
        <v>0</v>
      </c>
      <c r="Q65" s="31">
        <v>32074381</v>
      </c>
      <c r="R65" s="31">
        <v>32074381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94643947</v>
      </c>
      <c r="E66" s="31">
        <v>100235000</v>
      </c>
      <c r="F66" s="31">
        <v>43133046</v>
      </c>
      <c r="G66" s="36">
        <f t="shared" si="8"/>
        <v>0.45574014363538751</v>
      </c>
      <c r="H66" s="31">
        <v>34847787</v>
      </c>
      <c r="I66" s="36">
        <f t="shared" si="9"/>
        <v>0.36819879247005621</v>
      </c>
      <c r="J66" s="31">
        <v>19345209</v>
      </c>
      <c r="K66" s="36">
        <f t="shared" si="10"/>
        <v>0.19299854342295605</v>
      </c>
      <c r="L66" s="31">
        <v>1970083</v>
      </c>
      <c r="M66" s="36">
        <f t="shared" si="11"/>
        <v>1.9654641592258194E-2</v>
      </c>
      <c r="N66" s="31">
        <f t="shared" si="12"/>
        <v>99296125</v>
      </c>
      <c r="O66" s="36">
        <f t="shared" si="13"/>
        <v>0.99063326183468847</v>
      </c>
      <c r="P66" s="31">
        <v>1276509</v>
      </c>
      <c r="Q66" s="31">
        <v>99052000</v>
      </c>
      <c r="R66" s="31">
        <v>99052000</v>
      </c>
      <c r="S66" s="31">
        <v>99379481</v>
      </c>
      <c r="T66" s="36">
        <f t="shared" si="14"/>
        <v>1.0033061523240319</v>
      </c>
      <c r="U66" s="36">
        <f t="shared" si="15"/>
        <v>0.54333655305211326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301137000</v>
      </c>
      <c r="E67" s="31">
        <v>301137000</v>
      </c>
      <c r="F67" s="31">
        <v>306669002</v>
      </c>
      <c r="G67" s="36">
        <f t="shared" si="8"/>
        <v>1.0183703829154171</v>
      </c>
      <c r="H67" s="31">
        <v>238273588</v>
      </c>
      <c r="I67" s="36">
        <f t="shared" si="9"/>
        <v>0.79124646921500841</v>
      </c>
      <c r="J67" s="31">
        <v>199634160</v>
      </c>
      <c r="K67" s="36">
        <f t="shared" si="10"/>
        <v>0.66293467757200208</v>
      </c>
      <c r="L67" s="31">
        <v>671351</v>
      </c>
      <c r="M67" s="36">
        <f t="shared" si="11"/>
        <v>2.2293872888419558E-3</v>
      </c>
      <c r="N67" s="31">
        <f t="shared" si="12"/>
        <v>745248101</v>
      </c>
      <c r="O67" s="36">
        <f t="shared" si="13"/>
        <v>2.4747809169912696</v>
      </c>
      <c r="P67" s="31">
        <v>-839101</v>
      </c>
      <c r="Q67" s="31">
        <v>752171000</v>
      </c>
      <c r="R67" s="31">
        <v>751966000</v>
      </c>
      <c r="S67" s="31">
        <v>671987881</v>
      </c>
      <c r="T67" s="36">
        <f t="shared" si="14"/>
        <v>0.89364130958048638</v>
      </c>
      <c r="U67" s="36">
        <f t="shared" si="15"/>
        <v>-1.800083660965724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158250</v>
      </c>
      <c r="E68" s="31">
        <v>148502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135386</v>
      </c>
      <c r="R68" s="31">
        <v>150000</v>
      </c>
      <c r="S68" s="31">
        <v>121766</v>
      </c>
      <c r="T68" s="36">
        <f t="shared" si="14"/>
        <v>0.81177333333333335</v>
      </c>
      <c r="U68" s="36">
        <f t="shared" si="15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156942000</v>
      </c>
      <c r="E69" s="31">
        <v>153011000</v>
      </c>
      <c r="F69" s="31">
        <v>65979791</v>
      </c>
      <c r="G69" s="36">
        <f t="shared" si="8"/>
        <v>0.42040875610098</v>
      </c>
      <c r="H69" s="31">
        <v>49617995</v>
      </c>
      <c r="I69" s="36">
        <f t="shared" si="9"/>
        <v>0.31615498082094023</v>
      </c>
      <c r="J69" s="31">
        <v>1295518</v>
      </c>
      <c r="K69" s="36">
        <f t="shared" si="10"/>
        <v>8.4668291822156579E-3</v>
      </c>
      <c r="L69" s="31">
        <v>39336076</v>
      </c>
      <c r="M69" s="36">
        <f t="shared" si="11"/>
        <v>0.25708005306808007</v>
      </c>
      <c r="N69" s="31">
        <f t="shared" si="12"/>
        <v>156229380</v>
      </c>
      <c r="O69" s="36">
        <f t="shared" si="13"/>
        <v>1.0210336511754057</v>
      </c>
      <c r="P69" s="31">
        <v>2000344</v>
      </c>
      <c r="Q69" s="31">
        <v>152761000</v>
      </c>
      <c r="R69" s="31">
        <v>153011000</v>
      </c>
      <c r="S69" s="31">
        <v>151947778</v>
      </c>
      <c r="T69" s="36">
        <f t="shared" si="14"/>
        <v>0.99305133617844465</v>
      </c>
      <c r="U69" s="36">
        <f t="shared" si="15"/>
        <v>18.664655679223173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586332195</v>
      </c>
      <c r="E70" s="32">
        <f>SUM(E64:E69)</f>
        <v>587982500</v>
      </c>
      <c r="F70" s="32">
        <f>SUM(F64:F69)</f>
        <v>415781839</v>
      </c>
      <c r="G70" s="37">
        <f t="shared" si="8"/>
        <v>0.70912333067434574</v>
      </c>
      <c r="H70" s="32">
        <f>SUM(H64:H69)</f>
        <v>339628370</v>
      </c>
      <c r="I70" s="37">
        <f t="shared" si="9"/>
        <v>0.57924223315078238</v>
      </c>
      <c r="J70" s="32">
        <f>SUM(J64:J69)</f>
        <v>220274887</v>
      </c>
      <c r="K70" s="37">
        <f t="shared" si="10"/>
        <v>0.37462830441382183</v>
      </c>
      <c r="L70" s="32">
        <f>SUM(L64:L69)</f>
        <v>41977510</v>
      </c>
      <c r="M70" s="37">
        <f t="shared" si="11"/>
        <v>7.1392447904486955E-2</v>
      </c>
      <c r="N70" s="32">
        <f t="shared" si="12"/>
        <v>1017662606</v>
      </c>
      <c r="O70" s="37">
        <f t="shared" si="13"/>
        <v>1.7307702287057862</v>
      </c>
      <c r="P70" s="32">
        <f>SUM(P64:P69)</f>
        <v>2437752</v>
      </c>
      <c r="Q70" s="32">
        <f>SUM(Q64:Q69)</f>
        <v>1036193767</v>
      </c>
      <c r="R70" s="32">
        <f>SUM(R64:R69)</f>
        <v>1036253381</v>
      </c>
      <c r="S70" s="32">
        <f>SUM(S64:S69)</f>
        <v>923436906</v>
      </c>
      <c r="T70" s="37">
        <f t="shared" si="14"/>
        <v>0.89113041552527394</v>
      </c>
      <c r="U70" s="37">
        <f t="shared" si="15"/>
        <v>16.219762305599584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8105952</v>
      </c>
      <c r="E71" s="31">
        <v>8417480</v>
      </c>
      <c r="F71" s="31">
        <v>3507555</v>
      </c>
      <c r="G71" s="36">
        <f t="shared" si="8"/>
        <v>0.43271351717848811</v>
      </c>
      <c r="H71" s="31">
        <v>7240014</v>
      </c>
      <c r="I71" s="36">
        <f t="shared" si="9"/>
        <v>0.893172572450466</v>
      </c>
      <c r="J71" s="31">
        <v>2445981</v>
      </c>
      <c r="K71" s="36">
        <f t="shared" si="10"/>
        <v>0.29058352380997637</v>
      </c>
      <c r="L71" s="31">
        <v>88500</v>
      </c>
      <c r="M71" s="36">
        <f t="shared" si="11"/>
        <v>1.0513835494708631E-2</v>
      </c>
      <c r="N71" s="31">
        <f t="shared" si="12"/>
        <v>13282050</v>
      </c>
      <c r="O71" s="36">
        <f t="shared" si="13"/>
        <v>1.5779128670338392</v>
      </c>
      <c r="P71" s="31">
        <v>204449</v>
      </c>
      <c r="Q71" s="31">
        <v>7762008</v>
      </c>
      <c r="R71" s="31">
        <v>7739938</v>
      </c>
      <c r="S71" s="31">
        <v>33614794</v>
      </c>
      <c r="T71" s="36">
        <f t="shared" si="14"/>
        <v>4.3430314299675272</v>
      </c>
      <c r="U71" s="36">
        <f t="shared" si="15"/>
        <v>-0.56712921070780486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23661874</v>
      </c>
      <c r="E72" s="31">
        <v>23661874</v>
      </c>
      <c r="F72" s="31">
        <v>23661873</v>
      </c>
      <c r="G72" s="36">
        <f t="shared" si="8"/>
        <v>0.9999999577379205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23661873</v>
      </c>
      <c r="O72" s="36">
        <f t="shared" si="13"/>
        <v>0.9999999577379205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20458346</v>
      </c>
      <c r="E73" s="31">
        <v>20458346</v>
      </c>
      <c r="F73" s="31">
        <v>8529335</v>
      </c>
      <c r="G73" s="36">
        <f t="shared" si="8"/>
        <v>0.41691224696268214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10687408</v>
      </c>
      <c r="M73" s="36">
        <f t="shared" si="11"/>
        <v>0.52239843827062071</v>
      </c>
      <c r="N73" s="31">
        <f t="shared" si="12"/>
        <v>19216743</v>
      </c>
      <c r="O73" s="36">
        <f t="shared" si="13"/>
        <v>0.93931068523330286</v>
      </c>
      <c r="P73" s="31">
        <v>0</v>
      </c>
      <c r="Q73" s="31">
        <v>19255755</v>
      </c>
      <c r="R73" s="31">
        <v>19255755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3884000</v>
      </c>
      <c r="E75" s="31">
        <v>3884000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3843000</v>
      </c>
      <c r="R75" s="31">
        <v>3843000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27736272</v>
      </c>
      <c r="E76" s="31">
        <v>27736272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220</v>
      </c>
      <c r="K76" s="36">
        <f t="shared" si="10"/>
        <v>7.9318518364688662E-6</v>
      </c>
      <c r="L76" s="31">
        <v>0</v>
      </c>
      <c r="M76" s="36">
        <f t="shared" si="11"/>
        <v>0</v>
      </c>
      <c r="N76" s="31">
        <f t="shared" si="12"/>
        <v>220</v>
      </c>
      <c r="O76" s="36">
        <f t="shared" si="13"/>
        <v>7.9318518364688662E-6</v>
      </c>
      <c r="P76" s="31">
        <v>0</v>
      </c>
      <c r="Q76" s="31">
        <v>27736259</v>
      </c>
      <c r="R76" s="31">
        <v>27736259</v>
      </c>
      <c r="S76" s="31">
        <v>92</v>
      </c>
      <c r="T76" s="36">
        <f t="shared" si="14"/>
        <v>3.316957777182568E-6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51330180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51330180</v>
      </c>
      <c r="M77" s="36">
        <f t="shared" si="11"/>
        <v>0</v>
      </c>
      <c r="N77" s="31">
        <f t="shared" si="12"/>
        <v>51330180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135176624</v>
      </c>
      <c r="E78" s="32">
        <f>SUM(E71:E77)</f>
        <v>84157972</v>
      </c>
      <c r="F78" s="32">
        <f>SUM(F71:F77)</f>
        <v>35698763</v>
      </c>
      <c r="G78" s="37">
        <f t="shared" si="8"/>
        <v>0.26408976599386003</v>
      </c>
      <c r="H78" s="32">
        <f>SUM(H71:H77)</f>
        <v>7240014</v>
      </c>
      <c r="I78" s="37">
        <f t="shared" si="9"/>
        <v>5.3559659841778559E-2</v>
      </c>
      <c r="J78" s="32">
        <f>SUM(J71:J77)</f>
        <v>2446201</v>
      </c>
      <c r="K78" s="37">
        <f t="shared" si="10"/>
        <v>2.9066776941820794E-2</v>
      </c>
      <c r="L78" s="32">
        <f>SUM(L71:L77)</f>
        <v>62106088</v>
      </c>
      <c r="M78" s="37">
        <f t="shared" si="11"/>
        <v>0.73797034938056727</v>
      </c>
      <c r="N78" s="32">
        <f t="shared" si="12"/>
        <v>107491066</v>
      </c>
      <c r="O78" s="37">
        <f t="shared" si="13"/>
        <v>1.2772535203200952</v>
      </c>
      <c r="P78" s="32">
        <f>SUM(P71:P77)</f>
        <v>204449</v>
      </c>
      <c r="Q78" s="32">
        <f>SUM(Q71:Q77)</f>
        <v>58597022</v>
      </c>
      <c r="R78" s="32">
        <f>SUM(R71:R77)</f>
        <v>58574952</v>
      </c>
      <c r="S78" s="32">
        <f>SUM(S71:S77)</f>
        <v>33614886</v>
      </c>
      <c r="T78" s="37">
        <f t="shared" si="14"/>
        <v>0.57387816553396409</v>
      </c>
      <c r="U78" s="37">
        <f t="shared" si="15"/>
        <v>302.77300940576868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204455512</v>
      </c>
      <c r="E79" s="31">
        <v>206198616</v>
      </c>
      <c r="F79" s="31">
        <v>124707468</v>
      </c>
      <c r="G79" s="36">
        <f t="shared" si="8"/>
        <v>0.60994916096955121</v>
      </c>
      <c r="H79" s="31">
        <v>78076169</v>
      </c>
      <c r="I79" s="36">
        <f t="shared" si="9"/>
        <v>0.38187363224523874</v>
      </c>
      <c r="J79" s="31">
        <v>76841054</v>
      </c>
      <c r="K79" s="36">
        <f t="shared" si="10"/>
        <v>0.37265552742604247</v>
      </c>
      <c r="L79" s="31">
        <v>4841204</v>
      </c>
      <c r="M79" s="36">
        <f t="shared" si="11"/>
        <v>2.3478353511354313E-2</v>
      </c>
      <c r="N79" s="31">
        <f t="shared" si="12"/>
        <v>284465895</v>
      </c>
      <c r="O79" s="36">
        <f t="shared" si="13"/>
        <v>1.3795722809313133</v>
      </c>
      <c r="P79" s="31">
        <v>461549</v>
      </c>
      <c r="Q79" s="31">
        <v>191904100</v>
      </c>
      <c r="R79" s="31">
        <v>191904100</v>
      </c>
      <c r="S79" s="31">
        <v>278930255</v>
      </c>
      <c r="T79" s="36">
        <f t="shared" si="14"/>
        <v>1.4534877316326227</v>
      </c>
      <c r="U79" s="36">
        <f t="shared" si="15"/>
        <v>9.4890358336817968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204455512</v>
      </c>
      <c r="E84" s="32">
        <f>SUM(E79:E83)</f>
        <v>206198616</v>
      </c>
      <c r="F84" s="32">
        <f>SUM(F79:F83)</f>
        <v>124707468</v>
      </c>
      <c r="G84" s="37">
        <f t="shared" si="8"/>
        <v>0.60994916096955121</v>
      </c>
      <c r="H84" s="32">
        <f>SUM(H79:H83)</f>
        <v>78076169</v>
      </c>
      <c r="I84" s="37">
        <f t="shared" si="9"/>
        <v>0.38187363224523874</v>
      </c>
      <c r="J84" s="32">
        <f>SUM(J79:J83)</f>
        <v>76841054</v>
      </c>
      <c r="K84" s="37">
        <f t="shared" si="10"/>
        <v>0.37265552742604247</v>
      </c>
      <c r="L84" s="32">
        <f>SUM(L79:L83)</f>
        <v>4841204</v>
      </c>
      <c r="M84" s="37">
        <f t="shared" si="11"/>
        <v>2.3478353511354313E-2</v>
      </c>
      <c r="N84" s="32">
        <f t="shared" si="12"/>
        <v>284465895</v>
      </c>
      <c r="O84" s="37">
        <f t="shared" si="13"/>
        <v>1.3795722809313133</v>
      </c>
      <c r="P84" s="32">
        <f>SUM(P79:P83)</f>
        <v>461549</v>
      </c>
      <c r="Q84" s="32">
        <f>SUM(Q79:Q83)</f>
        <v>191904100</v>
      </c>
      <c r="R84" s="32">
        <f>SUM(R79:R83)</f>
        <v>191904100</v>
      </c>
      <c r="S84" s="32">
        <f>SUM(S79:S83)</f>
        <v>278930255</v>
      </c>
      <c r="T84" s="37">
        <f t="shared" si="14"/>
        <v>1.4534877316326227</v>
      </c>
      <c r="U84" s="37">
        <f t="shared" si="15"/>
        <v>9.4890358336817968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946511209</v>
      </c>
      <c r="E85" s="32">
        <f>SUM(E57,E59:E62,E64:E69,E71:E77,E79:E83)</f>
        <v>899890786</v>
      </c>
      <c r="F85" s="32">
        <f>SUM(F57,F59:F62,F64:F69,F71:F77,F79:F83)</f>
        <v>586480528</v>
      </c>
      <c r="G85" s="37">
        <f t="shared" si="8"/>
        <v>0.61962343649329144</v>
      </c>
      <c r="H85" s="32">
        <f>SUM(H57,H59:H62,H64:H69,H71:H77,H79:H83)</f>
        <v>427637200</v>
      </c>
      <c r="I85" s="37">
        <f t="shared" si="9"/>
        <v>0.45180362993461393</v>
      </c>
      <c r="J85" s="32">
        <f>SUM(J57,J59:J62,J64:J69,J71:J77,J79:J83)</f>
        <v>304388160</v>
      </c>
      <c r="K85" s="37">
        <f t="shared" si="10"/>
        <v>0.33825011294203872</v>
      </c>
      <c r="L85" s="32">
        <f>SUM(L57,L59:L62,L64:L69,L71:L77,L79:L83)</f>
        <v>110267264</v>
      </c>
      <c r="M85" s="37">
        <f t="shared" si="11"/>
        <v>0.12253405159323412</v>
      </c>
      <c r="N85" s="32">
        <f t="shared" si="12"/>
        <v>1428773152</v>
      </c>
      <c r="O85" s="37">
        <f t="shared" si="13"/>
        <v>1.5877183923072193</v>
      </c>
      <c r="P85" s="32">
        <f>SUM(P57,P59:P62,P64:P69,P71:P77,P79:P83)</f>
        <v>4487923</v>
      </c>
      <c r="Q85" s="32">
        <f>SUM(Q57,Q59:Q62,Q64:Q69,Q71:Q77,Q79:Q83)</f>
        <v>1302048291</v>
      </c>
      <c r="R85" s="32">
        <f>SUM(R57,R59:R62,R64:R69,R71:R77,R79:R83)</f>
        <v>1302085835</v>
      </c>
      <c r="S85" s="32">
        <f>SUM(S57,S59:S62,S64:S69,S71:S77,S79:S83)</f>
        <v>1248978343</v>
      </c>
      <c r="T85" s="37">
        <f t="shared" si="14"/>
        <v>0.95921352450623965</v>
      </c>
      <c r="U85" s="37">
        <f t="shared" si="15"/>
        <v>23.569776263986704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      +$L88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=0),0,(($L88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39234000</v>
      </c>
      <c r="E89" s="31">
        <v>77628000</v>
      </c>
      <c r="F89" s="31">
        <v>1453422</v>
      </c>
      <c r="G89" s="36">
        <f t="shared" si="16"/>
        <v>3.7044961003211502E-2</v>
      </c>
      <c r="H89" s="31">
        <v>-998956</v>
      </c>
      <c r="I89" s="36">
        <f t="shared" si="17"/>
        <v>-2.5461487485344343E-2</v>
      </c>
      <c r="J89" s="31">
        <v>392384</v>
      </c>
      <c r="K89" s="36">
        <f t="shared" si="18"/>
        <v>5.0546709950018039E-3</v>
      </c>
      <c r="L89" s="31">
        <v>15650016</v>
      </c>
      <c r="M89" s="36">
        <f t="shared" si="19"/>
        <v>0.20160272066780027</v>
      </c>
      <c r="N89" s="31">
        <f t="shared" si="20"/>
        <v>16496866</v>
      </c>
      <c r="O89" s="36">
        <f t="shared" si="21"/>
        <v>0.21251179986602772</v>
      </c>
      <c r="P89" s="31">
        <v>3069755</v>
      </c>
      <c r="Q89" s="31">
        <v>55000000</v>
      </c>
      <c r="R89" s="31">
        <v>51484000</v>
      </c>
      <c r="S89" s="31">
        <v>10153097</v>
      </c>
      <c r="T89" s="36">
        <f t="shared" si="22"/>
        <v>0.19720878331132002</v>
      </c>
      <c r="U89" s="36">
        <f t="shared" si="23"/>
        <v>4.098131935610497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84480000</v>
      </c>
      <c r="E90" s="31">
        <v>81710277</v>
      </c>
      <c r="F90" s="31">
        <v>0</v>
      </c>
      <c r="G90" s="36">
        <f t="shared" si="16"/>
        <v>0</v>
      </c>
      <c r="H90" s="31">
        <v>19607180</v>
      </c>
      <c r="I90" s="36">
        <f t="shared" si="17"/>
        <v>0.23209256628787878</v>
      </c>
      <c r="J90" s="31">
        <v>27172278</v>
      </c>
      <c r="K90" s="36">
        <f t="shared" si="18"/>
        <v>0.33254419147300163</v>
      </c>
      <c r="L90" s="31">
        <v>37853282</v>
      </c>
      <c r="M90" s="36">
        <f t="shared" si="19"/>
        <v>0.46326219160901877</v>
      </c>
      <c r="N90" s="31">
        <f t="shared" si="20"/>
        <v>84632740</v>
      </c>
      <c r="O90" s="36">
        <f t="shared" si="21"/>
        <v>1.0357661619480252</v>
      </c>
      <c r="P90" s="31">
        <v>32458078</v>
      </c>
      <c r="Q90" s="31">
        <v>62000000</v>
      </c>
      <c r="R90" s="31">
        <v>47000000</v>
      </c>
      <c r="S90" s="31">
        <v>37141718</v>
      </c>
      <c r="T90" s="36">
        <f t="shared" si="22"/>
        <v>0.79024931914893615</v>
      </c>
      <c r="U90" s="36">
        <f t="shared" si="23"/>
        <v>0.16622068626491071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123714000</v>
      </c>
      <c r="E91" s="32">
        <f>SUM(E88:E90)</f>
        <v>159338277</v>
      </c>
      <c r="F91" s="32">
        <f>SUM(F88:F90)</f>
        <v>1453422</v>
      </c>
      <c r="G91" s="37">
        <f t="shared" si="16"/>
        <v>1.1748241912798874E-2</v>
      </c>
      <c r="H91" s="32">
        <f>SUM(H88:H90)</f>
        <v>18608224</v>
      </c>
      <c r="I91" s="37">
        <f t="shared" si="17"/>
        <v>0.15041324344859919</v>
      </c>
      <c r="J91" s="32">
        <f>SUM(J88:J90)</f>
        <v>27564662</v>
      </c>
      <c r="K91" s="37">
        <f t="shared" si="18"/>
        <v>0.17299460317372453</v>
      </c>
      <c r="L91" s="32">
        <f>SUM(L88:L90)</f>
        <v>53503298</v>
      </c>
      <c r="M91" s="37">
        <f t="shared" si="19"/>
        <v>0.33578433887546055</v>
      </c>
      <c r="N91" s="32">
        <f t="shared" si="20"/>
        <v>101129606</v>
      </c>
      <c r="O91" s="37">
        <f t="shared" si="21"/>
        <v>0.63468494767268002</v>
      </c>
      <c r="P91" s="32">
        <f>SUM(P88:P90)</f>
        <v>35527833</v>
      </c>
      <c r="Q91" s="32">
        <f>SUM(Q88:Q90)</f>
        <v>117000000</v>
      </c>
      <c r="R91" s="32">
        <f>SUM(R88:R90)</f>
        <v>98484000</v>
      </c>
      <c r="S91" s="32">
        <f>SUM(S88:S90)</f>
        <v>47294815</v>
      </c>
      <c r="T91" s="37">
        <f t="shared" si="22"/>
        <v>0.48022841273709432</v>
      </c>
      <c r="U91" s="37">
        <f t="shared" si="23"/>
        <v>0.50595444422405378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7492007</v>
      </c>
      <c r="E92" s="31">
        <v>7492007</v>
      </c>
      <c r="F92" s="31">
        <v>128314</v>
      </c>
      <c r="G92" s="36">
        <f t="shared" si="16"/>
        <v>1.7126785919981121E-2</v>
      </c>
      <c r="H92" s="31">
        <v>423173</v>
      </c>
      <c r="I92" s="36">
        <f t="shared" si="17"/>
        <v>5.6483262762568161E-2</v>
      </c>
      <c r="J92" s="31">
        <v>5861983</v>
      </c>
      <c r="K92" s="36">
        <f t="shared" si="18"/>
        <v>0.7824315967670612</v>
      </c>
      <c r="L92" s="31">
        <v>1892296</v>
      </c>
      <c r="M92" s="36">
        <f t="shared" si="19"/>
        <v>0.252575311261722</v>
      </c>
      <c r="N92" s="31">
        <f t="shared" si="20"/>
        <v>8305766</v>
      </c>
      <c r="O92" s="36">
        <f t="shared" si="21"/>
        <v>1.1086169567113324</v>
      </c>
      <c r="P92" s="31">
        <v>393985</v>
      </c>
      <c r="Q92" s="31">
        <v>7229353</v>
      </c>
      <c r="R92" s="31">
        <v>7229353</v>
      </c>
      <c r="S92" s="31">
        <v>1101892</v>
      </c>
      <c r="T92" s="36">
        <f t="shared" si="22"/>
        <v>0.15241917222744553</v>
      </c>
      <c r="U92" s="36">
        <f t="shared" si="23"/>
        <v>3.8029645798697924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6864000</v>
      </c>
      <c r="E93" s="31">
        <v>6864000</v>
      </c>
      <c r="F93" s="31">
        <v>2862300</v>
      </c>
      <c r="G93" s="36">
        <f t="shared" si="16"/>
        <v>0.41700174825174824</v>
      </c>
      <c r="H93" s="31">
        <v>2288000</v>
      </c>
      <c r="I93" s="36">
        <f t="shared" si="17"/>
        <v>0.33333333333333331</v>
      </c>
      <c r="J93" s="31">
        <v>1713700</v>
      </c>
      <c r="K93" s="36">
        <f t="shared" si="18"/>
        <v>0.24966491841491842</v>
      </c>
      <c r="L93" s="31">
        <v>0</v>
      </c>
      <c r="M93" s="36">
        <f t="shared" si="19"/>
        <v>0</v>
      </c>
      <c r="N93" s="31">
        <f t="shared" si="20"/>
        <v>6864000</v>
      </c>
      <c r="O93" s="36">
        <f t="shared" si="21"/>
        <v>1</v>
      </c>
      <c r="P93" s="31">
        <v>0</v>
      </c>
      <c r="Q93" s="31">
        <v>6665000</v>
      </c>
      <c r="R93" s="31">
        <v>6665000</v>
      </c>
      <c r="S93" s="31">
        <v>6665000</v>
      </c>
      <c r="T93" s="36">
        <f t="shared" si="22"/>
        <v>1</v>
      </c>
      <c r="U93" s="36">
        <f t="shared" si="23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9100744</v>
      </c>
      <c r="E94" s="31">
        <v>9327459</v>
      </c>
      <c r="F94" s="31">
        <v>3742693</v>
      </c>
      <c r="G94" s="36">
        <f t="shared" si="16"/>
        <v>0.41125132186994823</v>
      </c>
      <c r="H94" s="31">
        <v>2997977</v>
      </c>
      <c r="I94" s="36">
        <f t="shared" si="17"/>
        <v>0.32942108908897999</v>
      </c>
      <c r="J94" s="31">
        <v>2221379</v>
      </c>
      <c r="K94" s="36">
        <f t="shared" si="18"/>
        <v>0.23815478577820604</v>
      </c>
      <c r="L94" s="31">
        <v>-28058</v>
      </c>
      <c r="M94" s="36">
        <f t="shared" si="19"/>
        <v>-3.0081075671305551E-3</v>
      </c>
      <c r="N94" s="31">
        <f t="shared" si="20"/>
        <v>8933991</v>
      </c>
      <c r="O94" s="36">
        <f t="shared" si="21"/>
        <v>0.95781616408069981</v>
      </c>
      <c r="P94" s="31">
        <v>235915</v>
      </c>
      <c r="Q94" s="31">
        <v>6148984</v>
      </c>
      <c r="R94" s="31">
        <v>6171638</v>
      </c>
      <c r="S94" s="31">
        <v>8707971</v>
      </c>
      <c r="T94" s="36">
        <f t="shared" si="22"/>
        <v>1.4109659380540467</v>
      </c>
      <c r="U94" s="36">
        <f t="shared" si="23"/>
        <v>-1.1189326664264672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23456751</v>
      </c>
      <c r="E96" s="32">
        <f>SUM(E92:E95)</f>
        <v>23683466</v>
      </c>
      <c r="F96" s="32">
        <f>SUM(F92:F95)</f>
        <v>6733307</v>
      </c>
      <c r="G96" s="37">
        <f t="shared" si="16"/>
        <v>0.28705198771986795</v>
      </c>
      <c r="H96" s="32">
        <f>SUM(H92:H95)</f>
        <v>5709150</v>
      </c>
      <c r="I96" s="37">
        <f t="shared" si="17"/>
        <v>0.24339048489707718</v>
      </c>
      <c r="J96" s="32">
        <f>SUM(J92:J95)</f>
        <v>9797062</v>
      </c>
      <c r="K96" s="37">
        <f t="shared" si="18"/>
        <v>0.4136667327324472</v>
      </c>
      <c r="L96" s="32">
        <f>SUM(L92:L95)</f>
        <v>1864238</v>
      </c>
      <c r="M96" s="37">
        <f t="shared" si="19"/>
        <v>7.8714745552867976E-2</v>
      </c>
      <c r="N96" s="32">
        <f t="shared" si="20"/>
        <v>24103757</v>
      </c>
      <c r="O96" s="37">
        <f t="shared" si="21"/>
        <v>1.01774617786096</v>
      </c>
      <c r="P96" s="32">
        <f>SUM(P92:P95)</f>
        <v>629900</v>
      </c>
      <c r="Q96" s="32">
        <f>SUM(Q92:Q95)</f>
        <v>20043337</v>
      </c>
      <c r="R96" s="32">
        <f>SUM(R92:R95)</f>
        <v>20065991</v>
      </c>
      <c r="S96" s="32">
        <f>SUM(S92:S95)</f>
        <v>16474863</v>
      </c>
      <c r="T96" s="37">
        <f t="shared" si="22"/>
        <v>0.82103410691253675</v>
      </c>
      <c r="U96" s="37">
        <f t="shared" si="23"/>
        <v>1.9595777107477379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5927837</v>
      </c>
      <c r="E97" s="31">
        <v>5927837</v>
      </c>
      <c r="F97" s="31">
        <v>84030</v>
      </c>
      <c r="G97" s="36">
        <f t="shared" si="16"/>
        <v>1.4175490992751656E-2</v>
      </c>
      <c r="H97" s="31">
        <v>75931</v>
      </c>
      <c r="I97" s="36">
        <f t="shared" si="17"/>
        <v>1.2809225354880709E-2</v>
      </c>
      <c r="J97" s="31">
        <v>749468</v>
      </c>
      <c r="K97" s="36">
        <f t="shared" si="18"/>
        <v>0.12643195148584552</v>
      </c>
      <c r="L97" s="31">
        <v>2210994</v>
      </c>
      <c r="M97" s="36">
        <f t="shared" si="19"/>
        <v>0.37298495218407657</v>
      </c>
      <c r="N97" s="31">
        <f t="shared" si="20"/>
        <v>3120423</v>
      </c>
      <c r="O97" s="36">
        <f t="shared" si="21"/>
        <v>0.52640162001755442</v>
      </c>
      <c r="P97" s="31">
        <v>57411</v>
      </c>
      <c r="Q97" s="31">
        <v>5632431</v>
      </c>
      <c r="R97" s="31">
        <v>5666077</v>
      </c>
      <c r="S97" s="31">
        <v>16810</v>
      </c>
      <c r="T97" s="36">
        <f t="shared" si="22"/>
        <v>2.966779307799735E-3</v>
      </c>
      <c r="U97" s="36">
        <f t="shared" si="23"/>
        <v>37.511678946543348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561200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3126072</v>
      </c>
      <c r="M98" s="36">
        <f t="shared" si="19"/>
        <v>0</v>
      </c>
      <c r="N98" s="31">
        <f t="shared" si="20"/>
        <v>3126072</v>
      </c>
      <c r="O98" s="36">
        <f t="shared" si="21"/>
        <v>0</v>
      </c>
      <c r="P98" s="31">
        <v>0</v>
      </c>
      <c r="Q98" s="31">
        <v>2725438</v>
      </c>
      <c r="R98" s="31">
        <v>1703130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135248643</v>
      </c>
      <c r="E99" s="31">
        <v>135745163</v>
      </c>
      <c r="F99" s="31">
        <v>56353577</v>
      </c>
      <c r="G99" s="36">
        <f t="shared" si="16"/>
        <v>0.41666648736727069</v>
      </c>
      <c r="H99" s="31">
        <v>44578755</v>
      </c>
      <c r="I99" s="36">
        <f t="shared" si="17"/>
        <v>0.32960593179482028</v>
      </c>
      <c r="J99" s="31">
        <v>33812090</v>
      </c>
      <c r="K99" s="36">
        <f t="shared" si="18"/>
        <v>0.24908504474667728</v>
      </c>
      <c r="L99" s="31">
        <v>8861</v>
      </c>
      <c r="M99" s="36">
        <f t="shared" si="19"/>
        <v>6.5276727392489113E-5</v>
      </c>
      <c r="N99" s="31">
        <f t="shared" si="20"/>
        <v>134753283</v>
      </c>
      <c r="O99" s="36">
        <f t="shared" si="21"/>
        <v>0.99269307297527798</v>
      </c>
      <c r="P99" s="31">
        <v>36678835</v>
      </c>
      <c r="Q99" s="31">
        <v>108685919</v>
      </c>
      <c r="R99" s="31">
        <v>118685919</v>
      </c>
      <c r="S99" s="31">
        <v>118193404</v>
      </c>
      <c r="T99" s="36">
        <f t="shared" si="22"/>
        <v>0.99585026594435355</v>
      </c>
      <c r="U99" s="36">
        <f t="shared" si="23"/>
        <v>-0.99975841653640307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40117668</v>
      </c>
      <c r="E100" s="31">
        <v>42744288</v>
      </c>
      <c r="F100" s="31">
        <v>10171800</v>
      </c>
      <c r="G100" s="36">
        <f>IF(($D100     =0),0,($F100     /$D100     ))</f>
        <v>0.25354913451100897</v>
      </c>
      <c r="H100" s="31">
        <v>0</v>
      </c>
      <c r="I100" s="36">
        <f>IF(($D100     =0),0,($H100     /$D100     ))</f>
        <v>0</v>
      </c>
      <c r="J100" s="31">
        <v>6103100</v>
      </c>
      <c r="K100" s="36">
        <f>IF(($E100     =0),0,($J100     /$E100     ))</f>
        <v>0.14278165073190599</v>
      </c>
      <c r="L100" s="31">
        <v>0</v>
      </c>
      <c r="M100" s="36">
        <f>IF(($E100     =0),0,($L100     /$E100     ))</f>
        <v>0</v>
      </c>
      <c r="N100" s="31">
        <f>$F100     +$H100     +$J100     +$L100</f>
        <v>16274900</v>
      </c>
      <c r="O100" s="36">
        <f>IF(($E100     =0),0,($N100     /$E100     ))</f>
        <v>0.38075028878712402</v>
      </c>
      <c r="P100" s="31">
        <v>0</v>
      </c>
      <c r="Q100" s="31">
        <v>14304960</v>
      </c>
      <c r="R100" s="31">
        <v>21819235</v>
      </c>
      <c r="S100" s="31">
        <v>16671240</v>
      </c>
      <c r="T100" s="36">
        <f>IF(($R100     =0),0,($S100     /$R100     ))</f>
        <v>0.76406161810897588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181855348</v>
      </c>
      <c r="E101" s="32">
        <f>SUM(E97:E100)</f>
        <v>184417288</v>
      </c>
      <c r="F101" s="32">
        <f>SUM(F97:F100)</f>
        <v>66609407</v>
      </c>
      <c r="G101" s="37">
        <f>IF(($D101     =0),0,($F101     /$D101     ))</f>
        <v>0.36627686638063567</v>
      </c>
      <c r="H101" s="32">
        <f>SUM(H97:H100)</f>
        <v>44654686</v>
      </c>
      <c r="I101" s="37">
        <f>IF(($D101     =0),0,($H101     /$D101     ))</f>
        <v>0.2455505790239394</v>
      </c>
      <c r="J101" s="32">
        <f>SUM(J97:J100)</f>
        <v>40664658</v>
      </c>
      <c r="K101" s="37">
        <f>IF(($E101     =0),0,($J101     /$E101     ))</f>
        <v>0.22050350290369741</v>
      </c>
      <c r="L101" s="32">
        <f>SUM(L97:L100)</f>
        <v>5345927</v>
      </c>
      <c r="M101" s="37">
        <f>IF(($E101     =0),0,($L101     /$E101     ))</f>
        <v>2.8988209608634956E-2</v>
      </c>
      <c r="N101" s="32">
        <f>$F101     +$H101     +$J101     +$L101</f>
        <v>157274678</v>
      </c>
      <c r="O101" s="37">
        <f>IF(($E101     =0),0,($N101     /$E101     ))</f>
        <v>0.85281960116450684</v>
      </c>
      <c r="P101" s="32">
        <f>SUM(P97:P100)</f>
        <v>36736246</v>
      </c>
      <c r="Q101" s="32">
        <f>SUM(Q97:Q100)</f>
        <v>131348748</v>
      </c>
      <c r="R101" s="32">
        <f>SUM(R97:R100)</f>
        <v>147874361</v>
      </c>
      <c r="S101" s="32">
        <f>SUM(S97:S100)</f>
        <v>134881454</v>
      </c>
      <c r="T101" s="37">
        <f>IF(($R101     =0),0,($S101     /$R101     ))</f>
        <v>0.91213549859397192</v>
      </c>
      <c r="U101" s="37">
        <f>IF(($P101     =0),0,(($L101     /$P101     )-1))</f>
        <v>-0.85447813584436472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329026099</v>
      </c>
      <c r="E102" s="32">
        <f>SUM(E88:E90,E92:E95,E97:E100)</f>
        <v>367439031</v>
      </c>
      <c r="F102" s="32">
        <f>SUM(F88:F90,F92:F95,F97:F100)</f>
        <v>74796136</v>
      </c>
      <c r="G102" s="37">
        <f>IF(($D102     =0),0,($F102     /$D102     ))</f>
        <v>0.22732584505401196</v>
      </c>
      <c r="H102" s="32">
        <f>SUM(H88:H90,H92:H95,H97:H100)</f>
        <v>68972060</v>
      </c>
      <c r="I102" s="37">
        <f>IF(($D102     =0),0,($H102     /$D102     ))</f>
        <v>0.20962489057744929</v>
      </c>
      <c r="J102" s="32">
        <f>SUM(J88:J90,J92:J95,J97:J100)</f>
        <v>78026382</v>
      </c>
      <c r="K102" s="37">
        <f>IF(($E102     =0),0,($J102     /$E102     ))</f>
        <v>0.21235191533041028</v>
      </c>
      <c r="L102" s="32">
        <f>SUM(L88:L90,L92:L95,L97:L100)</f>
        <v>60713463</v>
      </c>
      <c r="M102" s="37">
        <f>IF(($E102     =0),0,($L102     /$E102     ))</f>
        <v>0.16523411471766047</v>
      </c>
      <c r="N102" s="32">
        <f>$F102     +$H102     +$J102     +$L102</f>
        <v>282508041</v>
      </c>
      <c r="O102" s="37">
        <f>IF(($E102     =0),0,($N102     /$E102     ))</f>
        <v>0.76885691819713076</v>
      </c>
      <c r="P102" s="32">
        <f>SUM(P88:P90,P92:P95,P97:P100)</f>
        <v>72893979</v>
      </c>
      <c r="Q102" s="32">
        <f>SUM(Q88:Q90,Q92:Q95,Q97:Q100)</f>
        <v>268392085</v>
      </c>
      <c r="R102" s="32">
        <f>SUM(R88:R90,R92:R95,R97:R100)</f>
        <v>266424352</v>
      </c>
      <c r="S102" s="32">
        <f>SUM(S88:S90,S92:S95,S97:S100)</f>
        <v>198651132</v>
      </c>
      <c r="T102" s="37">
        <f>IF(($R102     =0),0,($S102     /$R102     ))</f>
        <v>0.74561927432219111</v>
      </c>
      <c r="U102" s="37">
        <f>IF(($P102     =0),0,(($L102     /$P102     )-1))</f>
        <v>-0.16709906863501034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19933350</v>
      </c>
      <c r="E105" s="31">
        <v>19933350</v>
      </c>
      <c r="F105" s="31">
        <v>306397</v>
      </c>
      <c r="G105" s="36">
        <f t="shared" ref="G105:G136" si="24">IF(($D105     =0),0,($F105     /$D105     ))</f>
        <v>1.537107410445309E-2</v>
      </c>
      <c r="H105" s="31">
        <v>14253224</v>
      </c>
      <c r="I105" s="36">
        <f t="shared" ref="I105:I136" si="25">IF(($D105     =0),0,($H105     /$D105     ))</f>
        <v>0.71504408441130063</v>
      </c>
      <c r="J105" s="31">
        <v>4870615</v>
      </c>
      <c r="K105" s="36">
        <f t="shared" ref="K105:K136" si="26">IF(($E105     =0),0,($J105     /$E105     ))</f>
        <v>0.244345029811848</v>
      </c>
      <c r="L105" s="31">
        <v>140149</v>
      </c>
      <c r="M105" s="36">
        <f t="shared" ref="M105:M136" si="27">IF(($E105     =0),0,($L105     /$E105     ))</f>
        <v>7.0308804089628685E-3</v>
      </c>
      <c r="N105" s="31">
        <f t="shared" ref="N105:N136" si="28">$F105     +$H105     +$J105     +$L105</f>
        <v>19570385</v>
      </c>
      <c r="O105" s="36">
        <f t="shared" ref="O105:O136" si="29">IF(($E105     =0),0,($N105     /$E105     ))</f>
        <v>0.98179106873656463</v>
      </c>
      <c r="P105" s="31">
        <v>2795244</v>
      </c>
      <c r="Q105" s="31">
        <v>66824850</v>
      </c>
      <c r="R105" s="31">
        <v>63428850</v>
      </c>
      <c r="S105" s="31">
        <v>67152610</v>
      </c>
      <c r="T105" s="36">
        <f t="shared" ref="T105:T136" si="30">IF(($R105     =0),0,($S105     /$R105     ))</f>
        <v>1.0587076700901876</v>
      </c>
      <c r="U105" s="36">
        <f t="shared" ref="U105:U136" si="31">IF(($P105     =0),0,(($L105     /$P105     )-1))</f>
        <v>-0.94986162209810665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19933350</v>
      </c>
      <c r="E106" s="32">
        <f>E105</f>
        <v>19933350</v>
      </c>
      <c r="F106" s="32">
        <f>F105</f>
        <v>306397</v>
      </c>
      <c r="G106" s="37">
        <f t="shared" si="24"/>
        <v>1.537107410445309E-2</v>
      </c>
      <c r="H106" s="32">
        <f>H105</f>
        <v>14253224</v>
      </c>
      <c r="I106" s="37">
        <f t="shared" si="25"/>
        <v>0.71504408441130063</v>
      </c>
      <c r="J106" s="32">
        <f>J105</f>
        <v>4870615</v>
      </c>
      <c r="K106" s="37">
        <f t="shared" si="26"/>
        <v>0.244345029811848</v>
      </c>
      <c r="L106" s="32">
        <f>L105</f>
        <v>140149</v>
      </c>
      <c r="M106" s="37">
        <f t="shared" si="27"/>
        <v>7.0308804089628685E-3</v>
      </c>
      <c r="N106" s="32">
        <f t="shared" si="28"/>
        <v>19570385</v>
      </c>
      <c r="O106" s="37">
        <f t="shared" si="29"/>
        <v>0.98179106873656463</v>
      </c>
      <c r="P106" s="32">
        <f>P105</f>
        <v>2795244</v>
      </c>
      <c r="Q106" s="32">
        <f>Q105</f>
        <v>66824850</v>
      </c>
      <c r="R106" s="32">
        <f>R105</f>
        <v>63428850</v>
      </c>
      <c r="S106" s="32">
        <f>S105</f>
        <v>67152610</v>
      </c>
      <c r="T106" s="37">
        <f t="shared" si="30"/>
        <v>1.0587076700901876</v>
      </c>
      <c r="U106" s="37">
        <f t="shared" si="31"/>
        <v>-0.94986162209810665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182962631</v>
      </c>
      <c r="E107" s="31">
        <v>182967802</v>
      </c>
      <c r="F107" s="31">
        <v>76231748</v>
      </c>
      <c r="G107" s="36">
        <f t="shared" si="24"/>
        <v>0.4166520102129489</v>
      </c>
      <c r="H107" s="31">
        <v>60931252</v>
      </c>
      <c r="I107" s="36">
        <f t="shared" si="25"/>
        <v>0.33302566577106119</v>
      </c>
      <c r="J107" s="31">
        <v>45741486</v>
      </c>
      <c r="K107" s="36">
        <f t="shared" si="26"/>
        <v>0.24999746130196177</v>
      </c>
      <c r="L107" s="31">
        <v>2748</v>
      </c>
      <c r="M107" s="36">
        <f t="shared" si="27"/>
        <v>1.5019035972241717E-5</v>
      </c>
      <c r="N107" s="31">
        <f t="shared" si="28"/>
        <v>182907234</v>
      </c>
      <c r="O107" s="36">
        <f t="shared" si="29"/>
        <v>0.99966896907905145</v>
      </c>
      <c r="P107" s="31">
        <v>3098</v>
      </c>
      <c r="Q107" s="31">
        <v>173624030</v>
      </c>
      <c r="R107" s="31">
        <v>173624030</v>
      </c>
      <c r="S107" s="31">
        <v>173625238</v>
      </c>
      <c r="T107" s="36">
        <f t="shared" si="30"/>
        <v>1.0000069575622683</v>
      </c>
      <c r="U107" s="36">
        <f t="shared" si="31"/>
        <v>-0.11297611362169147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14114577</v>
      </c>
      <c r="E108" s="31">
        <v>14114577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12256333</v>
      </c>
      <c r="R108" s="31">
        <v>12256333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19548444</v>
      </c>
      <c r="E109" s="31">
        <v>19548444</v>
      </c>
      <c r="F109" s="31">
        <v>12650818</v>
      </c>
      <c r="G109" s="36">
        <f t="shared" si="24"/>
        <v>0.64715217231611888</v>
      </c>
      <c r="H109" s="31">
        <v>0</v>
      </c>
      <c r="I109" s="36">
        <f t="shared" si="25"/>
        <v>0</v>
      </c>
      <c r="J109" s="31">
        <v>1897622</v>
      </c>
      <c r="K109" s="36">
        <f t="shared" si="26"/>
        <v>9.7072790038941204E-2</v>
      </c>
      <c r="L109" s="31">
        <v>0</v>
      </c>
      <c r="M109" s="36">
        <f t="shared" si="27"/>
        <v>0</v>
      </c>
      <c r="N109" s="31">
        <f t="shared" si="28"/>
        <v>14548440</v>
      </c>
      <c r="O109" s="36">
        <f t="shared" si="29"/>
        <v>0.74422496235506008</v>
      </c>
      <c r="P109" s="31">
        <v>0</v>
      </c>
      <c r="Q109" s="31">
        <v>13817626</v>
      </c>
      <c r="R109" s="31">
        <v>13817626</v>
      </c>
      <c r="S109" s="31">
        <v>13817626</v>
      </c>
      <c r="T109" s="36">
        <f t="shared" si="30"/>
        <v>1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302729000</v>
      </c>
      <c r="E110" s="31">
        <v>302729000</v>
      </c>
      <c r="F110" s="31">
        <v>126137000</v>
      </c>
      <c r="G110" s="36">
        <f t="shared" si="24"/>
        <v>0.41666639139296202</v>
      </c>
      <c r="H110" s="31">
        <v>100898000</v>
      </c>
      <c r="I110" s="36">
        <f t="shared" si="25"/>
        <v>0.33329479501468312</v>
      </c>
      <c r="J110" s="31">
        <v>75682000</v>
      </c>
      <c r="K110" s="36">
        <f t="shared" si="26"/>
        <v>0.24999917417888606</v>
      </c>
      <c r="L110" s="31">
        <v>-5383882</v>
      </c>
      <c r="M110" s="36">
        <f t="shared" si="27"/>
        <v>-1.7784493722107893E-2</v>
      </c>
      <c r="N110" s="31">
        <f t="shared" si="28"/>
        <v>297333118</v>
      </c>
      <c r="O110" s="36">
        <f t="shared" si="29"/>
        <v>0.98217586686442326</v>
      </c>
      <c r="P110" s="31">
        <v>0</v>
      </c>
      <c r="Q110" s="31">
        <v>285237000</v>
      </c>
      <c r="R110" s="31">
        <v>285237000</v>
      </c>
      <c r="S110" s="31">
        <v>284824000</v>
      </c>
      <c r="T110" s="36">
        <f t="shared" si="30"/>
        <v>0.99855208125173101</v>
      </c>
      <c r="U110" s="36">
        <f t="shared" si="31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2864000</v>
      </c>
      <c r="E111" s="31">
        <v>2864000</v>
      </c>
      <c r="F111" s="31">
        <v>409740</v>
      </c>
      <c r="G111" s="36">
        <f t="shared" si="24"/>
        <v>0.14306564245810055</v>
      </c>
      <c r="H111" s="31">
        <v>727394</v>
      </c>
      <c r="I111" s="36">
        <f t="shared" si="25"/>
        <v>0.25397835195530727</v>
      </c>
      <c r="J111" s="31">
        <v>852834</v>
      </c>
      <c r="K111" s="36">
        <f t="shared" si="26"/>
        <v>0.2977772346368715</v>
      </c>
      <c r="L111" s="31">
        <v>874032</v>
      </c>
      <c r="M111" s="36">
        <f t="shared" si="27"/>
        <v>0.30517877094972068</v>
      </c>
      <c r="N111" s="31">
        <f t="shared" si="28"/>
        <v>2864000</v>
      </c>
      <c r="O111" s="36">
        <f t="shared" si="29"/>
        <v>1</v>
      </c>
      <c r="P111" s="31">
        <v>976506</v>
      </c>
      <c r="Q111" s="31">
        <v>3819000</v>
      </c>
      <c r="R111" s="31">
        <v>3606000</v>
      </c>
      <c r="S111" s="31">
        <v>3606000</v>
      </c>
      <c r="T111" s="36">
        <f t="shared" si="30"/>
        <v>1</v>
      </c>
      <c r="U111" s="36">
        <f t="shared" si="31"/>
        <v>-0.10493944737666738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522218652</v>
      </c>
      <c r="E112" s="32">
        <f>SUM(E107:E111)</f>
        <v>522223823</v>
      </c>
      <c r="F112" s="32">
        <f>SUM(F107:F111)</f>
        <v>215429306</v>
      </c>
      <c r="G112" s="37">
        <f t="shared" si="24"/>
        <v>0.4125270232592152</v>
      </c>
      <c r="H112" s="32">
        <f>SUM(H107:H111)</f>
        <v>162556646</v>
      </c>
      <c r="I112" s="37">
        <f t="shared" si="25"/>
        <v>0.31128081193086149</v>
      </c>
      <c r="J112" s="32">
        <f>SUM(J107:J111)</f>
        <v>124173942</v>
      </c>
      <c r="K112" s="37">
        <f t="shared" si="26"/>
        <v>0.23777916006715763</v>
      </c>
      <c r="L112" s="32">
        <f>SUM(L107:L111)</f>
        <v>-4507102</v>
      </c>
      <c r="M112" s="37">
        <f t="shared" si="27"/>
        <v>-8.6305943955375629E-3</v>
      </c>
      <c r="N112" s="32">
        <f t="shared" si="28"/>
        <v>497652792</v>
      </c>
      <c r="O112" s="37">
        <f t="shared" si="29"/>
        <v>0.95294923380008267</v>
      </c>
      <c r="P112" s="32">
        <f>SUM(P107:P111)</f>
        <v>979604</v>
      </c>
      <c r="Q112" s="32">
        <f>SUM(Q107:Q111)</f>
        <v>488753989</v>
      </c>
      <c r="R112" s="32">
        <f>SUM(R107:R111)</f>
        <v>488540989</v>
      </c>
      <c r="S112" s="32">
        <f>SUM(S107:S111)</f>
        <v>475872864</v>
      </c>
      <c r="T112" s="37">
        <f t="shared" si="30"/>
        <v>0.9740694736260912</v>
      </c>
      <c r="U112" s="37">
        <f t="shared" si="31"/>
        <v>-5.6009428299598616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986961</v>
      </c>
      <c r="G113" s="36">
        <f t="shared" si="24"/>
        <v>0</v>
      </c>
      <c r="H113" s="31">
        <v>1924463</v>
      </c>
      <c r="I113" s="36">
        <f t="shared" si="25"/>
        <v>0</v>
      </c>
      <c r="J113" s="31">
        <v>1946953</v>
      </c>
      <c r="K113" s="36">
        <f t="shared" si="26"/>
        <v>0</v>
      </c>
      <c r="L113" s="31">
        <v>2232313</v>
      </c>
      <c r="M113" s="36">
        <f t="shared" si="27"/>
        <v>0</v>
      </c>
      <c r="N113" s="31">
        <f t="shared" si="28"/>
        <v>7090690</v>
      </c>
      <c r="O113" s="36">
        <f t="shared" si="29"/>
        <v>0</v>
      </c>
      <c r="P113" s="31">
        <v>1939643</v>
      </c>
      <c r="Q113" s="31">
        <v>0</v>
      </c>
      <c r="R113" s="31">
        <v>0</v>
      </c>
      <c r="S113" s="31">
        <v>8420192</v>
      </c>
      <c r="T113" s="36">
        <f t="shared" si="30"/>
        <v>0</v>
      </c>
      <c r="U113" s="36">
        <f t="shared" si="31"/>
        <v>0.1508885913541822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79390474</v>
      </c>
      <c r="E114" s="31">
        <v>80241591</v>
      </c>
      <c r="F114" s="31">
        <v>33886961</v>
      </c>
      <c r="G114" s="36">
        <f t="shared" si="24"/>
        <v>0.42683913185856531</v>
      </c>
      <c r="H114" s="31">
        <v>26727157</v>
      </c>
      <c r="I114" s="36">
        <f t="shared" si="25"/>
        <v>0.33665445806508221</v>
      </c>
      <c r="J114" s="31">
        <v>19388843</v>
      </c>
      <c r="K114" s="36">
        <f t="shared" si="26"/>
        <v>0.24163083954803438</v>
      </c>
      <c r="L114" s="31">
        <v>85796</v>
      </c>
      <c r="M114" s="36">
        <f t="shared" si="27"/>
        <v>1.0692210726479738E-3</v>
      </c>
      <c r="N114" s="31">
        <f t="shared" si="28"/>
        <v>80088757</v>
      </c>
      <c r="O114" s="36">
        <f t="shared" si="29"/>
        <v>0.99809532689849079</v>
      </c>
      <c r="P114" s="31">
        <v>1624123</v>
      </c>
      <c r="Q114" s="31">
        <v>74474350</v>
      </c>
      <c r="R114" s="31">
        <v>76483778</v>
      </c>
      <c r="S114" s="31">
        <v>75816359</v>
      </c>
      <c r="T114" s="36">
        <f t="shared" si="30"/>
        <v>0.99127371819943311</v>
      </c>
      <c r="U114" s="36">
        <f t="shared" si="31"/>
        <v>-0.9471739517265626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9792200</v>
      </c>
      <c r="F115" s="31">
        <v>-105461</v>
      </c>
      <c r="G115" s="36">
        <f t="shared" si="24"/>
        <v>0</v>
      </c>
      <c r="H115" s="31">
        <v>6372657</v>
      </c>
      <c r="I115" s="36">
        <f t="shared" si="25"/>
        <v>0</v>
      </c>
      <c r="J115" s="31">
        <v>1534179</v>
      </c>
      <c r="K115" s="36">
        <f t="shared" si="26"/>
        <v>0.15667357692857581</v>
      </c>
      <c r="L115" s="31">
        <v>1313947</v>
      </c>
      <c r="M115" s="36">
        <f t="shared" si="27"/>
        <v>0.1341830232225649</v>
      </c>
      <c r="N115" s="31">
        <f t="shared" si="28"/>
        <v>9115322</v>
      </c>
      <c r="O115" s="36">
        <f t="shared" si="29"/>
        <v>0.93087579910541041</v>
      </c>
      <c r="P115" s="31">
        <v>-185064</v>
      </c>
      <c r="Q115" s="31">
        <v>0</v>
      </c>
      <c r="R115" s="31">
        <v>0</v>
      </c>
      <c r="S115" s="31">
        <v>4341055</v>
      </c>
      <c r="T115" s="36">
        <f t="shared" si="30"/>
        <v>0</v>
      </c>
      <c r="U115" s="36">
        <f t="shared" si="31"/>
        <v>-8.0999600138330514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12599500</v>
      </c>
      <c r="E116" s="31">
        <v>12599500</v>
      </c>
      <c r="F116" s="31">
        <v>5249750</v>
      </c>
      <c r="G116" s="36">
        <f t="shared" si="24"/>
        <v>0.41666335965712925</v>
      </c>
      <c r="H116" s="31">
        <v>1119750</v>
      </c>
      <c r="I116" s="36">
        <f t="shared" si="25"/>
        <v>8.8872574308504301E-2</v>
      </c>
      <c r="J116" s="31">
        <v>69500</v>
      </c>
      <c r="K116" s="36">
        <f t="shared" si="26"/>
        <v>5.516091908409064E-3</v>
      </c>
      <c r="L116" s="31">
        <v>0</v>
      </c>
      <c r="M116" s="36">
        <f t="shared" si="27"/>
        <v>0</v>
      </c>
      <c r="N116" s="31">
        <f t="shared" si="28"/>
        <v>6439000</v>
      </c>
      <c r="O116" s="36">
        <f t="shared" si="29"/>
        <v>0.51105202587404264</v>
      </c>
      <c r="P116" s="31">
        <v>0</v>
      </c>
      <c r="Q116" s="31">
        <v>12002000</v>
      </c>
      <c r="R116" s="31">
        <v>12002000</v>
      </c>
      <c r="S116" s="31">
        <v>10477000</v>
      </c>
      <c r="T116" s="36">
        <f t="shared" si="30"/>
        <v>0.87293784369271787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529761</v>
      </c>
      <c r="G117" s="36">
        <f t="shared" si="24"/>
        <v>0</v>
      </c>
      <c r="H117" s="31">
        <v>950793</v>
      </c>
      <c r="I117" s="36">
        <f t="shared" si="25"/>
        <v>0</v>
      </c>
      <c r="J117" s="31">
        <v>1092597</v>
      </c>
      <c r="K117" s="36">
        <f t="shared" si="26"/>
        <v>0</v>
      </c>
      <c r="L117" s="31">
        <v>704218</v>
      </c>
      <c r="M117" s="36">
        <f t="shared" si="27"/>
        <v>0</v>
      </c>
      <c r="N117" s="31">
        <f t="shared" si="28"/>
        <v>3277369</v>
      </c>
      <c r="O117" s="36">
        <f t="shared" si="29"/>
        <v>0</v>
      </c>
      <c r="P117" s="31">
        <v>564652</v>
      </c>
      <c r="Q117" s="31">
        <v>0</v>
      </c>
      <c r="R117" s="31">
        <v>0</v>
      </c>
      <c r="S117" s="31">
        <v>566892</v>
      </c>
      <c r="T117" s="36">
        <f t="shared" si="30"/>
        <v>0</v>
      </c>
      <c r="U117" s="36">
        <f t="shared" si="31"/>
        <v>0.24717170930059584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91989974</v>
      </c>
      <c r="E121" s="32">
        <f>SUM(E113:E120)</f>
        <v>102633291</v>
      </c>
      <c r="F121" s="32">
        <f>SUM(F113:F120)</f>
        <v>40547972</v>
      </c>
      <c r="G121" s="37">
        <f t="shared" si="24"/>
        <v>0.44078686227262115</v>
      </c>
      <c r="H121" s="32">
        <f>SUM(H113:H120)</f>
        <v>37094820</v>
      </c>
      <c r="I121" s="37">
        <f t="shared" si="25"/>
        <v>0.40324851053876803</v>
      </c>
      <c r="J121" s="32">
        <f>SUM(J113:J120)</f>
        <v>24032072</v>
      </c>
      <c r="K121" s="37">
        <f t="shared" si="26"/>
        <v>0.23415474419503901</v>
      </c>
      <c r="L121" s="32">
        <f>SUM(L113:L120)</f>
        <v>4336274</v>
      </c>
      <c r="M121" s="37">
        <f t="shared" si="27"/>
        <v>4.2250170073957774E-2</v>
      </c>
      <c r="N121" s="32">
        <f t="shared" si="28"/>
        <v>106011138</v>
      </c>
      <c r="O121" s="37">
        <f t="shared" si="29"/>
        <v>1.0329118063650518</v>
      </c>
      <c r="P121" s="32">
        <f>SUM(P113:P120)</f>
        <v>3943354</v>
      </c>
      <c r="Q121" s="32">
        <f>SUM(Q113:Q120)</f>
        <v>86476350</v>
      </c>
      <c r="R121" s="32">
        <f>SUM(R113:R120)</f>
        <v>88485778</v>
      </c>
      <c r="S121" s="32">
        <f>SUM(S113:S120)</f>
        <v>99621498</v>
      </c>
      <c r="T121" s="37">
        <f t="shared" si="30"/>
        <v>1.125847568408112</v>
      </c>
      <c r="U121" s="37">
        <f t="shared" si="31"/>
        <v>9.9641066969894165E-2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167063632</v>
      </c>
      <c r="E122" s="31">
        <v>167068272</v>
      </c>
      <c r="F122" s="31">
        <v>69601613</v>
      </c>
      <c r="G122" s="36">
        <f t="shared" si="24"/>
        <v>0.4166173820523667</v>
      </c>
      <c r="H122" s="31">
        <v>55686332</v>
      </c>
      <c r="I122" s="36">
        <f t="shared" si="25"/>
        <v>0.33332408336483432</v>
      </c>
      <c r="J122" s="31">
        <v>41775096</v>
      </c>
      <c r="K122" s="36">
        <f t="shared" si="26"/>
        <v>0.25004805221185267</v>
      </c>
      <c r="L122" s="31">
        <v>15999</v>
      </c>
      <c r="M122" s="36">
        <f t="shared" si="27"/>
        <v>9.576324581845199E-5</v>
      </c>
      <c r="N122" s="31">
        <f t="shared" si="28"/>
        <v>167079040</v>
      </c>
      <c r="O122" s="36">
        <f t="shared" si="29"/>
        <v>1.0000644526927291</v>
      </c>
      <c r="P122" s="31">
        <v>15282</v>
      </c>
      <c r="Q122" s="31">
        <v>158677803</v>
      </c>
      <c r="R122" s="31">
        <v>158669988</v>
      </c>
      <c r="S122" s="31">
        <v>158673390</v>
      </c>
      <c r="T122" s="36">
        <f t="shared" si="30"/>
        <v>1.0000214407276566</v>
      </c>
      <c r="U122" s="36">
        <f t="shared" si="31"/>
        <v>4.6917942677660029E-2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336670236</v>
      </c>
      <c r="E124" s="31">
        <v>348198700</v>
      </c>
      <c r="F124" s="31">
        <v>123550707</v>
      </c>
      <c r="G124" s="36">
        <f t="shared" si="24"/>
        <v>0.36697840732199444</v>
      </c>
      <c r="H124" s="31">
        <v>17034333</v>
      </c>
      <c r="I124" s="36">
        <f t="shared" si="25"/>
        <v>5.059649228986194E-2</v>
      </c>
      <c r="J124" s="31">
        <v>171301554</v>
      </c>
      <c r="K124" s="36">
        <f t="shared" si="26"/>
        <v>0.49196494415401321</v>
      </c>
      <c r="L124" s="31">
        <v>24781198</v>
      </c>
      <c r="M124" s="36">
        <f t="shared" si="27"/>
        <v>7.1169702816236816E-2</v>
      </c>
      <c r="N124" s="31">
        <f t="shared" si="28"/>
        <v>336667792</v>
      </c>
      <c r="O124" s="36">
        <f t="shared" si="29"/>
        <v>0.96688411530542762</v>
      </c>
      <c r="P124" s="31">
        <v>30609360</v>
      </c>
      <c r="Q124" s="31">
        <v>304535712</v>
      </c>
      <c r="R124" s="31">
        <v>311786969</v>
      </c>
      <c r="S124" s="31">
        <v>321716720</v>
      </c>
      <c r="T124" s="36">
        <f t="shared" si="30"/>
        <v>1.0318478704605516</v>
      </c>
      <c r="U124" s="36">
        <f t="shared" si="31"/>
        <v>-0.19040456905992154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503733868</v>
      </c>
      <c r="E126" s="32">
        <f>SUM(E122:E125)</f>
        <v>515266972</v>
      </c>
      <c r="F126" s="32">
        <f>SUM(F122:F125)</f>
        <v>193152320</v>
      </c>
      <c r="G126" s="37">
        <f t="shared" si="24"/>
        <v>0.38344120232948087</v>
      </c>
      <c r="H126" s="32">
        <f>SUM(H122:H125)</f>
        <v>72720665</v>
      </c>
      <c r="I126" s="37">
        <f t="shared" si="25"/>
        <v>0.14436326326186191</v>
      </c>
      <c r="J126" s="32">
        <f>SUM(J122:J125)</f>
        <v>213076650</v>
      </c>
      <c r="K126" s="37">
        <f t="shared" si="26"/>
        <v>0.41352669893229638</v>
      </c>
      <c r="L126" s="32">
        <f>SUM(L122:L125)</f>
        <v>24797197</v>
      </c>
      <c r="M126" s="37">
        <f t="shared" si="27"/>
        <v>4.8124949487350417E-2</v>
      </c>
      <c r="N126" s="32">
        <f t="shared" si="28"/>
        <v>503746832</v>
      </c>
      <c r="O126" s="37">
        <f t="shared" si="29"/>
        <v>0.97764238612988374</v>
      </c>
      <c r="P126" s="32">
        <f>SUM(P122:P125)</f>
        <v>30624642</v>
      </c>
      <c r="Q126" s="32">
        <f>SUM(Q122:Q125)</f>
        <v>463213515</v>
      </c>
      <c r="R126" s="32">
        <f>SUM(R122:R125)</f>
        <v>470456957</v>
      </c>
      <c r="S126" s="32">
        <f>SUM(S122:S125)</f>
        <v>480390110</v>
      </c>
      <c r="T126" s="37">
        <f t="shared" si="30"/>
        <v>1.0211138401764563</v>
      </c>
      <c r="U126" s="37">
        <f t="shared" si="31"/>
        <v>-0.19028614277352207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61511736</v>
      </c>
      <c r="E127" s="31">
        <v>61426736</v>
      </c>
      <c r="F127" s="31">
        <v>25019496</v>
      </c>
      <c r="G127" s="36">
        <f t="shared" si="24"/>
        <v>0.40674345461490469</v>
      </c>
      <c r="H127" s="31">
        <v>15355086</v>
      </c>
      <c r="I127" s="36">
        <f t="shared" si="25"/>
        <v>0.24962855868675207</v>
      </c>
      <c r="J127" s="31">
        <v>19747942</v>
      </c>
      <c r="K127" s="36">
        <f t="shared" si="26"/>
        <v>0.32148773133574932</v>
      </c>
      <c r="L127" s="31">
        <v>565216</v>
      </c>
      <c r="M127" s="36">
        <f t="shared" si="27"/>
        <v>9.2014656289079073E-3</v>
      </c>
      <c r="N127" s="31">
        <f t="shared" si="28"/>
        <v>60687740</v>
      </c>
      <c r="O127" s="36">
        <f t="shared" si="29"/>
        <v>0.98796947309718686</v>
      </c>
      <c r="P127" s="31">
        <v>334971</v>
      </c>
      <c r="Q127" s="31">
        <v>62425128</v>
      </c>
      <c r="R127" s="31">
        <v>62425128</v>
      </c>
      <c r="S127" s="31">
        <v>57477920</v>
      </c>
      <c r="T127" s="36">
        <f t="shared" si="30"/>
        <v>0.92074973398532722</v>
      </c>
      <c r="U127" s="36">
        <f t="shared" si="31"/>
        <v>0.6873580100963963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2000</v>
      </c>
      <c r="Q129" s="31">
        <v>0</v>
      </c>
      <c r="R129" s="31">
        <v>0</v>
      </c>
      <c r="S129" s="31">
        <v>22820</v>
      </c>
      <c r="T129" s="36">
        <f t="shared" si="30"/>
        <v>0</v>
      </c>
      <c r="U129" s="36">
        <f t="shared" si="31"/>
        <v>-1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186113000</v>
      </c>
      <c r="E130" s="31">
        <v>186113000</v>
      </c>
      <c r="F130" s="31">
        <v>77547000</v>
      </c>
      <c r="G130" s="36">
        <f t="shared" si="24"/>
        <v>0.41666621891001704</v>
      </c>
      <c r="H130" s="31">
        <v>61254000</v>
      </c>
      <c r="I130" s="36">
        <f t="shared" si="25"/>
        <v>0.32912262980017515</v>
      </c>
      <c r="J130" s="31">
        <v>46528000</v>
      </c>
      <c r="K130" s="36">
        <f t="shared" si="26"/>
        <v>0.24999865673005109</v>
      </c>
      <c r="L130" s="31">
        <v>0</v>
      </c>
      <c r="M130" s="36">
        <f t="shared" si="27"/>
        <v>0</v>
      </c>
      <c r="N130" s="31">
        <f t="shared" si="28"/>
        <v>185329000</v>
      </c>
      <c r="O130" s="36">
        <f t="shared" si="29"/>
        <v>0.9957875054402433</v>
      </c>
      <c r="P130" s="31">
        <v>0</v>
      </c>
      <c r="Q130" s="31">
        <v>176236000</v>
      </c>
      <c r="R130" s="31">
        <v>175620000</v>
      </c>
      <c r="S130" s="31">
        <v>176235820</v>
      </c>
      <c r="T130" s="36">
        <f t="shared" si="30"/>
        <v>1.003506548229131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247624736</v>
      </c>
      <c r="E132" s="32">
        <f>SUM(E127:E131)</f>
        <v>247539736</v>
      </c>
      <c r="F132" s="32">
        <f>SUM(F127:F131)</f>
        <v>102566496</v>
      </c>
      <c r="G132" s="37">
        <f t="shared" si="24"/>
        <v>0.41420133407027643</v>
      </c>
      <c r="H132" s="32">
        <f>SUM(H127:H131)</f>
        <v>76609086</v>
      </c>
      <c r="I132" s="37">
        <f t="shared" si="25"/>
        <v>0.30937574023299513</v>
      </c>
      <c r="J132" s="32">
        <f>SUM(J127:J131)</f>
        <v>66275942</v>
      </c>
      <c r="K132" s="37">
        <f t="shared" si="26"/>
        <v>0.26773859854160947</v>
      </c>
      <c r="L132" s="32">
        <f>SUM(L127:L131)</f>
        <v>565216</v>
      </c>
      <c r="M132" s="37">
        <f t="shared" si="27"/>
        <v>2.2833344219127714E-3</v>
      </c>
      <c r="N132" s="32">
        <f t="shared" si="28"/>
        <v>246016740</v>
      </c>
      <c r="O132" s="37">
        <f t="shared" si="29"/>
        <v>0.99384746859389073</v>
      </c>
      <c r="P132" s="32">
        <f>SUM(P127:P131)</f>
        <v>336971</v>
      </c>
      <c r="Q132" s="32">
        <f>SUM(Q127:Q131)</f>
        <v>238661128</v>
      </c>
      <c r="R132" s="32">
        <f>SUM(R127:R131)</f>
        <v>238045128</v>
      </c>
      <c r="S132" s="32">
        <f>SUM(S127:S131)</f>
        <v>233736560</v>
      </c>
      <c r="T132" s="37">
        <f t="shared" si="30"/>
        <v>0.98190020507372033</v>
      </c>
      <c r="U132" s="37">
        <f t="shared" si="31"/>
        <v>0.67734315415866653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16135788</v>
      </c>
      <c r="E133" s="31">
        <v>16135788</v>
      </c>
      <c r="F133" s="31">
        <v>4043619</v>
      </c>
      <c r="G133" s="36">
        <f t="shared" si="24"/>
        <v>0.25059941293229682</v>
      </c>
      <c r="H133" s="31">
        <v>3777566</v>
      </c>
      <c r="I133" s="36">
        <f t="shared" si="25"/>
        <v>0.23411103318908255</v>
      </c>
      <c r="J133" s="31">
        <v>3835944</v>
      </c>
      <c r="K133" s="36">
        <f t="shared" si="26"/>
        <v>0.23772895380132658</v>
      </c>
      <c r="L133" s="31">
        <v>6660797</v>
      </c>
      <c r="M133" s="36">
        <f t="shared" si="27"/>
        <v>0.4127965117042936</v>
      </c>
      <c r="N133" s="31">
        <f t="shared" si="28"/>
        <v>18317926</v>
      </c>
      <c r="O133" s="36">
        <f t="shared" si="29"/>
        <v>1.1352359116269997</v>
      </c>
      <c r="P133" s="31">
        <v>2359817</v>
      </c>
      <c r="Q133" s="31">
        <v>15251117</v>
      </c>
      <c r="R133" s="31">
        <v>15251117</v>
      </c>
      <c r="S133" s="31">
        <v>15567986</v>
      </c>
      <c r="T133" s="36">
        <f t="shared" si="30"/>
        <v>1.020776773268476</v>
      </c>
      <c r="U133" s="36">
        <f t="shared" si="31"/>
        <v>1.8225904805330244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39936000</v>
      </c>
      <c r="E134" s="31">
        <v>39936000</v>
      </c>
      <c r="F134" s="31">
        <v>16640000</v>
      </c>
      <c r="G134" s="36">
        <f t="shared" si="24"/>
        <v>0.41666666666666669</v>
      </c>
      <c r="H134" s="31">
        <v>11456000</v>
      </c>
      <c r="I134" s="36">
        <f t="shared" si="25"/>
        <v>0.28685897435897434</v>
      </c>
      <c r="J134" s="31">
        <v>9984000</v>
      </c>
      <c r="K134" s="36">
        <f t="shared" si="26"/>
        <v>0.25</v>
      </c>
      <c r="L134" s="31">
        <v>0</v>
      </c>
      <c r="M134" s="36">
        <f t="shared" si="27"/>
        <v>0</v>
      </c>
      <c r="N134" s="31">
        <f t="shared" si="28"/>
        <v>38080000</v>
      </c>
      <c r="O134" s="36">
        <f t="shared" si="29"/>
        <v>0.95352564102564108</v>
      </c>
      <c r="P134" s="31">
        <v>0</v>
      </c>
      <c r="Q134" s="31">
        <v>38069000</v>
      </c>
      <c r="R134" s="31">
        <v>38069000</v>
      </c>
      <c r="S134" s="31">
        <v>38069000</v>
      </c>
      <c r="T134" s="36">
        <f t="shared" si="30"/>
        <v>1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32370</v>
      </c>
      <c r="F135" s="31">
        <v>4897</v>
      </c>
      <c r="G135" s="36">
        <f t="shared" si="24"/>
        <v>0</v>
      </c>
      <c r="H135" s="31">
        <v>27144</v>
      </c>
      <c r="I135" s="36">
        <f t="shared" si="25"/>
        <v>0</v>
      </c>
      <c r="J135" s="31">
        <v>1510</v>
      </c>
      <c r="K135" s="36">
        <f t="shared" si="26"/>
        <v>4.6648130985480381E-2</v>
      </c>
      <c r="L135" s="31">
        <v>3984</v>
      </c>
      <c r="M135" s="36">
        <f t="shared" si="27"/>
        <v>0.12307692307692308</v>
      </c>
      <c r="N135" s="31">
        <f t="shared" si="28"/>
        <v>37535</v>
      </c>
      <c r="O135" s="36">
        <f t="shared" si="29"/>
        <v>1.1595613222119245</v>
      </c>
      <c r="P135" s="31">
        <v>3247</v>
      </c>
      <c r="Q135" s="31">
        <v>0</v>
      </c>
      <c r="R135" s="31">
        <v>0</v>
      </c>
      <c r="S135" s="31">
        <v>12638</v>
      </c>
      <c r="T135" s="36">
        <f t="shared" si="30"/>
        <v>0</v>
      </c>
      <c r="U135" s="36">
        <f t="shared" si="31"/>
        <v>0.22697874961502928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37201487</v>
      </c>
      <c r="E136" s="31">
        <v>37204439</v>
      </c>
      <c r="F136" s="31">
        <v>12465012</v>
      </c>
      <c r="G136" s="36">
        <f t="shared" si="24"/>
        <v>0.33506757404616649</v>
      </c>
      <c r="H136" s="31">
        <v>10008837</v>
      </c>
      <c r="I136" s="36">
        <f t="shared" si="25"/>
        <v>0.26904400353674035</v>
      </c>
      <c r="J136" s="31">
        <v>7539390</v>
      </c>
      <c r="K136" s="36">
        <f t="shared" si="26"/>
        <v>0.20264759267032625</v>
      </c>
      <c r="L136" s="31">
        <v>37302</v>
      </c>
      <c r="M136" s="36">
        <f t="shared" si="27"/>
        <v>1.0026222946138228E-3</v>
      </c>
      <c r="N136" s="31">
        <f t="shared" si="28"/>
        <v>30050541</v>
      </c>
      <c r="O136" s="36">
        <f t="shared" si="29"/>
        <v>0.8077138590908467</v>
      </c>
      <c r="P136" s="31">
        <v>59560</v>
      </c>
      <c r="Q136" s="31">
        <v>35793568</v>
      </c>
      <c r="R136" s="31">
        <v>35806739</v>
      </c>
      <c r="S136" s="31">
        <v>30162102</v>
      </c>
      <c r="T136" s="36">
        <f t="shared" si="30"/>
        <v>0.84235824993725339</v>
      </c>
      <c r="U136" s="36">
        <f t="shared" si="31"/>
        <v>-0.37370718603089326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93273275</v>
      </c>
      <c r="E137" s="32">
        <f>SUM(E133:E136)</f>
        <v>93308597</v>
      </c>
      <c r="F137" s="32">
        <f>SUM(F133:F136)</f>
        <v>33153528</v>
      </c>
      <c r="G137" s="37">
        <f t="shared" ref="G137:G170" si="32">IF(($D137     =0),0,($F137     /$D137     ))</f>
        <v>0.35544509399932617</v>
      </c>
      <c r="H137" s="32">
        <f>SUM(H133:H136)</f>
        <v>25269547</v>
      </c>
      <c r="I137" s="37">
        <f t="shared" ref="I137:I170" si="33">IF(($D137     =0),0,($H137     /$D137     ))</f>
        <v>0.27091947827499357</v>
      </c>
      <c r="J137" s="32">
        <f>SUM(J133:J136)</f>
        <v>21360844</v>
      </c>
      <c r="K137" s="37">
        <f t="shared" ref="K137:K170" si="34">IF(($E137     =0),0,($J137     /$E137     ))</f>
        <v>0.22892685869020193</v>
      </c>
      <c r="L137" s="32">
        <f>SUM(L133:L136)</f>
        <v>6702083</v>
      </c>
      <c r="M137" s="37">
        <f t="shared" ref="M137:M170" si="35">IF(($E137     =0),0,($L137     /$E137     ))</f>
        <v>7.182706862476991E-2</v>
      </c>
      <c r="N137" s="32">
        <f t="shared" ref="N137:N170" si="36">$F137     +$H137     +$J137     +$L137</f>
        <v>86486002</v>
      </c>
      <c r="O137" s="37">
        <f t="shared" ref="O137:O170" si="37">IF(($E137     =0),0,($N137     /$E137     ))</f>
        <v>0.92688138907500672</v>
      </c>
      <c r="P137" s="32">
        <f>SUM(P133:P136)</f>
        <v>2422624</v>
      </c>
      <c r="Q137" s="32">
        <f>SUM(Q133:Q136)</f>
        <v>89113685</v>
      </c>
      <c r="R137" s="32">
        <f>SUM(R133:R136)</f>
        <v>89126856</v>
      </c>
      <c r="S137" s="32">
        <f>SUM(S133:S136)</f>
        <v>83811726</v>
      </c>
      <c r="T137" s="37">
        <f t="shared" ref="T137:T170" si="38">IF(($R137     =0),0,($S137     /$R137     ))</f>
        <v>0.94036443964768601</v>
      </c>
      <c r="U137" s="37">
        <f t="shared" ref="U137:U170" si="39">IF(($P137     =0),0,(($L137     /$P137     )-1))</f>
        <v>1.7664561236081209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15853900</v>
      </c>
      <c r="E138" s="31">
        <v>15853900</v>
      </c>
      <c r="F138" s="31">
        <v>6511950</v>
      </c>
      <c r="G138" s="36">
        <f t="shared" si="32"/>
        <v>0.4107475132301831</v>
      </c>
      <c r="H138" s="31">
        <v>5209650</v>
      </c>
      <c r="I138" s="36">
        <f t="shared" si="33"/>
        <v>0.32860368742076085</v>
      </c>
      <c r="J138" s="31">
        <v>3907200</v>
      </c>
      <c r="K138" s="36">
        <f t="shared" si="34"/>
        <v>0.24645040021698131</v>
      </c>
      <c r="L138" s="31">
        <v>0</v>
      </c>
      <c r="M138" s="36">
        <f t="shared" si="35"/>
        <v>0</v>
      </c>
      <c r="N138" s="31">
        <f t="shared" si="36"/>
        <v>15628800</v>
      </c>
      <c r="O138" s="36">
        <f t="shared" si="37"/>
        <v>0.98580160086792523</v>
      </c>
      <c r="P138" s="31">
        <v>0</v>
      </c>
      <c r="Q138" s="31">
        <v>14853900</v>
      </c>
      <c r="R138" s="31">
        <v>14853900</v>
      </c>
      <c r="S138" s="31">
        <v>14854350</v>
      </c>
      <c r="T138" s="36">
        <f t="shared" si="38"/>
        <v>1.000030295074021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36266475</v>
      </c>
      <c r="E139" s="31">
        <v>36266475</v>
      </c>
      <c r="F139" s="31">
        <v>15111000</v>
      </c>
      <c r="G139" s="36">
        <f t="shared" si="32"/>
        <v>0.41666580498931866</v>
      </c>
      <c r="H139" s="31">
        <v>12088951</v>
      </c>
      <c r="I139" s="36">
        <f t="shared" si="33"/>
        <v>0.33333680761640055</v>
      </c>
      <c r="J139" s="31">
        <v>9066524</v>
      </c>
      <c r="K139" s="36">
        <f t="shared" si="34"/>
        <v>0.24999738739428082</v>
      </c>
      <c r="L139" s="31">
        <v>0</v>
      </c>
      <c r="M139" s="36">
        <f t="shared" si="35"/>
        <v>0</v>
      </c>
      <c r="N139" s="31">
        <f t="shared" si="36"/>
        <v>36266475</v>
      </c>
      <c r="O139" s="36">
        <f t="shared" si="37"/>
        <v>1</v>
      </c>
      <c r="P139" s="31">
        <v>0</v>
      </c>
      <c r="Q139" s="31">
        <v>35081070</v>
      </c>
      <c r="R139" s="31">
        <v>34400670</v>
      </c>
      <c r="S139" s="31">
        <v>34400670</v>
      </c>
      <c r="T139" s="36">
        <f t="shared" si="38"/>
        <v>1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204789</v>
      </c>
      <c r="F140" s="31">
        <v>150986</v>
      </c>
      <c r="G140" s="36">
        <f t="shared" si="32"/>
        <v>0</v>
      </c>
      <c r="H140" s="31">
        <v>53803</v>
      </c>
      <c r="I140" s="36">
        <f t="shared" si="33"/>
        <v>0</v>
      </c>
      <c r="J140" s="31">
        <v>13809</v>
      </c>
      <c r="K140" s="36">
        <f t="shared" si="34"/>
        <v>6.7430379561402229E-2</v>
      </c>
      <c r="L140" s="31">
        <v>62120</v>
      </c>
      <c r="M140" s="36">
        <f t="shared" si="35"/>
        <v>0.30333660499343229</v>
      </c>
      <c r="N140" s="31">
        <f t="shared" si="36"/>
        <v>280718</v>
      </c>
      <c r="O140" s="36">
        <f t="shared" si="37"/>
        <v>1.3707669845548345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1084819</v>
      </c>
      <c r="M142" s="36">
        <f t="shared" si="35"/>
        <v>0</v>
      </c>
      <c r="N142" s="31">
        <f t="shared" si="36"/>
        <v>1084819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52120375</v>
      </c>
      <c r="E144" s="32">
        <f>SUM(E138:E143)</f>
        <v>52325164</v>
      </c>
      <c r="F144" s="32">
        <f>SUM(F138:F143)</f>
        <v>21773936</v>
      </c>
      <c r="G144" s="37">
        <f t="shared" si="32"/>
        <v>0.41776245853948674</v>
      </c>
      <c r="H144" s="32">
        <f>SUM(H138:H143)</f>
        <v>17352404</v>
      </c>
      <c r="I144" s="37">
        <f t="shared" si="33"/>
        <v>0.33292937742677409</v>
      </c>
      <c r="J144" s="32">
        <f>SUM(J138:J143)</f>
        <v>12987533</v>
      </c>
      <c r="K144" s="37">
        <f t="shared" si="34"/>
        <v>0.24820816615118493</v>
      </c>
      <c r="L144" s="32">
        <f>SUM(L138:L143)</f>
        <v>1146939</v>
      </c>
      <c r="M144" s="37">
        <f t="shared" si="35"/>
        <v>2.1919453515711868E-2</v>
      </c>
      <c r="N144" s="32">
        <f t="shared" si="36"/>
        <v>53260812</v>
      </c>
      <c r="O144" s="37">
        <f t="shared" si="37"/>
        <v>1.0178814155269538</v>
      </c>
      <c r="P144" s="32">
        <f>SUM(P138:P143)</f>
        <v>0</v>
      </c>
      <c r="Q144" s="32">
        <f>SUM(Q138:Q143)</f>
        <v>49934970</v>
      </c>
      <c r="R144" s="32">
        <f>SUM(R138:R143)</f>
        <v>49254570</v>
      </c>
      <c r="S144" s="32">
        <f>SUM(S138:S143)</f>
        <v>49255020</v>
      </c>
      <c r="T144" s="37">
        <f t="shared" si="38"/>
        <v>1.0000091362080716</v>
      </c>
      <c r="U144" s="37">
        <f t="shared" si="39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58513032</v>
      </c>
      <c r="E146" s="31">
        <v>58513032</v>
      </c>
      <c r="F146" s="31">
        <v>24380505</v>
      </c>
      <c r="G146" s="36">
        <f t="shared" si="32"/>
        <v>0.41666794843241073</v>
      </c>
      <c r="H146" s="31">
        <v>13596733</v>
      </c>
      <c r="I146" s="36">
        <f t="shared" si="33"/>
        <v>0.23237102121113806</v>
      </c>
      <c r="J146" s="31">
        <v>14628258</v>
      </c>
      <c r="K146" s="36">
        <f t="shared" si="34"/>
        <v>0.25</v>
      </c>
      <c r="L146" s="31">
        <v>0</v>
      </c>
      <c r="M146" s="36">
        <f t="shared" si="35"/>
        <v>0</v>
      </c>
      <c r="N146" s="31">
        <f t="shared" si="36"/>
        <v>52605496</v>
      </c>
      <c r="O146" s="36">
        <f t="shared" si="37"/>
        <v>0.89903896964354879</v>
      </c>
      <c r="P146" s="31">
        <v>0</v>
      </c>
      <c r="Q146" s="31">
        <v>53513032</v>
      </c>
      <c r="R146" s="31">
        <v>53513032</v>
      </c>
      <c r="S146" s="31">
        <v>53513031</v>
      </c>
      <c r="T146" s="36">
        <f t="shared" si="38"/>
        <v>0.99999998131296319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21155420</v>
      </c>
      <c r="E147" s="31">
        <v>21155420</v>
      </c>
      <c r="F147" s="31">
        <v>21160498</v>
      </c>
      <c r="G147" s="36">
        <f t="shared" si="32"/>
        <v>1.000240033050632</v>
      </c>
      <c r="H147" s="31">
        <v>5810</v>
      </c>
      <c r="I147" s="36">
        <f t="shared" si="33"/>
        <v>2.7463411267656231E-4</v>
      </c>
      <c r="J147" s="31">
        <v>9522</v>
      </c>
      <c r="K147" s="36">
        <f t="shared" si="34"/>
        <v>4.50097421842724E-4</v>
      </c>
      <c r="L147" s="31">
        <v>4431</v>
      </c>
      <c r="M147" s="36">
        <f t="shared" si="35"/>
        <v>2.094498714750168E-4</v>
      </c>
      <c r="N147" s="31">
        <f t="shared" si="36"/>
        <v>21180261</v>
      </c>
      <c r="O147" s="36">
        <f t="shared" si="37"/>
        <v>1.0011742144566262</v>
      </c>
      <c r="P147" s="31">
        <v>3354</v>
      </c>
      <c r="Q147" s="31">
        <v>19554400</v>
      </c>
      <c r="R147" s="31">
        <v>19554400</v>
      </c>
      <c r="S147" s="31">
        <v>19558854</v>
      </c>
      <c r="T147" s="36">
        <f t="shared" si="38"/>
        <v>1.0002277748230577</v>
      </c>
      <c r="U147" s="36">
        <f t="shared" si="39"/>
        <v>0.32110912343470477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155064000</v>
      </c>
      <c r="E148" s="31">
        <v>155064000</v>
      </c>
      <c r="F148" s="31">
        <v>64610000</v>
      </c>
      <c r="G148" s="36">
        <f t="shared" si="32"/>
        <v>0.41666666666666669</v>
      </c>
      <c r="H148" s="31">
        <v>51688000</v>
      </c>
      <c r="I148" s="36">
        <f t="shared" si="33"/>
        <v>0.33333333333333331</v>
      </c>
      <c r="J148" s="31">
        <v>38766000</v>
      </c>
      <c r="K148" s="36">
        <f t="shared" si="34"/>
        <v>0.25</v>
      </c>
      <c r="L148" s="31">
        <v>0</v>
      </c>
      <c r="M148" s="36">
        <f t="shared" si="35"/>
        <v>0</v>
      </c>
      <c r="N148" s="31">
        <f t="shared" si="36"/>
        <v>155064000</v>
      </c>
      <c r="O148" s="36">
        <f t="shared" si="37"/>
        <v>1</v>
      </c>
      <c r="P148" s="31">
        <v>0</v>
      </c>
      <c r="Q148" s="31">
        <v>147469000</v>
      </c>
      <c r="R148" s="31">
        <v>147469000</v>
      </c>
      <c r="S148" s="31">
        <v>146686000</v>
      </c>
      <c r="T148" s="36">
        <f t="shared" si="38"/>
        <v>0.99469040950979526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620064000</v>
      </c>
      <c r="E149" s="31">
        <v>620064000</v>
      </c>
      <c r="F149" s="31">
        <v>258360000</v>
      </c>
      <c r="G149" s="36">
        <f t="shared" si="32"/>
        <v>0.41666666666666669</v>
      </c>
      <c r="H149" s="31">
        <v>206688000</v>
      </c>
      <c r="I149" s="36">
        <f t="shared" si="33"/>
        <v>0.33333333333333331</v>
      </c>
      <c r="J149" s="31">
        <v>155016000</v>
      </c>
      <c r="K149" s="36">
        <f t="shared" si="34"/>
        <v>0.25</v>
      </c>
      <c r="L149" s="31">
        <v>0</v>
      </c>
      <c r="M149" s="36">
        <f t="shared" si="35"/>
        <v>0</v>
      </c>
      <c r="N149" s="31">
        <f t="shared" si="36"/>
        <v>620064000</v>
      </c>
      <c r="O149" s="36">
        <f t="shared" si="37"/>
        <v>1</v>
      </c>
      <c r="P149" s="31">
        <v>0</v>
      </c>
      <c r="Q149" s="31">
        <v>584008000</v>
      </c>
      <c r="R149" s="31">
        <v>584008000</v>
      </c>
      <c r="S149" s="31">
        <v>584008000</v>
      </c>
      <c r="T149" s="36">
        <f t="shared" si="38"/>
        <v>1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854796452</v>
      </c>
      <c r="E150" s="32">
        <f>SUM(E145:E149)</f>
        <v>854796452</v>
      </c>
      <c r="F150" s="32">
        <f>SUM(F145:F149)</f>
        <v>368511003</v>
      </c>
      <c r="G150" s="37">
        <f t="shared" si="32"/>
        <v>0.43110965439524307</v>
      </c>
      <c r="H150" s="32">
        <f>SUM(H145:H149)</f>
        <v>271978543</v>
      </c>
      <c r="I150" s="37">
        <f t="shared" si="33"/>
        <v>0.31817930732356386</v>
      </c>
      <c r="J150" s="32">
        <f>SUM(J145:J149)</f>
        <v>208419780</v>
      </c>
      <c r="K150" s="37">
        <f t="shared" si="34"/>
        <v>0.24382387118284388</v>
      </c>
      <c r="L150" s="32">
        <f>SUM(L145:L149)</f>
        <v>4431</v>
      </c>
      <c r="M150" s="37">
        <f t="shared" si="35"/>
        <v>5.1836902102630629E-6</v>
      </c>
      <c r="N150" s="32">
        <f t="shared" si="36"/>
        <v>848913757</v>
      </c>
      <c r="O150" s="37">
        <f t="shared" si="37"/>
        <v>0.99311801659186105</v>
      </c>
      <c r="P150" s="32">
        <f>SUM(P145:P149)</f>
        <v>3354</v>
      </c>
      <c r="Q150" s="32">
        <f>SUM(Q145:Q149)</f>
        <v>804544432</v>
      </c>
      <c r="R150" s="32">
        <f>SUM(R145:R149)</f>
        <v>804544432</v>
      </c>
      <c r="S150" s="32">
        <f>SUM(S145:S149)</f>
        <v>803765885</v>
      </c>
      <c r="T150" s="37">
        <f t="shared" si="38"/>
        <v>0.99903231323338526</v>
      </c>
      <c r="U150" s="37">
        <f t="shared" si="39"/>
        <v>0.32110912343470477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350456</v>
      </c>
      <c r="M151" s="36">
        <f t="shared" si="35"/>
        <v>0</v>
      </c>
      <c r="N151" s="31">
        <f t="shared" si="36"/>
        <v>350456</v>
      </c>
      <c r="O151" s="36">
        <f t="shared" si="37"/>
        <v>0</v>
      </c>
      <c r="P151" s="31">
        <v>101316</v>
      </c>
      <c r="Q151" s="31">
        <v>0</v>
      </c>
      <c r="R151" s="31">
        <v>0</v>
      </c>
      <c r="S151" s="31">
        <v>101316</v>
      </c>
      <c r="T151" s="36">
        <f t="shared" si="38"/>
        <v>0</v>
      </c>
      <c r="U151" s="36">
        <f t="shared" si="39"/>
        <v>2.4590390461526312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805200</v>
      </c>
      <c r="E152" s="31">
        <v>805997</v>
      </c>
      <c r="F152" s="31">
        <v>191824</v>
      </c>
      <c r="G152" s="36">
        <f t="shared" si="32"/>
        <v>0.23823149528067561</v>
      </c>
      <c r="H152" s="31">
        <v>1081477</v>
      </c>
      <c r="I152" s="36">
        <f t="shared" si="33"/>
        <v>1.3431159960258321</v>
      </c>
      <c r="J152" s="31">
        <v>191337</v>
      </c>
      <c r="K152" s="36">
        <f t="shared" si="34"/>
        <v>0.23739170245050539</v>
      </c>
      <c r="L152" s="31">
        <v>1392804</v>
      </c>
      <c r="M152" s="36">
        <f t="shared" si="35"/>
        <v>1.7280510969643808</v>
      </c>
      <c r="N152" s="31">
        <f t="shared" si="36"/>
        <v>2857442</v>
      </c>
      <c r="O152" s="36">
        <f t="shared" si="37"/>
        <v>3.5452265951362101</v>
      </c>
      <c r="P152" s="31">
        <v>228157</v>
      </c>
      <c r="Q152" s="31">
        <v>934500</v>
      </c>
      <c r="R152" s="31">
        <v>894700</v>
      </c>
      <c r="S152" s="31">
        <v>914639</v>
      </c>
      <c r="T152" s="36">
        <f t="shared" si="38"/>
        <v>1.0222856823516262</v>
      </c>
      <c r="U152" s="36">
        <f t="shared" si="39"/>
        <v>5.1045858772687227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208214230</v>
      </c>
      <c r="E153" s="31">
        <v>206057270</v>
      </c>
      <c r="F153" s="31">
        <v>105825000</v>
      </c>
      <c r="G153" s="36">
        <f t="shared" si="32"/>
        <v>0.50825056481490238</v>
      </c>
      <c r="H153" s="31">
        <v>84661000</v>
      </c>
      <c r="I153" s="36">
        <f t="shared" si="33"/>
        <v>0.40660525459763247</v>
      </c>
      <c r="J153" s="31">
        <v>63495000</v>
      </c>
      <c r="K153" s="36">
        <f t="shared" si="34"/>
        <v>0.30814248873626249</v>
      </c>
      <c r="L153" s="31">
        <v>0</v>
      </c>
      <c r="M153" s="36">
        <f t="shared" si="35"/>
        <v>0</v>
      </c>
      <c r="N153" s="31">
        <f t="shared" si="36"/>
        <v>253981000</v>
      </c>
      <c r="O153" s="36">
        <f t="shared" si="37"/>
        <v>1.2325748079647953</v>
      </c>
      <c r="P153" s="31">
        <v>-66938380</v>
      </c>
      <c r="Q153" s="31">
        <v>187196430</v>
      </c>
      <c r="R153" s="31">
        <v>174320620</v>
      </c>
      <c r="S153" s="31">
        <v>174320620</v>
      </c>
      <c r="T153" s="36">
        <f t="shared" si="38"/>
        <v>1</v>
      </c>
      <c r="U153" s="36">
        <f t="shared" si="39"/>
        <v>-1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7931995</v>
      </c>
      <c r="E156" s="31">
        <v>7931995</v>
      </c>
      <c r="F156" s="31">
        <v>3305001</v>
      </c>
      <c r="G156" s="36">
        <f t="shared" si="32"/>
        <v>0.4166670553877051</v>
      </c>
      <c r="H156" s="31">
        <v>2643998</v>
      </c>
      <c r="I156" s="36">
        <f t="shared" si="33"/>
        <v>0.33333329130943729</v>
      </c>
      <c r="J156" s="31">
        <v>1982996</v>
      </c>
      <c r="K156" s="36">
        <f t="shared" si="34"/>
        <v>0.24999965330285762</v>
      </c>
      <c r="L156" s="31">
        <v>0</v>
      </c>
      <c r="M156" s="36">
        <f t="shared" si="35"/>
        <v>0</v>
      </c>
      <c r="N156" s="31">
        <f t="shared" si="36"/>
        <v>7931995</v>
      </c>
      <c r="O156" s="36">
        <f t="shared" si="37"/>
        <v>1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216951425</v>
      </c>
      <c r="E157" s="32">
        <f>SUM(E151:E156)</f>
        <v>214795262</v>
      </c>
      <c r="F157" s="32">
        <f>SUM(F151:F156)</f>
        <v>109321825</v>
      </c>
      <c r="G157" s="37">
        <f t="shared" si="32"/>
        <v>0.5039000089536172</v>
      </c>
      <c r="H157" s="32">
        <f>SUM(H151:H156)</f>
        <v>88386475</v>
      </c>
      <c r="I157" s="37">
        <f t="shared" si="33"/>
        <v>0.40740214082484133</v>
      </c>
      <c r="J157" s="32">
        <f>SUM(J151:J156)</f>
        <v>65669333</v>
      </c>
      <c r="K157" s="37">
        <f t="shared" si="34"/>
        <v>0.30572989547599982</v>
      </c>
      <c r="L157" s="32">
        <f>SUM(L151:L156)</f>
        <v>1743260</v>
      </c>
      <c r="M157" s="37">
        <f t="shared" si="35"/>
        <v>8.1159145866075942E-3</v>
      </c>
      <c r="N157" s="32">
        <f t="shared" si="36"/>
        <v>265120893</v>
      </c>
      <c r="O157" s="37">
        <f t="shared" si="37"/>
        <v>1.2342958151469841</v>
      </c>
      <c r="P157" s="32">
        <f>SUM(P151:P156)</f>
        <v>-66608907</v>
      </c>
      <c r="Q157" s="32">
        <f>SUM(Q151:Q156)</f>
        <v>188130930</v>
      </c>
      <c r="R157" s="32">
        <f>SUM(R151:R156)</f>
        <v>175215320</v>
      </c>
      <c r="S157" s="32">
        <f>SUM(S151:S156)</f>
        <v>175336575</v>
      </c>
      <c r="T157" s="37">
        <f t="shared" si="38"/>
        <v>1.0006920342353625</v>
      </c>
      <c r="U157" s="37">
        <f t="shared" si="39"/>
        <v>-1.0261715749216542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8038000</v>
      </c>
      <c r="E158" s="31">
        <v>8038000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7806000</v>
      </c>
      <c r="R158" s="31">
        <v>7806000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87050044</v>
      </c>
      <c r="E159" s="31">
        <v>92475028</v>
      </c>
      <c r="F159" s="31">
        <v>33911072</v>
      </c>
      <c r="G159" s="36">
        <f t="shared" si="32"/>
        <v>0.38955835565114705</v>
      </c>
      <c r="H159" s="31">
        <v>28352291</v>
      </c>
      <c r="I159" s="36">
        <f t="shared" si="33"/>
        <v>0.32570105306322417</v>
      </c>
      <c r="J159" s="31">
        <v>21910437</v>
      </c>
      <c r="K159" s="36">
        <f t="shared" si="34"/>
        <v>0.23693355356432008</v>
      </c>
      <c r="L159" s="31">
        <v>9170685</v>
      </c>
      <c r="M159" s="36">
        <f t="shared" si="35"/>
        <v>9.9169313038758963E-2</v>
      </c>
      <c r="N159" s="31">
        <f t="shared" si="36"/>
        <v>93344485</v>
      </c>
      <c r="O159" s="36">
        <f t="shared" si="37"/>
        <v>1.0094020733900184</v>
      </c>
      <c r="P159" s="31">
        <v>7194709</v>
      </c>
      <c r="Q159" s="31">
        <v>88523640</v>
      </c>
      <c r="R159" s="31">
        <v>88639156</v>
      </c>
      <c r="S159" s="31">
        <v>88720252</v>
      </c>
      <c r="T159" s="36">
        <f t="shared" si="38"/>
        <v>1.0009149004081221</v>
      </c>
      <c r="U159" s="36">
        <f t="shared" si="39"/>
        <v>0.27464293552386909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36224639</v>
      </c>
      <c r="E160" s="31">
        <v>38162962</v>
      </c>
      <c r="F160" s="31">
        <v>15093673</v>
      </c>
      <c r="G160" s="36">
        <f t="shared" si="32"/>
        <v>0.41666869337193396</v>
      </c>
      <c r="H160" s="31">
        <v>12074761</v>
      </c>
      <c r="I160" s="36">
        <f t="shared" si="33"/>
        <v>0.33333005747828154</v>
      </c>
      <c r="J160" s="31">
        <v>9056205</v>
      </c>
      <c r="K160" s="36">
        <f t="shared" si="34"/>
        <v>0.23730351433413371</v>
      </c>
      <c r="L160" s="31">
        <v>0</v>
      </c>
      <c r="M160" s="36">
        <f t="shared" si="35"/>
        <v>0</v>
      </c>
      <c r="N160" s="31">
        <f t="shared" si="36"/>
        <v>36224639</v>
      </c>
      <c r="O160" s="36">
        <f t="shared" si="37"/>
        <v>0.94920931451809221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54913149</v>
      </c>
      <c r="E162" s="31">
        <v>54913149</v>
      </c>
      <c r="F162" s="31">
        <v>22880502</v>
      </c>
      <c r="G162" s="36">
        <f t="shared" si="32"/>
        <v>0.41666709006252767</v>
      </c>
      <c r="H162" s="31">
        <v>18304359</v>
      </c>
      <c r="I162" s="36">
        <f t="shared" si="33"/>
        <v>0.33333289627954138</v>
      </c>
      <c r="J162" s="31">
        <v>13728287</v>
      </c>
      <c r="K162" s="36">
        <f t="shared" si="34"/>
        <v>0.24999999544735632</v>
      </c>
      <c r="L162" s="31">
        <v>0</v>
      </c>
      <c r="M162" s="36">
        <f t="shared" si="35"/>
        <v>0</v>
      </c>
      <c r="N162" s="31">
        <f t="shared" si="36"/>
        <v>54913148</v>
      </c>
      <c r="O162" s="36">
        <f t="shared" si="37"/>
        <v>0.99999998178942529</v>
      </c>
      <c r="P162" s="31">
        <v>0</v>
      </c>
      <c r="Q162" s="31">
        <v>56205948</v>
      </c>
      <c r="R162" s="31">
        <v>56205948</v>
      </c>
      <c r="S162" s="31">
        <v>56205948</v>
      </c>
      <c r="T162" s="36">
        <f t="shared" si="38"/>
        <v>1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186225832</v>
      </c>
      <c r="E163" s="32">
        <f>SUM(E158:E162)</f>
        <v>193589139</v>
      </c>
      <c r="F163" s="32">
        <f>SUM(F158:F162)</f>
        <v>71885247</v>
      </c>
      <c r="G163" s="37">
        <f t="shared" si="32"/>
        <v>0.38601114693905625</v>
      </c>
      <c r="H163" s="32">
        <f>SUM(H158:H162)</f>
        <v>58731411</v>
      </c>
      <c r="I163" s="37">
        <f t="shared" si="33"/>
        <v>0.31537735860404159</v>
      </c>
      <c r="J163" s="32">
        <f>SUM(J158:J162)</f>
        <v>44694929</v>
      </c>
      <c r="K163" s="37">
        <f t="shared" si="34"/>
        <v>0.23087518871603638</v>
      </c>
      <c r="L163" s="32">
        <f>SUM(L158:L162)</f>
        <v>9170685</v>
      </c>
      <c r="M163" s="37">
        <f t="shared" si="35"/>
        <v>4.7371898275760188E-2</v>
      </c>
      <c r="N163" s="32">
        <f t="shared" si="36"/>
        <v>184482272</v>
      </c>
      <c r="O163" s="37">
        <f t="shared" si="37"/>
        <v>0.9529577586478134</v>
      </c>
      <c r="P163" s="32">
        <f>SUM(P158:P162)</f>
        <v>7194709</v>
      </c>
      <c r="Q163" s="32">
        <f>SUM(Q158:Q162)</f>
        <v>152535588</v>
      </c>
      <c r="R163" s="32">
        <f>SUM(R158:R162)</f>
        <v>152651104</v>
      </c>
      <c r="S163" s="32">
        <f>SUM(S158:S162)</f>
        <v>144926200</v>
      </c>
      <c r="T163" s="37">
        <f t="shared" si="38"/>
        <v>0.94939503352691113</v>
      </c>
      <c r="U163" s="37">
        <f t="shared" si="39"/>
        <v>0.27464293552386909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30000000</v>
      </c>
      <c r="E165" s="31">
        <v>30000000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48873027</v>
      </c>
      <c r="E166" s="31">
        <v>48873027</v>
      </c>
      <c r="F166" s="31">
        <v>19448100</v>
      </c>
      <c r="G166" s="36">
        <f t="shared" si="32"/>
        <v>0.39793115331284884</v>
      </c>
      <c r="H166" s="31">
        <v>15558660</v>
      </c>
      <c r="I166" s="36">
        <f t="shared" si="33"/>
        <v>0.31834860566340611</v>
      </c>
      <c r="J166" s="31">
        <v>9075780</v>
      </c>
      <c r="K166" s="36">
        <f t="shared" si="34"/>
        <v>0.18570120487932945</v>
      </c>
      <c r="L166" s="31">
        <v>0</v>
      </c>
      <c r="M166" s="36">
        <f t="shared" si="35"/>
        <v>0</v>
      </c>
      <c r="N166" s="31">
        <f t="shared" si="36"/>
        <v>44082540</v>
      </c>
      <c r="O166" s="36">
        <f t="shared" si="37"/>
        <v>0.90198096385558435</v>
      </c>
      <c r="P166" s="31">
        <v>1667</v>
      </c>
      <c r="Q166" s="31">
        <v>39485776</v>
      </c>
      <c r="R166" s="31">
        <v>39485776</v>
      </c>
      <c r="S166" s="31">
        <v>39487443</v>
      </c>
      <c r="T166" s="36">
        <f t="shared" si="38"/>
        <v>1.0000422177343051</v>
      </c>
      <c r="U166" s="36">
        <f t="shared" si="39"/>
        <v>-1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78873027</v>
      </c>
      <c r="E169" s="32">
        <f>SUM(E164:E168)</f>
        <v>78873027</v>
      </c>
      <c r="F169" s="32">
        <f>SUM(F164:F168)</f>
        <v>19448100</v>
      </c>
      <c r="G169" s="37">
        <f t="shared" si="32"/>
        <v>0.24657478912277578</v>
      </c>
      <c r="H169" s="32">
        <f>SUM(H164:H168)</f>
        <v>15558660</v>
      </c>
      <c r="I169" s="37">
        <f t="shared" si="33"/>
        <v>0.1972621134472245</v>
      </c>
      <c r="J169" s="32">
        <f>SUM(J164:J168)</f>
        <v>9075780</v>
      </c>
      <c r="K169" s="37">
        <f t="shared" si="34"/>
        <v>0.11506823492396202</v>
      </c>
      <c r="L169" s="32">
        <f>SUM(L164:L168)</f>
        <v>0</v>
      </c>
      <c r="M169" s="37">
        <f t="shared" si="35"/>
        <v>0</v>
      </c>
      <c r="N169" s="32">
        <f t="shared" si="36"/>
        <v>44082540</v>
      </c>
      <c r="O169" s="37">
        <f t="shared" si="37"/>
        <v>0.55890513749396231</v>
      </c>
      <c r="P169" s="32">
        <f>SUM(P164:P168)</f>
        <v>1667</v>
      </c>
      <c r="Q169" s="32">
        <f>SUM(Q164:Q168)</f>
        <v>39485776</v>
      </c>
      <c r="R169" s="32">
        <f>SUM(R164:R168)</f>
        <v>39485776</v>
      </c>
      <c r="S169" s="32">
        <f>SUM(S164:S168)</f>
        <v>39487443</v>
      </c>
      <c r="T169" s="37">
        <f t="shared" si="38"/>
        <v>1.0000422177343051</v>
      </c>
      <c r="U169" s="37">
        <f t="shared" si="39"/>
        <v>-1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2867740966</v>
      </c>
      <c r="E170" s="32">
        <f>SUM(E105,E107:E111,E113:E120,E122:E125,E127:E131,E133:E136,E138:E143,E145:E149,E151:E156,E158:E162,E164:E168)</f>
        <v>2895284813</v>
      </c>
      <c r="F170" s="32">
        <f>SUM(F105,F107:F111,F113:F120,F122:F125,F127:F131,F133:F136,F138:F143,F145:F149,F151:F156,F158:F162,F164:F168)</f>
        <v>1176096130</v>
      </c>
      <c r="G170" s="37">
        <f t="shared" si="32"/>
        <v>0.41011239994958459</v>
      </c>
      <c r="H170" s="32">
        <f>SUM(H105,H107:H111,H113:H120,H122:H125,H127:H131,H133:H136,H138:H143,H145:H149,H151:H156,H158:H162,H164:H168)</f>
        <v>840511481</v>
      </c>
      <c r="I170" s="37">
        <f t="shared" si="33"/>
        <v>0.29309184161509794</v>
      </c>
      <c r="J170" s="32">
        <f>SUM(J105,J107:J111,J113:J120,J122:J125,J127:J131,J133:J136,J138:J143,J145:J149,J151:J156,J158:J162,J164:J168)</f>
        <v>794637420</v>
      </c>
      <c r="K170" s="37">
        <f t="shared" si="34"/>
        <v>0.27445915387392322</v>
      </c>
      <c r="L170" s="32">
        <f>SUM(L105,L107:L111,L113:L120,L122:L125,L127:L131,L133:L136,L138:L143,L145:L149,L151:L156,L158:L162,L164:L168)</f>
        <v>44099132</v>
      </c>
      <c r="M170" s="37">
        <f t="shared" si="35"/>
        <v>1.5231362317790736E-2</v>
      </c>
      <c r="N170" s="32">
        <f t="shared" si="36"/>
        <v>2855344163</v>
      </c>
      <c r="O170" s="37">
        <f t="shared" si="37"/>
        <v>0.9862049323021127</v>
      </c>
      <c r="P170" s="32">
        <f>SUM(P105,P107:P111,P113:P120,P122:P125,P127:P131,P133:P136,P138:P143,P145:P149,P151:P156,P158:P162,P164:P168)</f>
        <v>-18306738</v>
      </c>
      <c r="Q170" s="32">
        <f>SUM(Q105,Q107:Q111,Q113:Q120,Q122:Q125,Q127:Q131,Q133:Q136,Q138:Q143,Q145:Q149,Q151:Q156,Q158:Q162,Q164:Q168)</f>
        <v>2667675213</v>
      </c>
      <c r="R170" s="32">
        <f>SUM(R105,R107:R111,R113:R120,R122:R125,R127:R131,R133:R136,R138:R143,R145:R149,R151:R156,R158:R162,R164:R168)</f>
        <v>2659235760</v>
      </c>
      <c r="S170" s="32">
        <f>SUM(S105,S107:S111,S113:S120,S122:S125,S127:S131,S133:S136,S138:S143,S145:S149,S151:S156,S158:S162,S164:S168)</f>
        <v>2653356491</v>
      </c>
      <c r="T170" s="37">
        <f t="shared" si="38"/>
        <v>0.99778911329020337</v>
      </c>
      <c r="U170" s="37">
        <f t="shared" si="39"/>
        <v>-3.4089016841777053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7000</v>
      </c>
      <c r="E175" s="31">
        <v>7000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1100</v>
      </c>
      <c r="R175" s="31">
        <v>1100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28090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7000</v>
      </c>
      <c r="E179" s="32">
        <f>SUM(E173:E178)</f>
        <v>7000</v>
      </c>
      <c r="F179" s="32">
        <f>SUM(F173:F178)</f>
        <v>10</v>
      </c>
      <c r="G179" s="37">
        <f t="shared" si="40"/>
        <v>1.4285714285714286E-3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10</v>
      </c>
      <c r="O179" s="37">
        <f t="shared" si="45"/>
        <v>1.4285714285714286E-3</v>
      </c>
      <c r="P179" s="32">
        <f>SUM(P173:P178)</f>
        <v>0</v>
      </c>
      <c r="Q179" s="32">
        <f>SUM(Q173:Q178)</f>
        <v>1100</v>
      </c>
      <c r="R179" s="32">
        <f>SUM(R173:R178)</f>
        <v>1100</v>
      </c>
      <c r="S179" s="32">
        <f>SUM(S173:S178)</f>
        <v>28090</v>
      </c>
      <c r="T179" s="37">
        <f t="shared" si="46"/>
        <v>25.536363636363635</v>
      </c>
      <c r="U179" s="37">
        <f t="shared" si="47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39093744</v>
      </c>
      <c r="E180" s="31">
        <v>39093744</v>
      </c>
      <c r="F180" s="31">
        <v>13190559</v>
      </c>
      <c r="G180" s="36">
        <f t="shared" si="40"/>
        <v>0.33740843547755367</v>
      </c>
      <c r="H180" s="31">
        <v>7800428</v>
      </c>
      <c r="I180" s="36">
        <f t="shared" si="41"/>
        <v>0.19953136235813076</v>
      </c>
      <c r="J180" s="31">
        <v>8090647</v>
      </c>
      <c r="K180" s="36">
        <f t="shared" si="42"/>
        <v>0.20695503096352194</v>
      </c>
      <c r="L180" s="31">
        <v>9047644</v>
      </c>
      <c r="M180" s="36">
        <f t="shared" si="43"/>
        <v>0.23143457428891948</v>
      </c>
      <c r="N180" s="31">
        <f t="shared" si="44"/>
        <v>38129278</v>
      </c>
      <c r="O180" s="36">
        <f t="shared" si="45"/>
        <v>0.97532940308812577</v>
      </c>
      <c r="P180" s="31">
        <v>9014674</v>
      </c>
      <c r="Q180" s="31">
        <v>26991489</v>
      </c>
      <c r="R180" s="31">
        <v>26991489</v>
      </c>
      <c r="S180" s="31">
        <v>30623777</v>
      </c>
      <c r="T180" s="36">
        <f t="shared" si="46"/>
        <v>1.1345716051456072</v>
      </c>
      <c r="U180" s="36">
        <f t="shared" si="47"/>
        <v>3.6573701944184744E-3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637274000</v>
      </c>
      <c r="E181" s="31">
        <v>637274000</v>
      </c>
      <c r="F181" s="31">
        <v>259440000</v>
      </c>
      <c r="G181" s="36">
        <f t="shared" si="40"/>
        <v>0.40710903002476173</v>
      </c>
      <c r="H181" s="31">
        <v>210938266</v>
      </c>
      <c r="I181" s="36">
        <f t="shared" si="41"/>
        <v>0.33100089757310042</v>
      </c>
      <c r="J181" s="31">
        <v>159416045</v>
      </c>
      <c r="K181" s="36">
        <f t="shared" si="42"/>
        <v>0.25015306602811349</v>
      </c>
      <c r="L181" s="31">
        <v>2910738</v>
      </c>
      <c r="M181" s="36">
        <f t="shared" si="43"/>
        <v>4.5674827468247569E-3</v>
      </c>
      <c r="N181" s="31">
        <f t="shared" si="44"/>
        <v>632705049</v>
      </c>
      <c r="O181" s="36">
        <f t="shared" si="45"/>
        <v>0.99283047637280042</v>
      </c>
      <c r="P181" s="31">
        <v>8824586</v>
      </c>
      <c r="Q181" s="31">
        <v>617800000</v>
      </c>
      <c r="R181" s="31">
        <v>617800000</v>
      </c>
      <c r="S181" s="31">
        <v>617787000</v>
      </c>
      <c r="T181" s="36">
        <f t="shared" si="46"/>
        <v>0.9999789575914535</v>
      </c>
      <c r="U181" s="36">
        <f t="shared" si="47"/>
        <v>-0.67015585773655562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509837004</v>
      </c>
      <c r="E182" s="31">
        <v>509837000</v>
      </c>
      <c r="F182" s="31">
        <v>212432000</v>
      </c>
      <c r="G182" s="36">
        <f t="shared" si="40"/>
        <v>0.41666649994671628</v>
      </c>
      <c r="H182" s="31">
        <v>169946000</v>
      </c>
      <c r="I182" s="36">
        <f t="shared" si="41"/>
        <v>0.33333398452184532</v>
      </c>
      <c r="J182" s="31">
        <v>127459000</v>
      </c>
      <c r="K182" s="36">
        <f t="shared" si="42"/>
        <v>0.24999950964720097</v>
      </c>
      <c r="L182" s="31">
        <v>0</v>
      </c>
      <c r="M182" s="36">
        <f t="shared" si="43"/>
        <v>0</v>
      </c>
      <c r="N182" s="31">
        <f t="shared" si="44"/>
        <v>509837000</v>
      </c>
      <c r="O182" s="36">
        <f t="shared" si="45"/>
        <v>1</v>
      </c>
      <c r="P182" s="31">
        <v>0</v>
      </c>
      <c r="Q182" s="31">
        <v>478663003</v>
      </c>
      <c r="R182" s="31">
        <v>481942998</v>
      </c>
      <c r="S182" s="31">
        <v>481943000</v>
      </c>
      <c r="T182" s="36">
        <f t="shared" si="46"/>
        <v>1.0000000041498684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145561555</v>
      </c>
      <c r="E184" s="31">
        <v>146353617</v>
      </c>
      <c r="F184" s="31">
        <v>60650623</v>
      </c>
      <c r="G184" s="36">
        <f t="shared" si="40"/>
        <v>0.41666649549051604</v>
      </c>
      <c r="H184" s="31">
        <v>48730975</v>
      </c>
      <c r="I184" s="36">
        <f t="shared" si="41"/>
        <v>0.33477915923610463</v>
      </c>
      <c r="J184" s="31">
        <v>36538413</v>
      </c>
      <c r="K184" s="36">
        <f t="shared" si="42"/>
        <v>0.24965842149292422</v>
      </c>
      <c r="L184" s="31">
        <v>0</v>
      </c>
      <c r="M184" s="36">
        <f t="shared" si="43"/>
        <v>0</v>
      </c>
      <c r="N184" s="31">
        <f t="shared" si="44"/>
        <v>145920011</v>
      </c>
      <c r="O184" s="36">
        <f t="shared" si="45"/>
        <v>0.99703727171976897</v>
      </c>
      <c r="P184" s="31">
        <v>0</v>
      </c>
      <c r="Q184" s="31">
        <v>16417904</v>
      </c>
      <c r="R184" s="31">
        <v>16415899</v>
      </c>
      <c r="S184" s="31">
        <v>16847693</v>
      </c>
      <c r="T184" s="36">
        <f t="shared" si="46"/>
        <v>1.0263034025733224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1331766303</v>
      </c>
      <c r="E185" s="32">
        <f>SUM(E180:E184)</f>
        <v>1332558361</v>
      </c>
      <c r="F185" s="32">
        <f>SUM(F180:F184)</f>
        <v>545713182</v>
      </c>
      <c r="G185" s="37">
        <f t="shared" si="40"/>
        <v>0.40976647387060372</v>
      </c>
      <c r="H185" s="32">
        <f>SUM(H180:H184)</f>
        <v>437415669</v>
      </c>
      <c r="I185" s="37">
        <f t="shared" si="41"/>
        <v>0.3284477674608951</v>
      </c>
      <c r="J185" s="32">
        <f>SUM(J180:J184)</f>
        <v>331504105</v>
      </c>
      <c r="K185" s="37">
        <f t="shared" si="42"/>
        <v>0.24877267270397624</v>
      </c>
      <c r="L185" s="32">
        <f>SUM(L180:L184)</f>
        <v>11958382</v>
      </c>
      <c r="M185" s="37">
        <f t="shared" si="43"/>
        <v>8.9740024527150894E-3</v>
      </c>
      <c r="N185" s="32">
        <f t="shared" si="44"/>
        <v>1326591338</v>
      </c>
      <c r="O185" s="37">
        <f t="shared" si="45"/>
        <v>0.99552213008102541</v>
      </c>
      <c r="P185" s="32">
        <f>SUM(P180:P184)</f>
        <v>17839260</v>
      </c>
      <c r="Q185" s="32">
        <f>SUM(Q180:Q184)</f>
        <v>1139872396</v>
      </c>
      <c r="R185" s="32">
        <f>SUM(R180:R184)</f>
        <v>1143150386</v>
      </c>
      <c r="S185" s="32">
        <f>SUM(S180:S184)</f>
        <v>1147201470</v>
      </c>
      <c r="T185" s="37">
        <f t="shared" si="46"/>
        <v>1.0035437892071009</v>
      </c>
      <c r="U185" s="37">
        <f t="shared" si="47"/>
        <v>-0.32965930201140625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2272</v>
      </c>
      <c r="E188" s="31">
        <v>1904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2164</v>
      </c>
      <c r="R188" s="31">
        <v>2164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68029000</v>
      </c>
      <c r="E190" s="31">
        <v>64249000</v>
      </c>
      <c r="F190" s="31">
        <v>28345459</v>
      </c>
      <c r="G190" s="36">
        <f t="shared" si="40"/>
        <v>0.41666728895030058</v>
      </c>
      <c r="H190" s="31">
        <v>22676335</v>
      </c>
      <c r="I190" s="36">
        <f t="shared" si="41"/>
        <v>0.33333335783268903</v>
      </c>
      <c r="J190" s="31">
        <v>17007209</v>
      </c>
      <c r="K190" s="36">
        <f t="shared" si="42"/>
        <v>0.26470776198851342</v>
      </c>
      <c r="L190" s="31">
        <v>0</v>
      </c>
      <c r="M190" s="36">
        <f t="shared" si="43"/>
        <v>0</v>
      </c>
      <c r="N190" s="31">
        <f t="shared" si="44"/>
        <v>68029003</v>
      </c>
      <c r="O190" s="36">
        <f t="shared" si="45"/>
        <v>1.0588336472162991</v>
      </c>
      <c r="P190" s="31">
        <v>0</v>
      </c>
      <c r="Q190" s="31">
        <v>62592000</v>
      </c>
      <c r="R190" s="31">
        <v>60186000</v>
      </c>
      <c r="S190" s="31">
        <v>62591997</v>
      </c>
      <c r="T190" s="36">
        <f t="shared" si="46"/>
        <v>1.0399760243245937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68031272</v>
      </c>
      <c r="E191" s="32">
        <f>SUM(E186:E190)</f>
        <v>64250904</v>
      </c>
      <c r="F191" s="32">
        <f>SUM(F186:F190)</f>
        <v>28345459</v>
      </c>
      <c r="G191" s="37">
        <f t="shared" si="40"/>
        <v>0.41665337376023193</v>
      </c>
      <c r="H191" s="32">
        <f>SUM(H186:H190)</f>
        <v>22676335</v>
      </c>
      <c r="I191" s="37">
        <f t="shared" si="41"/>
        <v>0.33332222569644149</v>
      </c>
      <c r="J191" s="32">
        <f>SUM(J186:J190)</f>
        <v>17007209</v>
      </c>
      <c r="K191" s="37">
        <f t="shared" si="42"/>
        <v>0.26469991768520484</v>
      </c>
      <c r="L191" s="32">
        <f>SUM(L186:L190)</f>
        <v>0</v>
      </c>
      <c r="M191" s="37">
        <f t="shared" si="43"/>
        <v>0</v>
      </c>
      <c r="N191" s="32">
        <f t="shared" si="44"/>
        <v>68029003</v>
      </c>
      <c r="O191" s="37">
        <f t="shared" si="45"/>
        <v>1.0588022699260387</v>
      </c>
      <c r="P191" s="32">
        <f>SUM(P186:P190)</f>
        <v>0</v>
      </c>
      <c r="Q191" s="32">
        <f>SUM(Q186:Q190)</f>
        <v>62594164</v>
      </c>
      <c r="R191" s="32">
        <f>SUM(R186:R190)</f>
        <v>60188164</v>
      </c>
      <c r="S191" s="32">
        <f>SUM(S186:S190)</f>
        <v>62591997</v>
      </c>
      <c r="T191" s="37">
        <f t="shared" si="46"/>
        <v>1.0399386331173019</v>
      </c>
      <c r="U191" s="37">
        <f t="shared" si="47"/>
        <v>0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150059244</v>
      </c>
      <c r="E192" s="31">
        <v>150059244</v>
      </c>
      <c r="F192" s="31">
        <v>0</v>
      </c>
      <c r="G192" s="36">
        <f t="shared" si="40"/>
        <v>0</v>
      </c>
      <c r="H192" s="31">
        <v>40718333</v>
      </c>
      <c r="I192" s="36">
        <f t="shared" si="41"/>
        <v>0.27134838157654584</v>
      </c>
      <c r="J192" s="31">
        <v>85516000</v>
      </c>
      <c r="K192" s="36">
        <f t="shared" si="42"/>
        <v>0.56988158623536711</v>
      </c>
      <c r="L192" s="31">
        <v>604876</v>
      </c>
      <c r="M192" s="36">
        <f t="shared" si="43"/>
        <v>4.0309146166296822E-3</v>
      </c>
      <c r="N192" s="31">
        <f t="shared" si="44"/>
        <v>126839209</v>
      </c>
      <c r="O192" s="36">
        <f t="shared" si="45"/>
        <v>0.84526088242854269</v>
      </c>
      <c r="P192" s="31">
        <v>31948990</v>
      </c>
      <c r="Q192" s="31">
        <v>140409530</v>
      </c>
      <c r="R192" s="31">
        <v>140409530</v>
      </c>
      <c r="S192" s="31">
        <v>76308173</v>
      </c>
      <c r="T192" s="36">
        <f t="shared" si="46"/>
        <v>0.54346861641086608</v>
      </c>
      <c r="U192" s="36">
        <f t="shared" si="47"/>
        <v>-0.98106744532456269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9290567</v>
      </c>
      <c r="E193" s="31">
        <v>9290573</v>
      </c>
      <c r="F193" s="31">
        <v>3427715</v>
      </c>
      <c r="G193" s="36">
        <f t="shared" si="40"/>
        <v>0.36894572742438647</v>
      </c>
      <c r="H193" s="31">
        <v>1705809</v>
      </c>
      <c r="I193" s="36">
        <f t="shared" si="41"/>
        <v>0.18360655490671343</v>
      </c>
      <c r="J193" s="31">
        <v>2978550</v>
      </c>
      <c r="K193" s="36">
        <f t="shared" si="42"/>
        <v>0.3205991707938789</v>
      </c>
      <c r="L193" s="31">
        <v>4169282</v>
      </c>
      <c r="M193" s="36">
        <f t="shared" si="43"/>
        <v>0.44876478555197835</v>
      </c>
      <c r="N193" s="31">
        <f t="shared" si="44"/>
        <v>12281356</v>
      </c>
      <c r="O193" s="36">
        <f t="shared" si="45"/>
        <v>1.3219158818298935</v>
      </c>
      <c r="P193" s="31">
        <v>6638327</v>
      </c>
      <c r="Q193" s="31">
        <v>7028995</v>
      </c>
      <c r="R193" s="31">
        <v>11428995</v>
      </c>
      <c r="S193" s="31">
        <v>60271274</v>
      </c>
      <c r="T193" s="36">
        <f t="shared" si="46"/>
        <v>5.2735410243857839</v>
      </c>
      <c r="U193" s="36">
        <f t="shared" si="47"/>
        <v>-0.371937839157366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619565491</v>
      </c>
      <c r="E195" s="31">
        <v>621270762</v>
      </c>
      <c r="F195" s="31">
        <v>2928398</v>
      </c>
      <c r="G195" s="36">
        <f t="shared" si="40"/>
        <v>4.7265350355028086E-3</v>
      </c>
      <c r="H195" s="31">
        <v>659269</v>
      </c>
      <c r="I195" s="36">
        <f t="shared" si="41"/>
        <v>1.0640828283317025E-3</v>
      </c>
      <c r="J195" s="31">
        <v>262930</v>
      </c>
      <c r="K195" s="36">
        <f t="shared" si="42"/>
        <v>4.2321322051849591E-4</v>
      </c>
      <c r="L195" s="31">
        <v>1022894</v>
      </c>
      <c r="M195" s="36">
        <f t="shared" si="43"/>
        <v>1.6464544326970918E-3</v>
      </c>
      <c r="N195" s="31">
        <f t="shared" si="44"/>
        <v>4873491</v>
      </c>
      <c r="O195" s="36">
        <f t="shared" si="45"/>
        <v>7.8443913637770701E-3</v>
      </c>
      <c r="P195" s="31">
        <v>1210866</v>
      </c>
      <c r="Q195" s="31">
        <v>579335575</v>
      </c>
      <c r="R195" s="31">
        <v>583652891</v>
      </c>
      <c r="S195" s="31">
        <v>582270032</v>
      </c>
      <c r="T195" s="36">
        <f t="shared" si="46"/>
        <v>0.99763068251468667</v>
      </c>
      <c r="U195" s="36">
        <f t="shared" si="47"/>
        <v>-0.1552376563550385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778915302</v>
      </c>
      <c r="E198" s="32">
        <f>SUM(E192:E197)</f>
        <v>780620579</v>
      </c>
      <c r="F198" s="32">
        <f>SUM(F192:F197)</f>
        <v>6356113</v>
      </c>
      <c r="G198" s="37">
        <f t="shared" si="40"/>
        <v>8.1602107233990379E-3</v>
      </c>
      <c r="H198" s="32">
        <f>SUM(H192:H197)</f>
        <v>43083411</v>
      </c>
      <c r="I198" s="37">
        <f t="shared" si="41"/>
        <v>5.5312061387644947E-2</v>
      </c>
      <c r="J198" s="32">
        <f>SUM(J192:J197)</f>
        <v>88757480</v>
      </c>
      <c r="K198" s="37">
        <f t="shared" si="42"/>
        <v>0.11370117876433795</v>
      </c>
      <c r="L198" s="32">
        <f>SUM(L192:L197)</f>
        <v>5797052</v>
      </c>
      <c r="M198" s="37">
        <f t="shared" si="43"/>
        <v>7.4262095516700434E-3</v>
      </c>
      <c r="N198" s="32">
        <f t="shared" si="44"/>
        <v>143994056</v>
      </c>
      <c r="O198" s="37">
        <f t="shared" si="45"/>
        <v>0.18446100432614909</v>
      </c>
      <c r="P198" s="32">
        <f>SUM(P192:P197)</f>
        <v>39798183</v>
      </c>
      <c r="Q198" s="32">
        <f>SUM(Q192:Q197)</f>
        <v>726774100</v>
      </c>
      <c r="R198" s="32">
        <f>SUM(R192:R197)</f>
        <v>735491416</v>
      </c>
      <c r="S198" s="32">
        <f>SUM(S192:S197)</f>
        <v>718849479</v>
      </c>
      <c r="T198" s="37">
        <f t="shared" si="46"/>
        <v>0.97737303707702283</v>
      </c>
      <c r="U198" s="37">
        <f t="shared" si="47"/>
        <v>-0.85433877722508089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2099939</v>
      </c>
      <c r="E199" s="31">
        <v>2099939</v>
      </c>
      <c r="F199" s="31">
        <v>426908</v>
      </c>
      <c r="G199" s="36">
        <f t="shared" si="40"/>
        <v>0.2032954290577012</v>
      </c>
      <c r="H199" s="31">
        <v>1049397</v>
      </c>
      <c r="I199" s="36">
        <f t="shared" si="41"/>
        <v>0.49972737303321668</v>
      </c>
      <c r="J199" s="31">
        <v>102017</v>
      </c>
      <c r="K199" s="36">
        <f t="shared" si="42"/>
        <v>4.8580934970015796E-2</v>
      </c>
      <c r="L199" s="31">
        <v>0</v>
      </c>
      <c r="M199" s="36">
        <f t="shared" si="43"/>
        <v>0</v>
      </c>
      <c r="N199" s="31">
        <f t="shared" si="44"/>
        <v>1578322</v>
      </c>
      <c r="O199" s="36">
        <f t="shared" si="45"/>
        <v>0.75160373706093364</v>
      </c>
      <c r="P199" s="31">
        <v>1452627</v>
      </c>
      <c r="Q199" s="31">
        <v>3030162</v>
      </c>
      <c r="R199" s="31">
        <v>3085205</v>
      </c>
      <c r="S199" s="31">
        <v>2612847</v>
      </c>
      <c r="T199" s="36">
        <f t="shared" si="46"/>
        <v>0.84689574922898159</v>
      </c>
      <c r="U199" s="36">
        <f t="shared" si="47"/>
        <v>-1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55443837</v>
      </c>
      <c r="E200" s="31">
        <v>55443837</v>
      </c>
      <c r="F200" s="31">
        <v>19197173</v>
      </c>
      <c r="G200" s="36">
        <f t="shared" si="40"/>
        <v>0.34624539062835785</v>
      </c>
      <c r="H200" s="31">
        <v>15083523</v>
      </c>
      <c r="I200" s="36">
        <f t="shared" si="41"/>
        <v>0.27205048957921146</v>
      </c>
      <c r="J200" s="31">
        <v>18232258</v>
      </c>
      <c r="K200" s="36">
        <f t="shared" si="42"/>
        <v>0.32884192340439933</v>
      </c>
      <c r="L200" s="31">
        <v>0</v>
      </c>
      <c r="M200" s="36">
        <f t="shared" si="43"/>
        <v>0</v>
      </c>
      <c r="N200" s="31">
        <f t="shared" si="44"/>
        <v>52512954</v>
      </c>
      <c r="O200" s="36">
        <f t="shared" si="45"/>
        <v>0.94713780361196864</v>
      </c>
      <c r="P200" s="31">
        <v>0</v>
      </c>
      <c r="Q200" s="31">
        <v>55443840</v>
      </c>
      <c r="R200" s="31">
        <v>55443840</v>
      </c>
      <c r="S200" s="31">
        <v>42863583</v>
      </c>
      <c r="T200" s="36">
        <f t="shared" si="46"/>
        <v>0.77309910352529698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57543776</v>
      </c>
      <c r="E204" s="32">
        <f>SUM(E199:E203)</f>
        <v>57543776</v>
      </c>
      <c r="F204" s="32">
        <f>SUM(F199:F203)</f>
        <v>19624081</v>
      </c>
      <c r="G204" s="37">
        <f t="shared" si="40"/>
        <v>0.34102873262957228</v>
      </c>
      <c r="H204" s="32">
        <f>SUM(H199:H203)</f>
        <v>16132920</v>
      </c>
      <c r="I204" s="37">
        <f t="shared" si="41"/>
        <v>0.28035907827807477</v>
      </c>
      <c r="J204" s="32">
        <f>SUM(J199:J203)</f>
        <v>18334275</v>
      </c>
      <c r="K204" s="37">
        <f t="shared" si="42"/>
        <v>0.31861438846140372</v>
      </c>
      <c r="L204" s="32">
        <f>SUM(L199:L203)</f>
        <v>0</v>
      </c>
      <c r="M204" s="37">
        <f t="shared" si="43"/>
        <v>0</v>
      </c>
      <c r="N204" s="32">
        <f t="shared" si="44"/>
        <v>54091276</v>
      </c>
      <c r="O204" s="37">
        <f t="shared" si="45"/>
        <v>0.94000219936905083</v>
      </c>
      <c r="P204" s="32">
        <f>SUM(P199:P203)</f>
        <v>1452627</v>
      </c>
      <c r="Q204" s="32">
        <f>SUM(Q199:Q203)</f>
        <v>58474002</v>
      </c>
      <c r="R204" s="32">
        <f>SUM(R199:R203)</f>
        <v>58529045</v>
      </c>
      <c r="S204" s="32">
        <f>SUM(S199:S203)</f>
        <v>45476430</v>
      </c>
      <c r="T204" s="37">
        <f t="shared" si="46"/>
        <v>0.77698910002717458</v>
      </c>
      <c r="U204" s="37">
        <f t="shared" si="47"/>
        <v>-1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2236263653</v>
      </c>
      <c r="E205" s="32">
        <f>SUM(E173:E178,E180:E184,E186:E190,E192:E197,E199:E203)</f>
        <v>2234980620</v>
      </c>
      <c r="F205" s="32">
        <f>SUM(F173:F178,F180:F184,F186:F190,F192:F197,F199:F203)</f>
        <v>600038845</v>
      </c>
      <c r="G205" s="37">
        <f t="shared" si="40"/>
        <v>0.26832204878661503</v>
      </c>
      <c r="H205" s="32">
        <f>SUM(H173:H178,H180:H184,H186:H190,H192:H197,H199:H203)</f>
        <v>519308335</v>
      </c>
      <c r="I205" s="37">
        <f t="shared" si="41"/>
        <v>0.23222142626310441</v>
      </c>
      <c r="J205" s="32">
        <f>SUM(J173:J178,J180:J184,J186:J190,J192:J197,J199:J203)</f>
        <v>455603069</v>
      </c>
      <c r="K205" s="37">
        <f t="shared" si="42"/>
        <v>0.20385101549560641</v>
      </c>
      <c r="L205" s="32">
        <f>SUM(L173:L178,L180:L184,L186:L190,L192:L197,L199:L203)</f>
        <v>17755434</v>
      </c>
      <c r="M205" s="37">
        <f t="shared" si="43"/>
        <v>7.9443346582575743E-3</v>
      </c>
      <c r="N205" s="32">
        <f t="shared" si="44"/>
        <v>1592705683</v>
      </c>
      <c r="O205" s="37">
        <f t="shared" si="45"/>
        <v>0.71262617167570785</v>
      </c>
      <c r="P205" s="32">
        <f>SUM(P173:P178,P180:P184,P186:P190,P192:P197,P199:P203)</f>
        <v>59090070</v>
      </c>
      <c r="Q205" s="32">
        <f>SUM(Q173:Q178,Q180:Q184,Q186:Q190,Q192:Q197,Q199:Q203)</f>
        <v>1987715762</v>
      </c>
      <c r="R205" s="32">
        <f>SUM(R173:R178,R180:R184,R186:R190,R192:R197,R199:R203)</f>
        <v>1997360111</v>
      </c>
      <c r="S205" s="32">
        <f>SUM(S173:S178,S180:S184,S186:S190,S192:S197,S199:S203)</f>
        <v>1974147466</v>
      </c>
      <c r="T205" s="37">
        <f t="shared" si="46"/>
        <v>0.98837833755056903</v>
      </c>
      <c r="U205" s="37">
        <f t="shared" si="47"/>
        <v>-0.69951915778742513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1188</v>
      </c>
      <c r="E208" s="31">
        <v>1188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750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271637600</v>
      </c>
      <c r="E209" s="31">
        <v>271637600</v>
      </c>
      <c r="F209" s="31">
        <v>112642000</v>
      </c>
      <c r="G209" s="36">
        <f t="shared" si="48"/>
        <v>0.41467749678247784</v>
      </c>
      <c r="H209" s="31">
        <v>89910028</v>
      </c>
      <c r="I209" s="36">
        <f t="shared" si="49"/>
        <v>0.33099257245683217</v>
      </c>
      <c r="J209" s="31">
        <v>67585000</v>
      </c>
      <c r="K209" s="36">
        <f t="shared" si="50"/>
        <v>0.24880576179439076</v>
      </c>
      <c r="L209" s="31">
        <v>0</v>
      </c>
      <c r="M209" s="36">
        <f t="shared" si="51"/>
        <v>0</v>
      </c>
      <c r="N209" s="31">
        <f t="shared" si="52"/>
        <v>270137028</v>
      </c>
      <c r="O209" s="36">
        <f t="shared" si="53"/>
        <v>0.99447583103370074</v>
      </c>
      <c r="P209" s="31">
        <v>1511023</v>
      </c>
      <c r="Q209" s="31">
        <v>225220491</v>
      </c>
      <c r="R209" s="31">
        <v>225220539</v>
      </c>
      <c r="S209" s="31">
        <v>254389095</v>
      </c>
      <c r="T209" s="36">
        <f t="shared" si="54"/>
        <v>1.1295110833563897</v>
      </c>
      <c r="U209" s="36">
        <f t="shared" si="55"/>
        <v>-1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345875507</v>
      </c>
      <c r="E210" s="31">
        <v>345875507</v>
      </c>
      <c r="F210" s="31">
        <v>144248160</v>
      </c>
      <c r="G210" s="36">
        <f t="shared" si="48"/>
        <v>0.41705225458476886</v>
      </c>
      <c r="H210" s="31">
        <v>0</v>
      </c>
      <c r="I210" s="36">
        <f t="shared" si="49"/>
        <v>0</v>
      </c>
      <c r="J210" s="31">
        <v>187239780</v>
      </c>
      <c r="K210" s="36">
        <f t="shared" si="50"/>
        <v>0.54135021477539891</v>
      </c>
      <c r="L210" s="31">
        <v>0</v>
      </c>
      <c r="M210" s="36">
        <f t="shared" si="51"/>
        <v>0</v>
      </c>
      <c r="N210" s="31">
        <f t="shared" si="52"/>
        <v>331487940</v>
      </c>
      <c r="O210" s="36">
        <f t="shared" si="53"/>
        <v>0.95840246936016782</v>
      </c>
      <c r="P210" s="31">
        <v>81447800</v>
      </c>
      <c r="Q210" s="31">
        <v>325396589</v>
      </c>
      <c r="R210" s="31">
        <v>325396589</v>
      </c>
      <c r="S210" s="31">
        <v>190044540</v>
      </c>
      <c r="T210" s="36">
        <f t="shared" si="54"/>
        <v>0.58403974234653089</v>
      </c>
      <c r="U210" s="36">
        <f t="shared" si="55"/>
        <v>-1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23592868</v>
      </c>
      <c r="E211" s="31">
        <v>22413240</v>
      </c>
      <c r="F211" s="31">
        <v>71714946</v>
      </c>
      <c r="G211" s="36">
        <f t="shared" si="48"/>
        <v>3.0396875021722667</v>
      </c>
      <c r="H211" s="31">
        <v>56311006</v>
      </c>
      <c r="I211" s="36">
        <f t="shared" si="49"/>
        <v>2.3867808695407442</v>
      </c>
      <c r="J211" s="31">
        <v>42809964</v>
      </c>
      <c r="K211" s="36">
        <f t="shared" si="50"/>
        <v>1.91003014289768</v>
      </c>
      <c r="L211" s="31">
        <v>1765748</v>
      </c>
      <c r="M211" s="36">
        <f t="shared" si="51"/>
        <v>7.8781470238127108E-2</v>
      </c>
      <c r="N211" s="31">
        <f t="shared" si="52"/>
        <v>172601664</v>
      </c>
      <c r="O211" s="36">
        <f t="shared" si="53"/>
        <v>7.7008796586303454</v>
      </c>
      <c r="P211" s="31">
        <v>555200</v>
      </c>
      <c r="Q211" s="31">
        <v>21476736</v>
      </c>
      <c r="R211" s="31">
        <v>22314902</v>
      </c>
      <c r="S211" s="31">
        <v>143699023</v>
      </c>
      <c r="T211" s="36">
        <f t="shared" si="54"/>
        <v>6.4395991073588403</v>
      </c>
      <c r="U211" s="36">
        <f t="shared" si="55"/>
        <v>2.1803818443804035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108768924</v>
      </c>
      <c r="E213" s="31">
        <v>107687236</v>
      </c>
      <c r="F213" s="31">
        <v>39477539</v>
      </c>
      <c r="G213" s="36">
        <f t="shared" si="48"/>
        <v>0.36294869479448011</v>
      </c>
      <c r="H213" s="31">
        <v>157759</v>
      </c>
      <c r="I213" s="36">
        <f t="shared" si="49"/>
        <v>1.4504050807747258E-3</v>
      </c>
      <c r="J213" s="31">
        <v>-183177</v>
      </c>
      <c r="K213" s="36">
        <f t="shared" si="50"/>
        <v>-1.7010093935366675E-3</v>
      </c>
      <c r="L213" s="31">
        <v>-619356</v>
      </c>
      <c r="M213" s="36">
        <f t="shared" si="51"/>
        <v>-5.751433716805583E-3</v>
      </c>
      <c r="N213" s="31">
        <f t="shared" si="52"/>
        <v>38832765</v>
      </c>
      <c r="O213" s="36">
        <f t="shared" si="53"/>
        <v>0.36060694324070125</v>
      </c>
      <c r="P213" s="31">
        <v>-8223305</v>
      </c>
      <c r="Q213" s="31">
        <v>103067716</v>
      </c>
      <c r="R213" s="31">
        <v>103067716</v>
      </c>
      <c r="S213" s="31">
        <v>88499187</v>
      </c>
      <c r="T213" s="36">
        <f t="shared" si="54"/>
        <v>0.85865089898761315</v>
      </c>
      <c r="U213" s="36">
        <f t="shared" si="55"/>
        <v>-0.92468283737499701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80000</v>
      </c>
      <c r="F214" s="31">
        <v>0</v>
      </c>
      <c r="G214" s="36">
        <f t="shared" si="48"/>
        <v>0</v>
      </c>
      <c r="H214" s="31">
        <v>80000</v>
      </c>
      <c r="I214" s="36">
        <f t="shared" si="49"/>
        <v>0</v>
      </c>
      <c r="J214" s="31">
        <v>-80000</v>
      </c>
      <c r="K214" s="36">
        <f t="shared" si="50"/>
        <v>-1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224470</v>
      </c>
      <c r="Q214" s="31">
        <v>0</v>
      </c>
      <c r="R214" s="31">
        <v>0</v>
      </c>
      <c r="S214" s="31">
        <v>235970</v>
      </c>
      <c r="T214" s="36">
        <f t="shared" si="54"/>
        <v>0</v>
      </c>
      <c r="U214" s="36">
        <f t="shared" si="55"/>
        <v>-1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4910</v>
      </c>
      <c r="E215" s="31">
        <v>4910</v>
      </c>
      <c r="F215" s="31">
        <v>4765</v>
      </c>
      <c r="G215" s="36">
        <f t="shared" si="48"/>
        <v>0.97046843177189412</v>
      </c>
      <c r="H215" s="31">
        <v>-1765</v>
      </c>
      <c r="I215" s="36">
        <f t="shared" si="49"/>
        <v>-0.35947046843177188</v>
      </c>
      <c r="J215" s="31">
        <v>388</v>
      </c>
      <c r="K215" s="36">
        <f t="shared" si="50"/>
        <v>7.902240325865581E-2</v>
      </c>
      <c r="L215" s="31">
        <v>485</v>
      </c>
      <c r="M215" s="36">
        <f t="shared" si="51"/>
        <v>9.8778004073319756E-2</v>
      </c>
      <c r="N215" s="31">
        <f t="shared" si="52"/>
        <v>3873</v>
      </c>
      <c r="O215" s="36">
        <f t="shared" si="53"/>
        <v>0.78879837067209779</v>
      </c>
      <c r="P215" s="31">
        <v>72054</v>
      </c>
      <c r="Q215" s="31">
        <v>4670</v>
      </c>
      <c r="R215" s="31">
        <v>4670</v>
      </c>
      <c r="S215" s="31">
        <v>72054</v>
      </c>
      <c r="T215" s="36">
        <f t="shared" si="54"/>
        <v>15.429122055674519</v>
      </c>
      <c r="U215" s="36">
        <f t="shared" si="55"/>
        <v>-0.9932689371859994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749880997</v>
      </c>
      <c r="E216" s="32">
        <f>SUM(E208:E215)</f>
        <v>747699681</v>
      </c>
      <c r="F216" s="32">
        <f>SUM(F208:F215)</f>
        <v>368087410</v>
      </c>
      <c r="G216" s="37">
        <f t="shared" si="48"/>
        <v>0.49086109859108751</v>
      </c>
      <c r="H216" s="32">
        <f>SUM(H208:H215)</f>
        <v>146457028</v>
      </c>
      <c r="I216" s="37">
        <f t="shared" si="49"/>
        <v>0.19530702682948506</v>
      </c>
      <c r="J216" s="32">
        <f>SUM(J208:J215)</f>
        <v>297371955</v>
      </c>
      <c r="K216" s="37">
        <f t="shared" si="50"/>
        <v>0.39771577085907572</v>
      </c>
      <c r="L216" s="32">
        <f>SUM(L208:L215)</f>
        <v>1146877</v>
      </c>
      <c r="M216" s="37">
        <f t="shared" si="51"/>
        <v>1.5338738655955105E-3</v>
      </c>
      <c r="N216" s="32">
        <f t="shared" si="52"/>
        <v>813063270</v>
      </c>
      <c r="O216" s="37">
        <f t="shared" si="53"/>
        <v>1.0874195758818306</v>
      </c>
      <c r="P216" s="32">
        <f>SUM(P208:P215)</f>
        <v>75587242</v>
      </c>
      <c r="Q216" s="32">
        <f>SUM(Q208:Q215)</f>
        <v>675166202</v>
      </c>
      <c r="R216" s="32">
        <f>SUM(R208:R215)</f>
        <v>676004416</v>
      </c>
      <c r="S216" s="32">
        <f>SUM(S208:S215)</f>
        <v>676940619</v>
      </c>
      <c r="T216" s="37">
        <f t="shared" si="54"/>
        <v>1.0013849066335094</v>
      </c>
      <c r="U216" s="37">
        <f t="shared" si="55"/>
        <v>-0.98482710878642721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139858084</v>
      </c>
      <c r="E218" s="31">
        <v>102040706</v>
      </c>
      <c r="F218" s="31">
        <v>11348548</v>
      </c>
      <c r="G218" s="36">
        <f t="shared" si="48"/>
        <v>8.114331095798509E-2</v>
      </c>
      <c r="H218" s="31">
        <v>647741</v>
      </c>
      <c r="I218" s="36">
        <f t="shared" si="49"/>
        <v>4.6314162290397171E-3</v>
      </c>
      <c r="J218" s="31">
        <v>1368218</v>
      </c>
      <c r="K218" s="36">
        <f t="shared" si="50"/>
        <v>1.340855089732523E-2</v>
      </c>
      <c r="L218" s="31">
        <v>695217</v>
      </c>
      <c r="M218" s="36">
        <f t="shared" si="51"/>
        <v>6.8131339663604447E-3</v>
      </c>
      <c r="N218" s="31">
        <f t="shared" si="52"/>
        <v>14059724</v>
      </c>
      <c r="O218" s="36">
        <f t="shared" si="53"/>
        <v>0.13778544417362223</v>
      </c>
      <c r="P218" s="31">
        <v>675360</v>
      </c>
      <c r="Q218" s="31">
        <v>105155970</v>
      </c>
      <c r="R218" s="31">
        <v>105138869</v>
      </c>
      <c r="S218" s="31">
        <v>58737819</v>
      </c>
      <c r="T218" s="36">
        <f t="shared" si="54"/>
        <v>0.55866892576141369</v>
      </c>
      <c r="U218" s="36">
        <f t="shared" si="55"/>
        <v>2.9402096659559396E-2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159516037</v>
      </c>
      <c r="E219" s="31">
        <v>157516037</v>
      </c>
      <c r="F219" s="31">
        <v>60999674</v>
      </c>
      <c r="G219" s="36">
        <f t="shared" si="48"/>
        <v>0.38240464812951691</v>
      </c>
      <c r="H219" s="31">
        <v>48868161</v>
      </c>
      <c r="I219" s="36">
        <f t="shared" si="49"/>
        <v>0.30635265217879004</v>
      </c>
      <c r="J219" s="31">
        <v>66247</v>
      </c>
      <c r="K219" s="36">
        <f t="shared" si="50"/>
        <v>4.2057304933338312E-4</v>
      </c>
      <c r="L219" s="31">
        <v>36612937</v>
      </c>
      <c r="M219" s="36">
        <f t="shared" si="51"/>
        <v>0.23243942456475084</v>
      </c>
      <c r="N219" s="31">
        <f t="shared" si="52"/>
        <v>146547019</v>
      </c>
      <c r="O219" s="36">
        <f t="shared" si="53"/>
        <v>0.93036253191159191</v>
      </c>
      <c r="P219" s="31">
        <v>231128</v>
      </c>
      <c r="Q219" s="31">
        <v>173610579</v>
      </c>
      <c r="R219" s="31">
        <v>173610579</v>
      </c>
      <c r="S219" s="31">
        <v>163174049</v>
      </c>
      <c r="T219" s="36">
        <f t="shared" si="54"/>
        <v>0.93988540295116463</v>
      </c>
      <c r="U219" s="36">
        <f t="shared" si="55"/>
        <v>157.4097859194905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22694</v>
      </c>
      <c r="G220" s="36">
        <f t="shared" si="48"/>
        <v>0</v>
      </c>
      <c r="H220" s="31">
        <v>2203042</v>
      </c>
      <c r="I220" s="36">
        <f t="shared" si="49"/>
        <v>0</v>
      </c>
      <c r="J220" s="31">
        <v>-36107</v>
      </c>
      <c r="K220" s="36">
        <f t="shared" si="50"/>
        <v>0</v>
      </c>
      <c r="L220" s="31">
        <v>-31709</v>
      </c>
      <c r="M220" s="36">
        <f t="shared" si="51"/>
        <v>0</v>
      </c>
      <c r="N220" s="31">
        <f t="shared" si="52"/>
        <v>2157920</v>
      </c>
      <c r="O220" s="36">
        <f t="shared" si="53"/>
        <v>0</v>
      </c>
      <c r="P220" s="31">
        <v>-2752</v>
      </c>
      <c r="Q220" s="31">
        <v>88476050</v>
      </c>
      <c r="R220" s="31">
        <v>88459553</v>
      </c>
      <c r="S220" s="31">
        <v>87887234</v>
      </c>
      <c r="T220" s="36">
        <f t="shared" si="54"/>
        <v>0.99353016174522157</v>
      </c>
      <c r="U220" s="36">
        <f t="shared" si="55"/>
        <v>10.522165697674419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658352</v>
      </c>
      <c r="E222" s="31">
        <v>658352</v>
      </c>
      <c r="F222" s="31">
        <v>2152313</v>
      </c>
      <c r="G222" s="36">
        <f t="shared" si="48"/>
        <v>3.269243504994289</v>
      </c>
      <c r="H222" s="31">
        <v>1492077</v>
      </c>
      <c r="I222" s="36">
        <f t="shared" si="49"/>
        <v>2.2663818139840086</v>
      </c>
      <c r="J222" s="31">
        <v>497359</v>
      </c>
      <c r="K222" s="36">
        <f t="shared" si="50"/>
        <v>0.75546060466133613</v>
      </c>
      <c r="L222" s="31">
        <v>0</v>
      </c>
      <c r="M222" s="36">
        <f t="shared" si="51"/>
        <v>0</v>
      </c>
      <c r="N222" s="31">
        <f t="shared" si="52"/>
        <v>4141749</v>
      </c>
      <c r="O222" s="36">
        <f t="shared" si="53"/>
        <v>6.2910859236396339</v>
      </c>
      <c r="P222" s="31">
        <v>2063157</v>
      </c>
      <c r="Q222" s="31">
        <v>627600</v>
      </c>
      <c r="R222" s="31">
        <v>1827600</v>
      </c>
      <c r="S222" s="31">
        <v>4126314</v>
      </c>
      <c r="T222" s="36">
        <f t="shared" si="54"/>
        <v>2.2577774130006567</v>
      </c>
      <c r="U222" s="36">
        <f t="shared" si="55"/>
        <v>-1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48</v>
      </c>
      <c r="G223" s="36">
        <f t="shared" si="48"/>
        <v>0</v>
      </c>
      <c r="H223" s="31">
        <v>260</v>
      </c>
      <c r="I223" s="36">
        <f t="shared" si="49"/>
        <v>0</v>
      </c>
      <c r="J223" s="31">
        <v>43</v>
      </c>
      <c r="K223" s="36">
        <f t="shared" si="50"/>
        <v>0</v>
      </c>
      <c r="L223" s="31">
        <v>43</v>
      </c>
      <c r="M223" s="36">
        <f t="shared" si="51"/>
        <v>0</v>
      </c>
      <c r="N223" s="31">
        <f t="shared" si="52"/>
        <v>394</v>
      </c>
      <c r="O223" s="36">
        <f t="shared" si="53"/>
        <v>0</v>
      </c>
      <c r="P223" s="31">
        <v>143</v>
      </c>
      <c r="Q223" s="31">
        <v>0</v>
      </c>
      <c r="R223" s="31">
        <v>0</v>
      </c>
      <c r="S223" s="31">
        <v>670</v>
      </c>
      <c r="T223" s="36">
        <f t="shared" si="54"/>
        <v>0</v>
      </c>
      <c r="U223" s="36">
        <f t="shared" si="55"/>
        <v>-0.69930069930069938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300032473</v>
      </c>
      <c r="E224" s="32">
        <f>SUM(E217:E223)</f>
        <v>260215095</v>
      </c>
      <c r="F224" s="32">
        <f>SUM(F217:F223)</f>
        <v>74523277</v>
      </c>
      <c r="G224" s="37">
        <f t="shared" si="48"/>
        <v>0.24838403741717652</v>
      </c>
      <c r="H224" s="32">
        <f>SUM(H217:H223)</f>
        <v>53211281</v>
      </c>
      <c r="I224" s="37">
        <f t="shared" si="49"/>
        <v>0.17735173952320821</v>
      </c>
      <c r="J224" s="32">
        <f>SUM(J217:J223)</f>
        <v>1895760</v>
      </c>
      <c r="K224" s="37">
        <f t="shared" si="50"/>
        <v>7.2853575231675164E-3</v>
      </c>
      <c r="L224" s="32">
        <f>SUM(L217:L223)</f>
        <v>37276488</v>
      </c>
      <c r="M224" s="37">
        <f t="shared" si="51"/>
        <v>0.14325259647216085</v>
      </c>
      <c r="N224" s="32">
        <f t="shared" si="52"/>
        <v>166906806</v>
      </c>
      <c r="O224" s="37">
        <f t="shared" si="53"/>
        <v>0.6414186156264301</v>
      </c>
      <c r="P224" s="32">
        <f>SUM(P217:P223)</f>
        <v>2967036</v>
      </c>
      <c r="Q224" s="32">
        <f>SUM(Q217:Q223)</f>
        <v>367870199</v>
      </c>
      <c r="R224" s="32">
        <f>SUM(R217:R223)</f>
        <v>369036601</v>
      </c>
      <c r="S224" s="32">
        <f>SUM(S217:S223)</f>
        <v>313926086</v>
      </c>
      <c r="T224" s="37">
        <f t="shared" si="54"/>
        <v>0.85066382345094271</v>
      </c>
      <c r="U224" s="37">
        <f t="shared" si="55"/>
        <v>11.563544223932571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223500000</v>
      </c>
      <c r="E225" s="31">
        <v>223500000</v>
      </c>
      <c r="F225" s="31">
        <v>93231958</v>
      </c>
      <c r="G225" s="36">
        <f t="shared" si="48"/>
        <v>0.41714522595078302</v>
      </c>
      <c r="H225" s="31">
        <v>74795043</v>
      </c>
      <c r="I225" s="36">
        <f t="shared" si="49"/>
        <v>0.33465343624161076</v>
      </c>
      <c r="J225" s="31">
        <v>55473000</v>
      </c>
      <c r="K225" s="36">
        <f t="shared" si="50"/>
        <v>0.24820134228187921</v>
      </c>
      <c r="L225" s="31">
        <v>0</v>
      </c>
      <c r="M225" s="36">
        <f t="shared" si="51"/>
        <v>0</v>
      </c>
      <c r="N225" s="31">
        <f t="shared" si="52"/>
        <v>223500001</v>
      </c>
      <c r="O225" s="36">
        <f t="shared" si="53"/>
        <v>1.000000004474273</v>
      </c>
      <c r="P225" s="31">
        <v>29286000</v>
      </c>
      <c r="Q225" s="31">
        <v>209710000</v>
      </c>
      <c r="R225" s="31">
        <v>209710000</v>
      </c>
      <c r="S225" s="31">
        <v>209700000</v>
      </c>
      <c r="T225" s="36">
        <f t="shared" si="54"/>
        <v>0.99995231510180727</v>
      </c>
      <c r="U225" s="36">
        <f t="shared" si="55"/>
        <v>-1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20870</v>
      </c>
      <c r="F228" s="31">
        <v>17753</v>
      </c>
      <c r="G228" s="36">
        <f t="shared" si="48"/>
        <v>0</v>
      </c>
      <c r="H228" s="31">
        <v>38708</v>
      </c>
      <c r="I228" s="36">
        <f t="shared" si="49"/>
        <v>0</v>
      </c>
      <c r="J228" s="31">
        <v>17838</v>
      </c>
      <c r="K228" s="36">
        <f t="shared" si="50"/>
        <v>0.85471969333972209</v>
      </c>
      <c r="L228" s="31">
        <v>1401652</v>
      </c>
      <c r="M228" s="36">
        <f t="shared" si="51"/>
        <v>67.161092477240061</v>
      </c>
      <c r="N228" s="31">
        <f t="shared" si="52"/>
        <v>1475951</v>
      </c>
      <c r="O228" s="36">
        <f t="shared" si="53"/>
        <v>70.721178725443224</v>
      </c>
      <c r="P228" s="31">
        <v>1278804</v>
      </c>
      <c r="Q228" s="31">
        <v>1273011</v>
      </c>
      <c r="R228" s="31">
        <v>1070212</v>
      </c>
      <c r="S228" s="31">
        <v>3251098</v>
      </c>
      <c r="T228" s="36">
        <f t="shared" si="54"/>
        <v>3.0378074624466929</v>
      </c>
      <c r="U228" s="36">
        <f t="shared" si="55"/>
        <v>9.6064760510602198E-2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217545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223500000</v>
      </c>
      <c r="E230" s="32">
        <f>SUM(E225:E229)</f>
        <v>223520870</v>
      </c>
      <c r="F230" s="32">
        <f>SUM(F225:F229)</f>
        <v>93249711</v>
      </c>
      <c r="G230" s="37">
        <f t="shared" si="48"/>
        <v>0.41722465771812078</v>
      </c>
      <c r="H230" s="32">
        <f>SUM(H225:H229)</f>
        <v>74833751</v>
      </c>
      <c r="I230" s="37">
        <f t="shared" si="49"/>
        <v>0.33482662639821031</v>
      </c>
      <c r="J230" s="32">
        <f>SUM(J225:J229)</f>
        <v>55490838</v>
      </c>
      <c r="K230" s="37">
        <f t="shared" si="50"/>
        <v>0.24825797251057585</v>
      </c>
      <c r="L230" s="32">
        <f>SUM(L225:L229)</f>
        <v>1401652</v>
      </c>
      <c r="M230" s="37">
        <f t="shared" si="51"/>
        <v>6.2707880476664214E-3</v>
      </c>
      <c r="N230" s="32">
        <f t="shared" si="52"/>
        <v>224975952</v>
      </c>
      <c r="O230" s="37">
        <f t="shared" si="53"/>
        <v>1.0065098261294347</v>
      </c>
      <c r="P230" s="32">
        <f>SUM(P225:P229)</f>
        <v>30564804</v>
      </c>
      <c r="Q230" s="32">
        <f>SUM(Q225:Q229)</f>
        <v>210983011</v>
      </c>
      <c r="R230" s="32">
        <f>SUM(R225:R229)</f>
        <v>210780212</v>
      </c>
      <c r="S230" s="32">
        <f>SUM(S225:S229)</f>
        <v>213168643</v>
      </c>
      <c r="T230" s="37">
        <f t="shared" si="54"/>
        <v>1.0113313815245617</v>
      </c>
      <c r="U230" s="37">
        <f t="shared" si="55"/>
        <v>-0.95414163297104737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1273413470</v>
      </c>
      <c r="E231" s="32">
        <f>SUM(E208:E215,E217:E223,E225:E229)</f>
        <v>1231435646</v>
      </c>
      <c r="F231" s="32">
        <f>SUM(F208:F215,F217:F223,F225:F229)</f>
        <v>535860398</v>
      </c>
      <c r="G231" s="37">
        <f t="shared" si="48"/>
        <v>0.42080629004183534</v>
      </c>
      <c r="H231" s="32">
        <f>SUM(H208:H215,H217:H223,H225:H229)</f>
        <v>274502060</v>
      </c>
      <c r="I231" s="37">
        <f t="shared" si="49"/>
        <v>0.21556396760904376</v>
      </c>
      <c r="J231" s="32">
        <f>SUM(J208:J215,J217:J223,J225:J229)</f>
        <v>354758553</v>
      </c>
      <c r="K231" s="37">
        <f t="shared" si="50"/>
        <v>0.28808533694175686</v>
      </c>
      <c r="L231" s="32">
        <f>SUM(L208:L215,L217:L223,L225:L229)</f>
        <v>39825017</v>
      </c>
      <c r="M231" s="37">
        <f t="shared" si="51"/>
        <v>3.2340315248597248E-2</v>
      </c>
      <c r="N231" s="32">
        <f t="shared" si="52"/>
        <v>1204946028</v>
      </c>
      <c r="O231" s="37">
        <f t="shared" si="53"/>
        <v>0.97848883286264721</v>
      </c>
      <c r="P231" s="32">
        <f>SUM(P208:P215,P217:P223,P225:P229)</f>
        <v>109119082</v>
      </c>
      <c r="Q231" s="32">
        <f>SUM(Q208:Q215,Q217:Q223,Q225:Q229)</f>
        <v>1254019412</v>
      </c>
      <c r="R231" s="32">
        <f>SUM(R208:R215,R217:R223,R225:R229)</f>
        <v>1255821229</v>
      </c>
      <c r="S231" s="32">
        <f>SUM(S208:S215,S217:S223,S225:S229)</f>
        <v>1204035348</v>
      </c>
      <c r="T231" s="37">
        <f t="shared" si="54"/>
        <v>0.95876333366235844</v>
      </c>
      <c r="U231" s="37">
        <f t="shared" si="55"/>
        <v>-0.63503159786479868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36980278</v>
      </c>
      <c r="E236" s="31">
        <v>36980278</v>
      </c>
      <c r="F236" s="31">
        <v>5077048</v>
      </c>
      <c r="G236" s="36">
        <f t="shared" si="56"/>
        <v>0.13729069316352896</v>
      </c>
      <c r="H236" s="31">
        <v>4914626</v>
      </c>
      <c r="I236" s="36">
        <f t="shared" si="57"/>
        <v>0.13289856825846469</v>
      </c>
      <c r="J236" s="31">
        <v>10037950</v>
      </c>
      <c r="K236" s="36">
        <f t="shared" si="58"/>
        <v>0.27144063113857608</v>
      </c>
      <c r="L236" s="31">
        <v>17604365</v>
      </c>
      <c r="M236" s="36">
        <f t="shared" si="59"/>
        <v>0.47604739477621016</v>
      </c>
      <c r="N236" s="31">
        <f t="shared" si="60"/>
        <v>37633989</v>
      </c>
      <c r="O236" s="36">
        <f t="shared" si="61"/>
        <v>1.0176772873367799</v>
      </c>
      <c r="P236" s="31">
        <v>18015592</v>
      </c>
      <c r="Q236" s="31">
        <v>22921934</v>
      </c>
      <c r="R236" s="31">
        <v>32921934</v>
      </c>
      <c r="S236" s="31">
        <v>41192888</v>
      </c>
      <c r="T236" s="36">
        <f t="shared" si="62"/>
        <v>1.2512292868335135</v>
      </c>
      <c r="U236" s="36">
        <f t="shared" si="63"/>
        <v>-2.2826171907090242E-2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138118000</v>
      </c>
      <c r="E237" s="31">
        <v>138118000</v>
      </c>
      <c r="F237" s="31">
        <v>57549000</v>
      </c>
      <c r="G237" s="36">
        <f t="shared" si="56"/>
        <v>0.416665459969012</v>
      </c>
      <c r="H237" s="31">
        <v>42275000</v>
      </c>
      <c r="I237" s="36">
        <f t="shared" si="57"/>
        <v>0.30607886010512753</v>
      </c>
      <c r="J237" s="31">
        <v>34530000</v>
      </c>
      <c r="K237" s="36">
        <f t="shared" si="58"/>
        <v>0.25000362009296401</v>
      </c>
      <c r="L237" s="31">
        <v>0</v>
      </c>
      <c r="M237" s="36">
        <f t="shared" si="59"/>
        <v>0</v>
      </c>
      <c r="N237" s="31">
        <f t="shared" si="60"/>
        <v>134354000</v>
      </c>
      <c r="O237" s="36">
        <f t="shared" si="61"/>
        <v>0.97274794016710353</v>
      </c>
      <c r="P237" s="31">
        <v>0</v>
      </c>
      <c r="Q237" s="31">
        <v>129725000</v>
      </c>
      <c r="R237" s="31">
        <v>129725000</v>
      </c>
      <c r="S237" s="31">
        <v>129460000</v>
      </c>
      <c r="T237" s="36">
        <f t="shared" si="62"/>
        <v>0.99795721719021002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23855525</v>
      </c>
      <c r="E238" s="31">
        <v>23620525</v>
      </c>
      <c r="F238" s="31">
        <v>342950</v>
      </c>
      <c r="G238" s="36">
        <f t="shared" si="56"/>
        <v>1.4376124608450244E-2</v>
      </c>
      <c r="H238" s="31">
        <v>307045</v>
      </c>
      <c r="I238" s="36">
        <f t="shared" si="57"/>
        <v>1.2871022540899854E-2</v>
      </c>
      <c r="J238" s="31">
        <v>22614544</v>
      </c>
      <c r="K238" s="36">
        <f t="shared" si="58"/>
        <v>0.95741072647623204</v>
      </c>
      <c r="L238" s="31">
        <v>355775</v>
      </c>
      <c r="M238" s="36">
        <f t="shared" si="59"/>
        <v>1.5062112294286431E-2</v>
      </c>
      <c r="N238" s="31">
        <f t="shared" si="60"/>
        <v>23620314</v>
      </c>
      <c r="O238" s="36">
        <f t="shared" si="61"/>
        <v>0.99999106709101515</v>
      </c>
      <c r="P238" s="31">
        <v>635808</v>
      </c>
      <c r="Q238" s="31">
        <v>22851508</v>
      </c>
      <c r="R238" s="31">
        <v>22851508</v>
      </c>
      <c r="S238" s="31">
        <v>1565144</v>
      </c>
      <c r="T238" s="36">
        <f t="shared" si="62"/>
        <v>6.849193497426953E-2</v>
      </c>
      <c r="U238" s="36">
        <f t="shared" si="63"/>
        <v>-0.44043642105792946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198953803</v>
      </c>
      <c r="E240" s="32">
        <f>SUM(E234:E239)</f>
        <v>198718803</v>
      </c>
      <c r="F240" s="32">
        <f>SUM(F234:F239)</f>
        <v>62968998</v>
      </c>
      <c r="G240" s="37">
        <f t="shared" si="56"/>
        <v>0.31650059989051832</v>
      </c>
      <c r="H240" s="32">
        <f>SUM(H234:H239)</f>
        <v>47496671</v>
      </c>
      <c r="I240" s="37">
        <f t="shared" si="57"/>
        <v>0.23873215934454894</v>
      </c>
      <c r="J240" s="32">
        <f>SUM(J234:J239)</f>
        <v>67182494</v>
      </c>
      <c r="K240" s="37">
        <f t="shared" si="58"/>
        <v>0.33807819383855686</v>
      </c>
      <c r="L240" s="32">
        <f>SUM(L234:L239)</f>
        <v>17960140</v>
      </c>
      <c r="M240" s="37">
        <f t="shared" si="59"/>
        <v>9.0379670815549346E-2</v>
      </c>
      <c r="N240" s="32">
        <f t="shared" si="60"/>
        <v>195608303</v>
      </c>
      <c r="O240" s="37">
        <f t="shared" si="61"/>
        <v>0.98434722858108203</v>
      </c>
      <c r="P240" s="32">
        <f>SUM(P234:P239)</f>
        <v>18651400</v>
      </c>
      <c r="Q240" s="32">
        <f>SUM(Q234:Q239)</f>
        <v>175498442</v>
      </c>
      <c r="R240" s="32">
        <f>SUM(R234:R239)</f>
        <v>185498442</v>
      </c>
      <c r="S240" s="32">
        <f>SUM(S234:S239)</f>
        <v>172218032</v>
      </c>
      <c r="T240" s="37">
        <f t="shared" si="62"/>
        <v>0.92840689195653725</v>
      </c>
      <c r="U240" s="37">
        <f t="shared" si="63"/>
        <v>-3.7062097215222467E-2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59004996</v>
      </c>
      <c r="E241" s="31">
        <v>34726296</v>
      </c>
      <c r="F241" s="31">
        <v>24452179</v>
      </c>
      <c r="G241" s="36">
        <f t="shared" si="56"/>
        <v>0.41440862058528061</v>
      </c>
      <c r="H241" s="31">
        <v>19561983</v>
      </c>
      <c r="I241" s="36">
        <f t="shared" si="57"/>
        <v>0.33153096053086761</v>
      </c>
      <c r="J241" s="31">
        <v>8681764</v>
      </c>
      <c r="K241" s="36">
        <f t="shared" si="58"/>
        <v>0.25000547135807399</v>
      </c>
      <c r="L241" s="31">
        <v>739</v>
      </c>
      <c r="M241" s="36">
        <f t="shared" si="59"/>
        <v>2.1280703245747832E-5</v>
      </c>
      <c r="N241" s="31">
        <f t="shared" si="60"/>
        <v>52696665</v>
      </c>
      <c r="O241" s="36">
        <f t="shared" si="61"/>
        <v>1.5174859132687228</v>
      </c>
      <c r="P241" s="31">
        <v>0</v>
      </c>
      <c r="Q241" s="31">
        <v>57145764</v>
      </c>
      <c r="R241" s="31">
        <v>57145764</v>
      </c>
      <c r="S241" s="31">
        <v>39173711</v>
      </c>
      <c r="T241" s="36">
        <f t="shared" si="62"/>
        <v>0.68550507085704548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159987000</v>
      </c>
      <c r="E242" s="31">
        <v>159987000</v>
      </c>
      <c r="F242" s="31">
        <v>66661000</v>
      </c>
      <c r="G242" s="36">
        <f t="shared" si="56"/>
        <v>0.41666510403970325</v>
      </c>
      <c r="H242" s="31">
        <v>53329000</v>
      </c>
      <c r="I242" s="36">
        <f t="shared" si="57"/>
        <v>0.33333333333333331</v>
      </c>
      <c r="J242" s="31">
        <v>39997000</v>
      </c>
      <c r="K242" s="36">
        <f t="shared" si="58"/>
        <v>0.25000156262696344</v>
      </c>
      <c r="L242" s="31">
        <v>0</v>
      </c>
      <c r="M242" s="36">
        <f t="shared" si="59"/>
        <v>0</v>
      </c>
      <c r="N242" s="31">
        <f t="shared" si="60"/>
        <v>159987000</v>
      </c>
      <c r="O242" s="36">
        <f t="shared" si="61"/>
        <v>1</v>
      </c>
      <c r="P242" s="31">
        <v>0</v>
      </c>
      <c r="Q242" s="31">
        <v>151406000</v>
      </c>
      <c r="R242" s="31">
        <v>151406000</v>
      </c>
      <c r="S242" s="31">
        <v>113553000</v>
      </c>
      <c r="T242" s="36">
        <f t="shared" si="62"/>
        <v>0.74999009286289842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1273200</v>
      </c>
      <c r="E243" s="31">
        <v>1273200</v>
      </c>
      <c r="F243" s="31">
        <v>427498</v>
      </c>
      <c r="G243" s="36">
        <f t="shared" si="56"/>
        <v>0.33576657241595981</v>
      </c>
      <c r="H243" s="31">
        <v>583916</v>
      </c>
      <c r="I243" s="36">
        <f t="shared" si="57"/>
        <v>0.45862079798931826</v>
      </c>
      <c r="J243" s="31">
        <v>1264987</v>
      </c>
      <c r="K243" s="36">
        <f t="shared" si="58"/>
        <v>0.99354932453660072</v>
      </c>
      <c r="L243" s="31">
        <v>680010</v>
      </c>
      <c r="M243" s="36">
        <f t="shared" si="59"/>
        <v>0.53409519321394916</v>
      </c>
      <c r="N243" s="31">
        <f t="shared" si="60"/>
        <v>2956411</v>
      </c>
      <c r="O243" s="36">
        <f t="shared" si="61"/>
        <v>2.322031888155828</v>
      </c>
      <c r="P243" s="31">
        <v>366663</v>
      </c>
      <c r="Q243" s="31">
        <v>393384</v>
      </c>
      <c r="R243" s="31">
        <v>393384</v>
      </c>
      <c r="S243" s="31">
        <v>1515258</v>
      </c>
      <c r="T243" s="36">
        <f t="shared" si="62"/>
        <v>3.8518546763467758</v>
      </c>
      <c r="U243" s="36">
        <f t="shared" si="63"/>
        <v>0.85459127318545902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1213000</v>
      </c>
      <c r="E244" s="31">
        <v>1213000</v>
      </c>
      <c r="F244" s="31">
        <v>304000</v>
      </c>
      <c r="G244" s="36">
        <f t="shared" si="56"/>
        <v>0.25061830173124483</v>
      </c>
      <c r="H244" s="31">
        <v>545000</v>
      </c>
      <c r="I244" s="36">
        <f t="shared" si="57"/>
        <v>0.44929925803792253</v>
      </c>
      <c r="J244" s="31">
        <v>364000</v>
      </c>
      <c r="K244" s="36">
        <f t="shared" si="58"/>
        <v>0.30008244023083264</v>
      </c>
      <c r="L244" s="31">
        <v>0</v>
      </c>
      <c r="M244" s="36">
        <f t="shared" si="59"/>
        <v>0</v>
      </c>
      <c r="N244" s="31">
        <f t="shared" si="60"/>
        <v>1213000</v>
      </c>
      <c r="O244" s="36">
        <f t="shared" si="61"/>
        <v>1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48493921</v>
      </c>
      <c r="E245" s="31">
        <v>48493921</v>
      </c>
      <c r="F245" s="31">
        <v>0</v>
      </c>
      <c r="G245" s="36">
        <f t="shared" si="56"/>
        <v>0</v>
      </c>
      <c r="H245" s="31">
        <v>16114574</v>
      </c>
      <c r="I245" s="36">
        <f t="shared" si="57"/>
        <v>0.33230090839633281</v>
      </c>
      <c r="J245" s="31">
        <v>12086129</v>
      </c>
      <c r="K245" s="36">
        <f t="shared" si="58"/>
        <v>0.24922977459380941</v>
      </c>
      <c r="L245" s="31">
        <v>0</v>
      </c>
      <c r="M245" s="36">
        <f t="shared" si="59"/>
        <v>0</v>
      </c>
      <c r="N245" s="31">
        <f t="shared" si="60"/>
        <v>28200703</v>
      </c>
      <c r="O245" s="36">
        <f t="shared" si="61"/>
        <v>0.58153068299014221</v>
      </c>
      <c r="P245" s="31">
        <v>0</v>
      </c>
      <c r="Q245" s="31">
        <v>44447952</v>
      </c>
      <c r="R245" s="31">
        <v>44467356</v>
      </c>
      <c r="S245" s="31">
        <v>32048022</v>
      </c>
      <c r="T245" s="36">
        <f t="shared" si="62"/>
        <v>0.72070896232283299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50791706</v>
      </c>
      <c r="E246" s="31">
        <v>50791706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320763823</v>
      </c>
      <c r="E247" s="32">
        <f>SUM(E241:E246)</f>
        <v>296485123</v>
      </c>
      <c r="F247" s="32">
        <f>SUM(F241:F246)</f>
        <v>91844677</v>
      </c>
      <c r="G247" s="37">
        <f t="shared" si="56"/>
        <v>0.28633115836133427</v>
      </c>
      <c r="H247" s="32">
        <f>SUM(H241:H246)</f>
        <v>90134473</v>
      </c>
      <c r="I247" s="37">
        <f t="shared" si="57"/>
        <v>0.28099949725315498</v>
      </c>
      <c r="J247" s="32">
        <f>SUM(J241:J246)</f>
        <v>62393880</v>
      </c>
      <c r="K247" s="37">
        <f t="shared" si="58"/>
        <v>0.21044523033285553</v>
      </c>
      <c r="L247" s="32">
        <f>SUM(L241:L246)</f>
        <v>680749</v>
      </c>
      <c r="M247" s="37">
        <f t="shared" si="59"/>
        <v>2.2960646156940561E-3</v>
      </c>
      <c r="N247" s="32">
        <f t="shared" si="60"/>
        <v>245053779</v>
      </c>
      <c r="O247" s="37">
        <f t="shared" si="61"/>
        <v>0.82652976486783114</v>
      </c>
      <c r="P247" s="32">
        <f>SUM(P241:P246)</f>
        <v>366663</v>
      </c>
      <c r="Q247" s="32">
        <f>SUM(Q241:Q246)</f>
        <v>253393100</v>
      </c>
      <c r="R247" s="32">
        <f>SUM(R241:R246)</f>
        <v>253412504</v>
      </c>
      <c r="S247" s="32">
        <f>SUM(S241:S246)</f>
        <v>186289991</v>
      </c>
      <c r="T247" s="37">
        <f t="shared" si="62"/>
        <v>0.7351254893089253</v>
      </c>
      <c r="U247" s="37">
        <f t="shared" si="63"/>
        <v>0.85660674788566071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257199000</v>
      </c>
      <c r="E250" s="31">
        <v>257199000</v>
      </c>
      <c r="F250" s="31">
        <v>107166000</v>
      </c>
      <c r="G250" s="36">
        <f t="shared" si="56"/>
        <v>0.41666569465666664</v>
      </c>
      <c r="H250" s="31">
        <v>85721000</v>
      </c>
      <c r="I250" s="36">
        <f t="shared" si="57"/>
        <v>0.33328667685333146</v>
      </c>
      <c r="J250" s="31">
        <v>64323991</v>
      </c>
      <c r="K250" s="36">
        <f t="shared" si="58"/>
        <v>0.25009424997764379</v>
      </c>
      <c r="L250" s="31">
        <v>0</v>
      </c>
      <c r="M250" s="36">
        <f t="shared" si="59"/>
        <v>0</v>
      </c>
      <c r="N250" s="31">
        <f t="shared" si="60"/>
        <v>257210991</v>
      </c>
      <c r="O250" s="36">
        <f t="shared" si="61"/>
        <v>1.0000466214876418</v>
      </c>
      <c r="P250" s="31">
        <v>0</v>
      </c>
      <c r="Q250" s="31">
        <v>244271000</v>
      </c>
      <c r="R250" s="31">
        <v>244271000</v>
      </c>
      <c r="S250" s="31">
        <v>138471000</v>
      </c>
      <c r="T250" s="36">
        <f t="shared" si="62"/>
        <v>0.56687449594917116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57786816</v>
      </c>
      <c r="E252" s="31">
        <v>57786816</v>
      </c>
      <c r="F252" s="31">
        <v>0</v>
      </c>
      <c r="G252" s="36">
        <f t="shared" si="56"/>
        <v>0</v>
      </c>
      <c r="H252" s="31">
        <v>14350857</v>
      </c>
      <c r="I252" s="36">
        <f t="shared" si="57"/>
        <v>0.24834136907629589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14350857</v>
      </c>
      <c r="O252" s="36">
        <f t="shared" si="61"/>
        <v>0.24834136907629589</v>
      </c>
      <c r="P252" s="31">
        <v>0</v>
      </c>
      <c r="Q252" s="31">
        <v>51720193</v>
      </c>
      <c r="R252" s="31">
        <v>53720629</v>
      </c>
      <c r="S252" s="31">
        <v>22603801</v>
      </c>
      <c r="T252" s="36">
        <f t="shared" si="62"/>
        <v>0.42076575462286564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48954339</v>
      </c>
      <c r="E253" s="31">
        <v>48954339</v>
      </c>
      <c r="F253" s="31">
        <v>20139344</v>
      </c>
      <c r="G253" s="36">
        <f t="shared" si="56"/>
        <v>0.41139037746991131</v>
      </c>
      <c r="H253" s="31">
        <v>16286810</v>
      </c>
      <c r="I253" s="36">
        <f t="shared" si="57"/>
        <v>0.33269390073880889</v>
      </c>
      <c r="J253" s="31">
        <v>12250201</v>
      </c>
      <c r="K253" s="36">
        <f t="shared" si="58"/>
        <v>0.25023728744453072</v>
      </c>
      <c r="L253" s="31">
        <v>283626</v>
      </c>
      <c r="M253" s="36">
        <f t="shared" si="59"/>
        <v>5.7936846006643051E-3</v>
      </c>
      <c r="N253" s="31">
        <f t="shared" si="60"/>
        <v>48959981</v>
      </c>
      <c r="O253" s="36">
        <f t="shared" si="61"/>
        <v>1.0001152502539152</v>
      </c>
      <c r="P253" s="31">
        <v>0</v>
      </c>
      <c r="Q253" s="31">
        <v>46102921</v>
      </c>
      <c r="R253" s="31">
        <v>46102921</v>
      </c>
      <c r="S253" s="31">
        <v>46033658</v>
      </c>
      <c r="T253" s="36">
        <f t="shared" si="62"/>
        <v>0.99849764399960683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363940155</v>
      </c>
      <c r="E254" s="32">
        <f>SUM(E248:E253)</f>
        <v>363940155</v>
      </c>
      <c r="F254" s="32">
        <f>SUM(F248:F253)</f>
        <v>127305344</v>
      </c>
      <c r="G254" s="37">
        <f t="shared" si="56"/>
        <v>0.34979746601470785</v>
      </c>
      <c r="H254" s="32">
        <f>SUM(H248:H253)</f>
        <v>116358667</v>
      </c>
      <c r="I254" s="37">
        <f t="shared" si="57"/>
        <v>0.31971923241061434</v>
      </c>
      <c r="J254" s="32">
        <f>SUM(J248:J253)</f>
        <v>76574192</v>
      </c>
      <c r="K254" s="37">
        <f t="shared" si="58"/>
        <v>0.21040325160052756</v>
      </c>
      <c r="L254" s="32">
        <f>SUM(L248:L253)</f>
        <v>283626</v>
      </c>
      <c r="M254" s="37">
        <f t="shared" si="59"/>
        <v>7.7932043525122971E-4</v>
      </c>
      <c r="N254" s="32">
        <f t="shared" si="60"/>
        <v>320521829</v>
      </c>
      <c r="O254" s="37">
        <f t="shared" si="61"/>
        <v>0.88069927046110097</v>
      </c>
      <c r="P254" s="32">
        <f>SUM(P248:P253)</f>
        <v>0</v>
      </c>
      <c r="Q254" s="32">
        <f>SUM(Q248:Q253)</f>
        <v>342094114</v>
      </c>
      <c r="R254" s="32">
        <f>SUM(R248:R253)</f>
        <v>344094550</v>
      </c>
      <c r="S254" s="32">
        <f>SUM(S248:S253)</f>
        <v>207108459</v>
      </c>
      <c r="T254" s="37">
        <f t="shared" si="62"/>
        <v>0.60189404046068151</v>
      </c>
      <c r="U254" s="37">
        <f t="shared" si="63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1430341</v>
      </c>
      <c r="E255" s="31">
        <v>2030341</v>
      </c>
      <c r="F255" s="31">
        <v>910365</v>
      </c>
      <c r="G255" s="36">
        <f t="shared" si="56"/>
        <v>0.63646710819308128</v>
      </c>
      <c r="H255" s="31">
        <v>391476</v>
      </c>
      <c r="I255" s="36">
        <f t="shared" si="57"/>
        <v>0.27369417502539606</v>
      </c>
      <c r="J255" s="31">
        <v>55691</v>
      </c>
      <c r="K255" s="36">
        <f t="shared" si="58"/>
        <v>2.7429382551994959E-2</v>
      </c>
      <c r="L255" s="31">
        <v>1130951</v>
      </c>
      <c r="M255" s="36">
        <f t="shared" si="59"/>
        <v>0.55702514996249397</v>
      </c>
      <c r="N255" s="31">
        <f t="shared" si="60"/>
        <v>2488483</v>
      </c>
      <c r="O255" s="36">
        <f t="shared" si="61"/>
        <v>1.2256478098999133</v>
      </c>
      <c r="P255" s="31">
        <v>1221164</v>
      </c>
      <c r="Q255" s="31">
        <v>2660781</v>
      </c>
      <c r="R255" s="31">
        <v>2660781</v>
      </c>
      <c r="S255" s="31">
        <v>3126003</v>
      </c>
      <c r="T255" s="36">
        <f t="shared" si="62"/>
        <v>1.1748441529009717</v>
      </c>
      <c r="U255" s="36">
        <f t="shared" si="63"/>
        <v>-7.3874598334048525E-2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182628000</v>
      </c>
      <c r="E256" s="31">
        <v>182628000</v>
      </c>
      <c r="F256" s="31">
        <v>76108913</v>
      </c>
      <c r="G256" s="36">
        <f t="shared" si="56"/>
        <v>0.41674284885121671</v>
      </c>
      <c r="H256" s="31">
        <v>59194043</v>
      </c>
      <c r="I256" s="36">
        <f t="shared" si="57"/>
        <v>0.32412359003000635</v>
      </c>
      <c r="J256" s="31">
        <v>45731771</v>
      </c>
      <c r="K256" s="36">
        <f t="shared" si="58"/>
        <v>0.25040941695687408</v>
      </c>
      <c r="L256" s="31">
        <v>22174</v>
      </c>
      <c r="M256" s="36">
        <f t="shared" si="59"/>
        <v>1.2141621219090172E-4</v>
      </c>
      <c r="N256" s="31">
        <f t="shared" si="60"/>
        <v>181056901</v>
      </c>
      <c r="O256" s="36">
        <f t="shared" si="61"/>
        <v>0.99139727205028805</v>
      </c>
      <c r="P256" s="31">
        <v>-221754240</v>
      </c>
      <c r="Q256" s="31">
        <v>173679000</v>
      </c>
      <c r="R256" s="31">
        <v>174044050</v>
      </c>
      <c r="S256" s="31">
        <v>-49722046</v>
      </c>
      <c r="T256" s="36">
        <f t="shared" si="62"/>
        <v>-0.2856865603851439</v>
      </c>
      <c r="U256" s="36">
        <f t="shared" si="63"/>
        <v>-1.0000999935784767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-547</v>
      </c>
      <c r="M258" s="36">
        <f t="shared" si="59"/>
        <v>0</v>
      </c>
      <c r="N258" s="31">
        <f t="shared" si="60"/>
        <v>-547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184058341</v>
      </c>
      <c r="E259" s="32">
        <f>SUM(E255:E258)</f>
        <v>184658341</v>
      </c>
      <c r="F259" s="32">
        <f>SUM(F255:F258)</f>
        <v>77019278</v>
      </c>
      <c r="G259" s="37">
        <f t="shared" si="56"/>
        <v>0.41845035428196109</v>
      </c>
      <c r="H259" s="32">
        <f>SUM(H255:H258)</f>
        <v>59585519</v>
      </c>
      <c r="I259" s="37">
        <f t="shared" si="57"/>
        <v>0.32373169657114315</v>
      </c>
      <c r="J259" s="32">
        <f>SUM(J255:J258)</f>
        <v>45787462</v>
      </c>
      <c r="K259" s="37">
        <f t="shared" si="58"/>
        <v>0.24795772426007012</v>
      </c>
      <c r="L259" s="32">
        <f>SUM(L255:L258)</f>
        <v>1152578</v>
      </c>
      <c r="M259" s="37">
        <f t="shared" si="59"/>
        <v>6.2416785169753042E-3</v>
      </c>
      <c r="N259" s="32">
        <f t="shared" si="60"/>
        <v>183544837</v>
      </c>
      <c r="O259" s="37">
        <f t="shared" si="61"/>
        <v>0.99396992308081011</v>
      </c>
      <c r="P259" s="32">
        <f>SUM(P255:P258)</f>
        <v>-220533076</v>
      </c>
      <c r="Q259" s="32">
        <f>SUM(Q255:Q258)</f>
        <v>176339781</v>
      </c>
      <c r="R259" s="32">
        <f>SUM(R255:R258)</f>
        <v>176704831</v>
      </c>
      <c r="S259" s="32">
        <f>SUM(S255:S258)</f>
        <v>-46596043</v>
      </c>
      <c r="T259" s="37">
        <f t="shared" si="62"/>
        <v>-0.26369422237244888</v>
      </c>
      <c r="U259" s="37">
        <f t="shared" si="63"/>
        <v>-1.0052263271383381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1067716122</v>
      </c>
      <c r="E260" s="32">
        <f>SUM(E234:E239,E241:E246,E248:E253,E255:E258)</f>
        <v>1043802422</v>
      </c>
      <c r="F260" s="32">
        <f>SUM(F234:F239,F241:F246,F248:F253,F255:F258)</f>
        <v>359138297</v>
      </c>
      <c r="G260" s="37">
        <f t="shared" si="56"/>
        <v>0.33636121961638787</v>
      </c>
      <c r="H260" s="32">
        <f>SUM(H234:H239,H241:H246,H248:H253,H255:H258)</f>
        <v>313575330</v>
      </c>
      <c r="I260" s="37">
        <f t="shared" si="57"/>
        <v>0.29368792279039879</v>
      </c>
      <c r="J260" s="32">
        <f>SUM(J234:J239,J241:J246,J248:J253,J255:J258)</f>
        <v>251938028</v>
      </c>
      <c r="K260" s="37">
        <f t="shared" si="58"/>
        <v>0.24136562886802729</v>
      </c>
      <c r="L260" s="32">
        <f>SUM(L234:L239,L241:L246,L248:L253,L255:L258)</f>
        <v>20077093</v>
      </c>
      <c r="M260" s="37">
        <f t="shared" si="59"/>
        <v>1.9234572153541143E-2</v>
      </c>
      <c r="N260" s="32">
        <f t="shared" si="60"/>
        <v>944728748</v>
      </c>
      <c r="O260" s="37">
        <f t="shared" si="61"/>
        <v>0.90508388186131261</v>
      </c>
      <c r="P260" s="32">
        <f>SUM(P234:P239,P241:P246,P248:P253,P255:P258)</f>
        <v>-201515013</v>
      </c>
      <c r="Q260" s="32">
        <f>SUM(Q234:Q239,Q241:Q246,Q248:Q253,Q255:Q258)</f>
        <v>947325437</v>
      </c>
      <c r="R260" s="32">
        <f>SUM(R234:R239,R241:R246,R248:R253,R255:R258)</f>
        <v>959710327</v>
      </c>
      <c r="S260" s="32">
        <f>SUM(S234:S239,S241:S246,S248:S253,S255:S258)</f>
        <v>519020439</v>
      </c>
      <c r="T260" s="37">
        <f t="shared" si="62"/>
        <v>0.54080947594096274</v>
      </c>
      <c r="U260" s="37">
        <f t="shared" si="63"/>
        <v>-1.0996307555507043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8343400</v>
      </c>
      <c r="E264" s="31">
        <v>8343400</v>
      </c>
      <c r="F264" s="31">
        <v>3476402</v>
      </c>
      <c r="G264" s="36">
        <f t="shared" si="64"/>
        <v>0.41666490879018148</v>
      </c>
      <c r="H264" s="31">
        <v>2778396</v>
      </c>
      <c r="I264" s="36">
        <f t="shared" si="65"/>
        <v>0.33300524965841266</v>
      </c>
      <c r="J264" s="31">
        <v>2085875</v>
      </c>
      <c r="K264" s="36">
        <f t="shared" si="66"/>
        <v>0.25000299638037249</v>
      </c>
      <c r="L264" s="31">
        <v>0</v>
      </c>
      <c r="M264" s="36">
        <f t="shared" si="67"/>
        <v>0</v>
      </c>
      <c r="N264" s="31">
        <f t="shared" si="68"/>
        <v>8340673</v>
      </c>
      <c r="O264" s="36">
        <f t="shared" si="69"/>
        <v>0.99967315482896657</v>
      </c>
      <c r="P264" s="31">
        <v>0</v>
      </c>
      <c r="Q264" s="31">
        <v>8073000</v>
      </c>
      <c r="R264" s="31">
        <v>8073000</v>
      </c>
      <c r="S264" s="31">
        <v>8056044</v>
      </c>
      <c r="T264" s="36">
        <f t="shared" si="70"/>
        <v>0.99789966555183951</v>
      </c>
      <c r="U264" s="36">
        <f t="shared" si="71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66808763</v>
      </c>
      <c r="E265" s="31">
        <v>67142938</v>
      </c>
      <c r="F265" s="31">
        <v>27769983</v>
      </c>
      <c r="G265" s="36">
        <f t="shared" si="64"/>
        <v>0.41566378051334374</v>
      </c>
      <c r="H265" s="31">
        <v>294387</v>
      </c>
      <c r="I265" s="36">
        <f t="shared" si="65"/>
        <v>4.40641297310055E-3</v>
      </c>
      <c r="J265" s="31">
        <v>38783009</v>
      </c>
      <c r="K265" s="36">
        <f t="shared" si="66"/>
        <v>0.57761858737846716</v>
      </c>
      <c r="L265" s="31">
        <v>261321</v>
      </c>
      <c r="M265" s="36">
        <f t="shared" si="67"/>
        <v>3.8920102066430278E-3</v>
      </c>
      <c r="N265" s="31">
        <f t="shared" si="68"/>
        <v>67108700</v>
      </c>
      <c r="O265" s="36">
        <f t="shared" si="69"/>
        <v>0.99949007295450787</v>
      </c>
      <c r="P265" s="31">
        <v>165296</v>
      </c>
      <c r="Q265" s="31">
        <v>62388256</v>
      </c>
      <c r="R265" s="31">
        <v>62388256</v>
      </c>
      <c r="S265" s="31">
        <v>64891942</v>
      </c>
      <c r="T265" s="36">
        <f t="shared" si="70"/>
        <v>1.0401307258853334</v>
      </c>
      <c r="U265" s="36">
        <f t="shared" si="71"/>
        <v>0.5809275481560352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20078661</v>
      </c>
      <c r="E266" s="31">
        <v>20078661</v>
      </c>
      <c r="F266" s="31">
        <v>8366047</v>
      </c>
      <c r="G266" s="36">
        <f t="shared" si="64"/>
        <v>0.4166635912623855</v>
      </c>
      <c r="H266" s="31">
        <v>6709474</v>
      </c>
      <c r="I266" s="36">
        <f t="shared" si="65"/>
        <v>0.33415943423717348</v>
      </c>
      <c r="J266" s="31">
        <v>5019665</v>
      </c>
      <c r="K266" s="36">
        <f t="shared" si="66"/>
        <v>0.24999998754897051</v>
      </c>
      <c r="L266" s="31">
        <v>5611</v>
      </c>
      <c r="M266" s="36">
        <f t="shared" si="67"/>
        <v>2.7945090561566827E-4</v>
      </c>
      <c r="N266" s="31">
        <f t="shared" si="68"/>
        <v>20100797</v>
      </c>
      <c r="O266" s="36">
        <f t="shared" si="69"/>
        <v>1.001102463954145</v>
      </c>
      <c r="P266" s="31">
        <v>53304</v>
      </c>
      <c r="Q266" s="31">
        <v>17737626</v>
      </c>
      <c r="R266" s="31">
        <v>18237626</v>
      </c>
      <c r="S266" s="31">
        <v>17986063</v>
      </c>
      <c r="T266" s="36">
        <f t="shared" si="70"/>
        <v>0.98620637357077068</v>
      </c>
      <c r="U266" s="36">
        <f t="shared" si="71"/>
        <v>-0.89473585472009609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95230824</v>
      </c>
      <c r="E267" s="32">
        <f>SUM(E263:E266)</f>
        <v>95564999</v>
      </c>
      <c r="F267" s="32">
        <f>SUM(F263:F266)</f>
        <v>39612432</v>
      </c>
      <c r="G267" s="37">
        <f t="shared" si="64"/>
        <v>0.41596229388921385</v>
      </c>
      <c r="H267" s="32">
        <f>SUM(H263:H266)</f>
        <v>9782257</v>
      </c>
      <c r="I267" s="37">
        <f t="shared" si="65"/>
        <v>0.1027215410842187</v>
      </c>
      <c r="J267" s="32">
        <f>SUM(J263:J266)</f>
        <v>45888549</v>
      </c>
      <c r="K267" s="37">
        <f t="shared" si="66"/>
        <v>0.48018154638394334</v>
      </c>
      <c r="L267" s="32">
        <f>SUM(L263:L266)</f>
        <v>266932</v>
      </c>
      <c r="M267" s="37">
        <f t="shared" si="67"/>
        <v>2.7931983759032948E-3</v>
      </c>
      <c r="N267" s="32">
        <f t="shared" si="68"/>
        <v>95550170</v>
      </c>
      <c r="O267" s="37">
        <f t="shared" si="69"/>
        <v>0.99984482812582876</v>
      </c>
      <c r="P267" s="32">
        <f>SUM(P263:P266)</f>
        <v>218600</v>
      </c>
      <c r="Q267" s="32">
        <f>SUM(Q263:Q266)</f>
        <v>88198882</v>
      </c>
      <c r="R267" s="32">
        <f>SUM(R263:R266)</f>
        <v>88698882</v>
      </c>
      <c r="S267" s="32">
        <f>SUM(S263:S266)</f>
        <v>90934049</v>
      </c>
      <c r="T267" s="37">
        <f t="shared" si="70"/>
        <v>1.025199494622717</v>
      </c>
      <c r="U267" s="37">
        <f t="shared" si="71"/>
        <v>0.22109789569990856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2083755</v>
      </c>
      <c r="E269" s="31">
        <v>2083755</v>
      </c>
      <c r="F269" s="31">
        <v>92239</v>
      </c>
      <c r="G269" s="36">
        <f t="shared" si="64"/>
        <v>4.4265760610052524E-2</v>
      </c>
      <c r="H269" s="31">
        <v>1057944</v>
      </c>
      <c r="I269" s="36">
        <f t="shared" si="65"/>
        <v>0.50771035942325271</v>
      </c>
      <c r="J269" s="31">
        <v>814771</v>
      </c>
      <c r="K269" s="36">
        <f t="shared" si="66"/>
        <v>0.39101093938586828</v>
      </c>
      <c r="L269" s="31">
        <v>248827</v>
      </c>
      <c r="M269" s="36">
        <f t="shared" si="67"/>
        <v>0.11941279085113173</v>
      </c>
      <c r="N269" s="31">
        <f t="shared" si="68"/>
        <v>2213781</v>
      </c>
      <c r="O269" s="36">
        <f t="shared" si="69"/>
        <v>1.0623998502703054</v>
      </c>
      <c r="P269" s="31">
        <v>378157</v>
      </c>
      <c r="Q269" s="31">
        <v>1805944</v>
      </c>
      <c r="R269" s="31">
        <v>1916878</v>
      </c>
      <c r="S269" s="31">
        <v>1767283</v>
      </c>
      <c r="T269" s="36">
        <f t="shared" si="70"/>
        <v>0.92195903964675896</v>
      </c>
      <c r="U269" s="36">
        <f t="shared" si="71"/>
        <v>-0.34200080918771836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4007936</v>
      </c>
      <c r="E271" s="31">
        <v>4007936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-489357</v>
      </c>
      <c r="K271" s="36">
        <f t="shared" si="66"/>
        <v>-0.12209700953308636</v>
      </c>
      <c r="L271" s="31">
        <v>8988000</v>
      </c>
      <c r="M271" s="36">
        <f t="shared" si="67"/>
        <v>2.2425507792539601</v>
      </c>
      <c r="N271" s="31">
        <f t="shared" si="68"/>
        <v>8498643</v>
      </c>
      <c r="O271" s="36">
        <f t="shared" si="69"/>
        <v>2.1204537697208736</v>
      </c>
      <c r="P271" s="31">
        <v>3320522</v>
      </c>
      <c r="Q271" s="31">
        <v>3782846</v>
      </c>
      <c r="R271" s="31">
        <v>3782846</v>
      </c>
      <c r="S271" s="31">
        <v>3320522</v>
      </c>
      <c r="T271" s="36">
        <f t="shared" si="70"/>
        <v>0.87778408108603945</v>
      </c>
      <c r="U271" s="36">
        <f t="shared" si="71"/>
        <v>1.7068033279104911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3795526</v>
      </c>
      <c r="E272" s="31">
        <v>3795527</v>
      </c>
      <c r="F272" s="31">
        <v>2677567</v>
      </c>
      <c r="G272" s="36">
        <f t="shared" si="64"/>
        <v>0.70545347337892039</v>
      </c>
      <c r="H272" s="31">
        <v>-105900</v>
      </c>
      <c r="I272" s="36">
        <f t="shared" si="65"/>
        <v>-2.7901271128165109E-2</v>
      </c>
      <c r="J272" s="31">
        <v>-162293</v>
      </c>
      <c r="K272" s="36">
        <f t="shared" si="66"/>
        <v>-4.275901607339376E-2</v>
      </c>
      <c r="L272" s="31">
        <v>25628</v>
      </c>
      <c r="M272" s="36">
        <f t="shared" si="67"/>
        <v>6.7521585276563703E-3</v>
      </c>
      <c r="N272" s="31">
        <f t="shared" si="68"/>
        <v>2435002</v>
      </c>
      <c r="O272" s="36">
        <f t="shared" si="69"/>
        <v>0.64154516619167778</v>
      </c>
      <c r="P272" s="31">
        <v>-228690</v>
      </c>
      <c r="Q272" s="31">
        <v>3251407</v>
      </c>
      <c r="R272" s="31">
        <v>3716633</v>
      </c>
      <c r="S272" s="31">
        <v>-507854</v>
      </c>
      <c r="T272" s="36">
        <f t="shared" si="70"/>
        <v>-0.13664356959646001</v>
      </c>
      <c r="U272" s="36">
        <f t="shared" si="71"/>
        <v>-1.1120643666098211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16100464</v>
      </c>
      <c r="E273" s="31">
        <v>16100464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22116248</v>
      </c>
      <c r="K273" s="36">
        <f t="shared" si="66"/>
        <v>1.3736404118539689</v>
      </c>
      <c r="L273" s="31">
        <v>0</v>
      </c>
      <c r="M273" s="36">
        <f t="shared" si="67"/>
        <v>0</v>
      </c>
      <c r="N273" s="31">
        <f t="shared" si="68"/>
        <v>22116248</v>
      </c>
      <c r="O273" s="36">
        <f t="shared" si="69"/>
        <v>1.3736404118539689</v>
      </c>
      <c r="P273" s="31">
        <v>0</v>
      </c>
      <c r="Q273" s="31">
        <v>15178208</v>
      </c>
      <c r="R273" s="31">
        <v>15178208</v>
      </c>
      <c r="S273" s="31">
        <v>16041546</v>
      </c>
      <c r="T273" s="36">
        <f t="shared" si="70"/>
        <v>1.0568801007338944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4983000</v>
      </c>
      <c r="E274" s="31">
        <v>4983000</v>
      </c>
      <c r="F274" s="31">
        <v>18835690</v>
      </c>
      <c r="G274" s="36">
        <f t="shared" si="64"/>
        <v>3.7799899658840057</v>
      </c>
      <c r="H274" s="31">
        <v>1367840</v>
      </c>
      <c r="I274" s="36">
        <f t="shared" si="65"/>
        <v>0.27450130443507925</v>
      </c>
      <c r="J274" s="31">
        <v>-15058186</v>
      </c>
      <c r="K274" s="36">
        <f t="shared" si="66"/>
        <v>-3.0219116997792494</v>
      </c>
      <c r="L274" s="31">
        <v>-162344</v>
      </c>
      <c r="M274" s="36">
        <f t="shared" si="67"/>
        <v>-3.2579570539835442E-2</v>
      </c>
      <c r="N274" s="31">
        <f t="shared" si="68"/>
        <v>4983000</v>
      </c>
      <c r="O274" s="36">
        <f t="shared" si="69"/>
        <v>1</v>
      </c>
      <c r="P274" s="31">
        <v>84865</v>
      </c>
      <c r="Q274" s="31">
        <v>5501000</v>
      </c>
      <c r="R274" s="31">
        <v>6318024</v>
      </c>
      <c r="S274" s="31">
        <v>5635411</v>
      </c>
      <c r="T274" s="36">
        <f t="shared" si="70"/>
        <v>0.89195783365178738</v>
      </c>
      <c r="U274" s="36">
        <f t="shared" si="71"/>
        <v>-2.912967654510104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30970681</v>
      </c>
      <c r="E275" s="32">
        <f>SUM(E268:E274)</f>
        <v>30970682</v>
      </c>
      <c r="F275" s="32">
        <f>SUM(F268:F274)</f>
        <v>21605496</v>
      </c>
      <c r="G275" s="37">
        <f t="shared" si="64"/>
        <v>0.69761126660405048</v>
      </c>
      <c r="H275" s="32">
        <f>SUM(H268:H274)</f>
        <v>2319884</v>
      </c>
      <c r="I275" s="37">
        <f t="shared" si="65"/>
        <v>7.4905811725612365E-2</v>
      </c>
      <c r="J275" s="32">
        <f>SUM(J268:J274)</f>
        <v>7221183</v>
      </c>
      <c r="K275" s="37">
        <f t="shared" si="66"/>
        <v>0.23316189808154694</v>
      </c>
      <c r="L275" s="32">
        <f>SUM(L268:L274)</f>
        <v>9100111</v>
      </c>
      <c r="M275" s="37">
        <f t="shared" si="67"/>
        <v>0.29382985495766611</v>
      </c>
      <c r="N275" s="32">
        <f t="shared" si="68"/>
        <v>40246674</v>
      </c>
      <c r="O275" s="37">
        <f t="shared" si="69"/>
        <v>1.2995088064253799</v>
      </c>
      <c r="P275" s="32">
        <f>SUM(P268:P274)</f>
        <v>3554854</v>
      </c>
      <c r="Q275" s="32">
        <f>SUM(Q268:Q274)</f>
        <v>29519405</v>
      </c>
      <c r="R275" s="32">
        <f>SUM(R268:R274)</f>
        <v>30912589</v>
      </c>
      <c r="S275" s="32">
        <f>SUM(S268:S274)</f>
        <v>26256908</v>
      </c>
      <c r="T275" s="37">
        <f t="shared" si="70"/>
        <v>0.84939207130143646</v>
      </c>
      <c r="U275" s="37">
        <f t="shared" si="71"/>
        <v>1.5599113212525748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1200000</v>
      </c>
      <c r="E276" s="31">
        <v>1200000</v>
      </c>
      <c r="F276" s="31">
        <v>0</v>
      </c>
      <c r="G276" s="36">
        <f t="shared" si="64"/>
        <v>0</v>
      </c>
      <c r="H276" s="31">
        <v>4010</v>
      </c>
      <c r="I276" s="36">
        <f t="shared" si="65"/>
        <v>3.3416666666666668E-3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4010</v>
      </c>
      <c r="O276" s="36">
        <f t="shared" si="69"/>
        <v>3.3416666666666668E-3</v>
      </c>
      <c r="P276" s="31">
        <v>0</v>
      </c>
      <c r="Q276" s="31">
        <v>978000</v>
      </c>
      <c r="R276" s="31">
        <v>978000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73872900</v>
      </c>
      <c r="E277" s="31">
        <v>73872900</v>
      </c>
      <c r="F277" s="31">
        <v>32624914</v>
      </c>
      <c r="G277" s="36">
        <f t="shared" si="64"/>
        <v>0.44163575546648365</v>
      </c>
      <c r="H277" s="31">
        <v>25244578</v>
      </c>
      <c r="I277" s="36">
        <f t="shared" si="65"/>
        <v>0.3417298901220881</v>
      </c>
      <c r="J277" s="31">
        <v>18458894</v>
      </c>
      <c r="K277" s="36">
        <f t="shared" si="66"/>
        <v>0.24987368845679539</v>
      </c>
      <c r="L277" s="31">
        <v>-2518131</v>
      </c>
      <c r="M277" s="36">
        <f t="shared" si="67"/>
        <v>-3.4087344614872297E-2</v>
      </c>
      <c r="N277" s="31">
        <f t="shared" si="68"/>
        <v>73810255</v>
      </c>
      <c r="O277" s="36">
        <f t="shared" si="69"/>
        <v>0.99915198943049477</v>
      </c>
      <c r="P277" s="31">
        <v>17404167</v>
      </c>
      <c r="Q277" s="31">
        <v>70164800</v>
      </c>
      <c r="R277" s="31">
        <v>69782900</v>
      </c>
      <c r="S277" s="31">
        <v>68974645</v>
      </c>
      <c r="T277" s="36">
        <f t="shared" si="70"/>
        <v>0.98841757794531326</v>
      </c>
      <c r="U277" s="36">
        <f t="shared" si="71"/>
        <v>-1.1446855227256783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579749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665959</v>
      </c>
      <c r="R278" s="31">
        <v>665959</v>
      </c>
      <c r="S278" s="31">
        <v>35025</v>
      </c>
      <c r="T278" s="36">
        <f t="shared" si="70"/>
        <v>5.2593327817478254E-2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2701100</v>
      </c>
      <c r="E279" s="31">
        <v>20082943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36763</v>
      </c>
      <c r="K279" s="36">
        <f t="shared" si="66"/>
        <v>1.8305583997325491E-3</v>
      </c>
      <c r="L279" s="31">
        <v>-79022</v>
      </c>
      <c r="M279" s="36">
        <f t="shared" si="67"/>
        <v>-3.9347818693704403E-3</v>
      </c>
      <c r="N279" s="31">
        <f t="shared" si="68"/>
        <v>-42259</v>
      </c>
      <c r="O279" s="36">
        <f t="shared" si="69"/>
        <v>-2.1042234696378912E-3</v>
      </c>
      <c r="P279" s="31">
        <v>100</v>
      </c>
      <c r="Q279" s="31">
        <v>2674700</v>
      </c>
      <c r="R279" s="31">
        <v>2674700</v>
      </c>
      <c r="S279" s="31">
        <v>100</v>
      </c>
      <c r="T279" s="36">
        <f t="shared" si="70"/>
        <v>3.7387370546229483E-5</v>
      </c>
      <c r="U279" s="36">
        <f t="shared" si="71"/>
        <v>-791.22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4139000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37698744</v>
      </c>
      <c r="E281" s="31">
        <v>33551568</v>
      </c>
      <c r="F281" s="31">
        <v>15651706</v>
      </c>
      <c r="G281" s="36">
        <f t="shared" si="64"/>
        <v>0.4151784473243989</v>
      </c>
      <c r="H281" s="31">
        <v>10807756</v>
      </c>
      <c r="I281" s="36">
        <f t="shared" si="65"/>
        <v>0.28668742916209622</v>
      </c>
      <c r="J281" s="31">
        <v>7631318</v>
      </c>
      <c r="K281" s="36">
        <f t="shared" si="66"/>
        <v>0.22745041304775979</v>
      </c>
      <c r="L281" s="31">
        <v>-226591</v>
      </c>
      <c r="M281" s="36">
        <f t="shared" si="67"/>
        <v>-6.7535144706202706E-3</v>
      </c>
      <c r="N281" s="31">
        <f t="shared" si="68"/>
        <v>33864189</v>
      </c>
      <c r="O281" s="36">
        <f t="shared" si="69"/>
        <v>1.0093176271225237</v>
      </c>
      <c r="P281" s="31">
        <v>0</v>
      </c>
      <c r="Q281" s="31">
        <v>35765358</v>
      </c>
      <c r="R281" s="31">
        <v>36145754</v>
      </c>
      <c r="S281" s="31">
        <v>18682000</v>
      </c>
      <c r="T281" s="36">
        <f t="shared" si="70"/>
        <v>0.5168518548540999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3505263</v>
      </c>
      <c r="E282" s="31">
        <v>2950282</v>
      </c>
      <c r="F282" s="31">
        <v>40878</v>
      </c>
      <c r="G282" s="36">
        <f t="shared" si="64"/>
        <v>1.1661892417202361E-2</v>
      </c>
      <c r="H282" s="31">
        <v>57973</v>
      </c>
      <c r="I282" s="36">
        <f t="shared" si="65"/>
        <v>1.6538844588836844E-2</v>
      </c>
      <c r="J282" s="31">
        <v>72401</v>
      </c>
      <c r="K282" s="36">
        <f t="shared" si="66"/>
        <v>2.454036597179524E-2</v>
      </c>
      <c r="L282" s="31">
        <v>46119</v>
      </c>
      <c r="M282" s="36">
        <f t="shared" si="67"/>
        <v>1.5632065002599751E-2</v>
      </c>
      <c r="N282" s="31">
        <f t="shared" si="68"/>
        <v>217371</v>
      </c>
      <c r="O282" s="36">
        <f t="shared" si="69"/>
        <v>7.3678041624495552E-2</v>
      </c>
      <c r="P282" s="31">
        <v>69014</v>
      </c>
      <c r="Q282" s="31">
        <v>3318695</v>
      </c>
      <c r="R282" s="31">
        <v>3318695</v>
      </c>
      <c r="S282" s="31">
        <v>227451</v>
      </c>
      <c r="T282" s="36">
        <f t="shared" si="70"/>
        <v>6.8536277060712122E-2</v>
      </c>
      <c r="U282" s="36">
        <f t="shared" si="71"/>
        <v>-0.33174428376851073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3185000</v>
      </c>
      <c r="E283" s="31">
        <v>3185000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3153000</v>
      </c>
      <c r="R283" s="31">
        <v>3153000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775000</v>
      </c>
      <c r="S284" s="31">
        <v>775000</v>
      </c>
      <c r="T284" s="36">
        <f t="shared" si="70"/>
        <v>1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122163007</v>
      </c>
      <c r="E285" s="32">
        <f>SUM(E276:E284)</f>
        <v>135422442</v>
      </c>
      <c r="F285" s="32">
        <f>SUM(F276:F284)</f>
        <v>48317498</v>
      </c>
      <c r="G285" s="37">
        <f t="shared" si="64"/>
        <v>0.39551660675805073</v>
      </c>
      <c r="H285" s="32">
        <f>SUM(H276:H284)</f>
        <v>36114317</v>
      </c>
      <c r="I285" s="37">
        <f t="shared" si="65"/>
        <v>0.29562400178967435</v>
      </c>
      <c r="J285" s="32">
        <f>SUM(J276:J284)</f>
        <v>26199376</v>
      </c>
      <c r="K285" s="37">
        <f t="shared" si="66"/>
        <v>0.19346406410246242</v>
      </c>
      <c r="L285" s="32">
        <f>SUM(L276:L284)</f>
        <v>-2777625</v>
      </c>
      <c r="M285" s="37">
        <f t="shared" si="67"/>
        <v>-2.0510817549723406E-2</v>
      </c>
      <c r="N285" s="32">
        <f t="shared" si="68"/>
        <v>107853566</v>
      </c>
      <c r="O285" s="37">
        <f t="shared" si="69"/>
        <v>0.79642313642520202</v>
      </c>
      <c r="P285" s="32">
        <f>SUM(P276:P284)</f>
        <v>17473281</v>
      </c>
      <c r="Q285" s="32">
        <f>SUM(Q276:Q284)</f>
        <v>120859512</v>
      </c>
      <c r="R285" s="32">
        <f>SUM(R276:R284)</f>
        <v>117494008</v>
      </c>
      <c r="S285" s="32">
        <f>SUM(S276:S284)</f>
        <v>88694221</v>
      </c>
      <c r="T285" s="37">
        <f t="shared" si="70"/>
        <v>0.75488292985970828</v>
      </c>
      <c r="U285" s="37">
        <f t="shared" si="71"/>
        <v>-1.158964135012766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4777000</v>
      </c>
      <c r="E286" s="31">
        <v>4777000</v>
      </c>
      <c r="F286" s="31">
        <v>52987000</v>
      </c>
      <c r="G286" s="36">
        <f t="shared" si="64"/>
        <v>11.092108017584257</v>
      </c>
      <c r="H286" s="31">
        <v>38389000</v>
      </c>
      <c r="I286" s="36">
        <f t="shared" si="65"/>
        <v>8.0362151978229015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91376000</v>
      </c>
      <c r="O286" s="36">
        <f t="shared" si="69"/>
        <v>19.128323215407161</v>
      </c>
      <c r="P286" s="31">
        <v>0</v>
      </c>
      <c r="Q286" s="31">
        <v>4594000</v>
      </c>
      <c r="R286" s="31">
        <v>4594000</v>
      </c>
      <c r="S286" s="31">
        <v>64960000</v>
      </c>
      <c r="T286" s="36">
        <f t="shared" si="70"/>
        <v>14.140182847191989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3185000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3187000</v>
      </c>
      <c r="R288" s="31">
        <v>3187000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31800</v>
      </c>
      <c r="E289" s="31">
        <v>31800</v>
      </c>
      <c r="F289" s="31">
        <v>31353</v>
      </c>
      <c r="G289" s="36">
        <f t="shared" si="64"/>
        <v>0.98594339622641514</v>
      </c>
      <c r="H289" s="31">
        <v>11803936</v>
      </c>
      <c r="I289" s="36">
        <f t="shared" si="65"/>
        <v>371.19295597484279</v>
      </c>
      <c r="J289" s="31">
        <v>9017963</v>
      </c>
      <c r="K289" s="36">
        <f t="shared" si="66"/>
        <v>283.58374213836476</v>
      </c>
      <c r="L289" s="31">
        <v>62454</v>
      </c>
      <c r="M289" s="36">
        <f t="shared" si="67"/>
        <v>1.9639622641509433</v>
      </c>
      <c r="N289" s="31">
        <f t="shared" si="68"/>
        <v>20915706</v>
      </c>
      <c r="O289" s="36">
        <f t="shared" si="69"/>
        <v>657.72660377358488</v>
      </c>
      <c r="P289" s="31">
        <v>56404</v>
      </c>
      <c r="Q289" s="31">
        <v>69600</v>
      </c>
      <c r="R289" s="31">
        <v>109600</v>
      </c>
      <c r="S289" s="31">
        <v>8545616</v>
      </c>
      <c r="T289" s="36">
        <f t="shared" si="70"/>
        <v>77.970948905109495</v>
      </c>
      <c r="U289" s="36">
        <f t="shared" si="71"/>
        <v>0.10726189631941008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24500000</v>
      </c>
      <c r="E290" s="31">
        <v>24500000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24035000</v>
      </c>
      <c r="R290" s="31">
        <v>24035000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500000</v>
      </c>
      <c r="E291" s="31">
        <v>500000</v>
      </c>
      <c r="F291" s="31">
        <v>0</v>
      </c>
      <c r="G291" s="36">
        <f t="shared" si="64"/>
        <v>0</v>
      </c>
      <c r="H291" s="31">
        <v>170045</v>
      </c>
      <c r="I291" s="36">
        <f t="shared" si="65"/>
        <v>0.34009</v>
      </c>
      <c r="J291" s="31">
        <v>329955</v>
      </c>
      <c r="K291" s="36">
        <f t="shared" si="66"/>
        <v>0.65991</v>
      </c>
      <c r="L291" s="31">
        <v>-500000</v>
      </c>
      <c r="M291" s="36">
        <f t="shared" si="67"/>
        <v>-1</v>
      </c>
      <c r="N291" s="31">
        <f t="shared" si="68"/>
        <v>0</v>
      </c>
      <c r="O291" s="36">
        <f t="shared" si="69"/>
        <v>0</v>
      </c>
      <c r="P291" s="31">
        <v>186014</v>
      </c>
      <c r="Q291" s="31">
        <v>500000</v>
      </c>
      <c r="R291" s="31">
        <v>500000</v>
      </c>
      <c r="S291" s="31">
        <v>376587</v>
      </c>
      <c r="T291" s="36">
        <f t="shared" si="70"/>
        <v>0.75317400000000001</v>
      </c>
      <c r="U291" s="36">
        <f t="shared" si="71"/>
        <v>-3.6879697227090436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32993800</v>
      </c>
      <c r="E292" s="32">
        <f>SUM(E286:E291)</f>
        <v>29808800</v>
      </c>
      <c r="F292" s="32">
        <f>SUM(F286:F291)</f>
        <v>53018353</v>
      </c>
      <c r="G292" s="37">
        <f t="shared" si="64"/>
        <v>1.6069186635064769</v>
      </c>
      <c r="H292" s="32">
        <f>SUM(H286:H291)</f>
        <v>50362981</v>
      </c>
      <c r="I292" s="37">
        <f t="shared" si="65"/>
        <v>1.5264377246634215</v>
      </c>
      <c r="J292" s="32">
        <f>SUM(J286:J291)</f>
        <v>9347918</v>
      </c>
      <c r="K292" s="37">
        <f t="shared" si="66"/>
        <v>0.31359591798395103</v>
      </c>
      <c r="L292" s="32">
        <f>SUM(L286:L291)</f>
        <v>-437546</v>
      </c>
      <c r="M292" s="37">
        <f t="shared" si="67"/>
        <v>-1.4678417111725397E-2</v>
      </c>
      <c r="N292" s="32">
        <f t="shared" si="68"/>
        <v>112291706</v>
      </c>
      <c r="O292" s="37">
        <f t="shared" si="69"/>
        <v>3.7670656316255604</v>
      </c>
      <c r="P292" s="32">
        <f>SUM(P286:P291)</f>
        <v>242418</v>
      </c>
      <c r="Q292" s="32">
        <f>SUM(Q286:Q291)</f>
        <v>32385600</v>
      </c>
      <c r="R292" s="32">
        <f>SUM(R286:R291)</f>
        <v>32425600</v>
      </c>
      <c r="S292" s="32">
        <f>SUM(S286:S291)</f>
        <v>73882203</v>
      </c>
      <c r="T292" s="37">
        <f t="shared" si="70"/>
        <v>2.2785145995756437</v>
      </c>
      <c r="U292" s="37">
        <f t="shared" si="71"/>
        <v>-2.8049237267859648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400172000</v>
      </c>
      <c r="E293" s="31">
        <v>405672000</v>
      </c>
      <c r="F293" s="31">
        <v>149051898</v>
      </c>
      <c r="G293" s="36">
        <f t="shared" si="64"/>
        <v>0.37246958307927591</v>
      </c>
      <c r="H293" s="31">
        <v>133641445</v>
      </c>
      <c r="I293" s="36">
        <f t="shared" si="65"/>
        <v>0.33396000969583078</v>
      </c>
      <c r="J293" s="31">
        <v>111753086</v>
      </c>
      <c r="K293" s="36">
        <f t="shared" si="66"/>
        <v>0.27547645881401722</v>
      </c>
      <c r="L293" s="31">
        <v>42940394</v>
      </c>
      <c r="M293" s="36">
        <f t="shared" si="67"/>
        <v>0.10585003155258435</v>
      </c>
      <c r="N293" s="31">
        <f t="shared" si="68"/>
        <v>437386823</v>
      </c>
      <c r="O293" s="36">
        <f t="shared" si="69"/>
        <v>1.078178486560571</v>
      </c>
      <c r="P293" s="31">
        <v>62697002</v>
      </c>
      <c r="Q293" s="31">
        <v>366222000</v>
      </c>
      <c r="R293" s="31">
        <v>395978000</v>
      </c>
      <c r="S293" s="31">
        <v>420371753</v>
      </c>
      <c r="T293" s="36">
        <f t="shared" si="70"/>
        <v>1.0616038087974584</v>
      </c>
      <c r="U293" s="36">
        <f t="shared" si="71"/>
        <v>-0.31511248336882203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66243000</v>
      </c>
      <c r="E295" s="31">
        <v>66690680</v>
      </c>
      <c r="F295" s="31">
        <v>27084000</v>
      </c>
      <c r="G295" s="36">
        <f t="shared" si="64"/>
        <v>0.40885829446130156</v>
      </c>
      <c r="H295" s="31">
        <v>21667000</v>
      </c>
      <c r="I295" s="36">
        <f t="shared" si="65"/>
        <v>0.32708361638210831</v>
      </c>
      <c r="J295" s="31">
        <v>16250000</v>
      </c>
      <c r="K295" s="36">
        <f t="shared" si="66"/>
        <v>0.24366223286372249</v>
      </c>
      <c r="L295" s="31">
        <v>113900</v>
      </c>
      <c r="M295" s="36">
        <f t="shared" si="67"/>
        <v>1.7078848198878763E-3</v>
      </c>
      <c r="N295" s="31">
        <f t="shared" si="68"/>
        <v>65114900</v>
      </c>
      <c r="O295" s="36">
        <f t="shared" si="69"/>
        <v>0.97637181087372327</v>
      </c>
      <c r="P295" s="31">
        <v>0</v>
      </c>
      <c r="Q295" s="31">
        <v>62541000</v>
      </c>
      <c r="R295" s="31">
        <v>62541000</v>
      </c>
      <c r="S295" s="31">
        <v>58288000</v>
      </c>
      <c r="T295" s="36">
        <f t="shared" si="70"/>
        <v>0.93199661022369329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142291000</v>
      </c>
      <c r="E296" s="31">
        <v>142291000</v>
      </c>
      <c r="F296" s="31">
        <v>0</v>
      </c>
      <c r="G296" s="36">
        <f t="shared" si="64"/>
        <v>0</v>
      </c>
      <c r="H296" s="31">
        <v>81741739</v>
      </c>
      <c r="I296" s="36">
        <f t="shared" si="65"/>
        <v>0.5744687928259693</v>
      </c>
      <c r="J296" s="31">
        <v>28025217</v>
      </c>
      <c r="K296" s="36">
        <f t="shared" si="66"/>
        <v>0.19695705982809875</v>
      </c>
      <c r="L296" s="31">
        <v>0</v>
      </c>
      <c r="M296" s="36">
        <f t="shared" si="67"/>
        <v>0</v>
      </c>
      <c r="N296" s="31">
        <f t="shared" si="68"/>
        <v>109766956</v>
      </c>
      <c r="O296" s="36">
        <f t="shared" si="69"/>
        <v>0.77142585265406804</v>
      </c>
      <c r="P296" s="31">
        <v>75010000</v>
      </c>
      <c r="Q296" s="31">
        <v>134246000</v>
      </c>
      <c r="R296" s="31">
        <v>134246000</v>
      </c>
      <c r="S296" s="31">
        <v>75010000</v>
      </c>
      <c r="T296" s="36">
        <f t="shared" si="70"/>
        <v>0.55875035382804705</v>
      </c>
      <c r="U296" s="36">
        <f t="shared" si="71"/>
        <v>-1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100744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394674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608706000</v>
      </c>
      <c r="E298" s="32">
        <f>SUM(E293:E297)</f>
        <v>614754424</v>
      </c>
      <c r="F298" s="32">
        <f>SUM(F293:F297)</f>
        <v>176135898</v>
      </c>
      <c r="G298" s="37">
        <f t="shared" si="64"/>
        <v>0.28936119900247409</v>
      </c>
      <c r="H298" s="32">
        <f>SUM(H293:H297)</f>
        <v>237050184</v>
      </c>
      <c r="I298" s="37">
        <f t="shared" si="65"/>
        <v>0.38943296763955015</v>
      </c>
      <c r="J298" s="32">
        <f>SUM(J293:J297)</f>
        <v>156028303</v>
      </c>
      <c r="K298" s="37">
        <f t="shared" si="66"/>
        <v>0.25380590510398671</v>
      </c>
      <c r="L298" s="32">
        <f>SUM(L293:L297)</f>
        <v>43054294</v>
      </c>
      <c r="M298" s="37">
        <f t="shared" si="67"/>
        <v>7.0034947808687908E-2</v>
      </c>
      <c r="N298" s="32">
        <f t="shared" si="68"/>
        <v>612268679</v>
      </c>
      <c r="O298" s="37">
        <f t="shared" si="69"/>
        <v>0.99595652360852305</v>
      </c>
      <c r="P298" s="32">
        <f>SUM(P293:P297)</f>
        <v>137707002</v>
      </c>
      <c r="Q298" s="32">
        <f>SUM(Q293:Q297)</f>
        <v>563009000</v>
      </c>
      <c r="R298" s="32">
        <f>SUM(R293:R297)</f>
        <v>593159674</v>
      </c>
      <c r="S298" s="32">
        <f>SUM(S293:S297)</f>
        <v>553669753</v>
      </c>
      <c r="T298" s="37">
        <f t="shared" si="70"/>
        <v>0.93342446775975541</v>
      </c>
      <c r="U298" s="37">
        <f t="shared" si="71"/>
        <v>-0.68734854891401964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890064312</v>
      </c>
      <c r="E299" s="32">
        <f>SUM(E263:E266,E268:E274,E276:E284,E286:E291,E293:E297)</f>
        <v>906521347</v>
      </c>
      <c r="F299" s="32">
        <f>SUM(F263:F266,F268:F274,F276:F284,F286:F291,F293:F297)</f>
        <v>338689677</v>
      </c>
      <c r="G299" s="37">
        <f t="shared" si="64"/>
        <v>0.38052270204942223</v>
      </c>
      <c r="H299" s="32">
        <f>SUM(H263:H266,H268:H274,H276:H284,H286:H291,H293:H297)</f>
        <v>335629623</v>
      </c>
      <c r="I299" s="37">
        <f t="shared" si="65"/>
        <v>0.37708468756131858</v>
      </c>
      <c r="J299" s="32">
        <f>SUM(J263:J266,J268:J274,J276:J284,J286:J291,J293:J297)</f>
        <v>244685329</v>
      </c>
      <c r="K299" s="37">
        <f t="shared" si="66"/>
        <v>0.26991678663690644</v>
      </c>
      <c r="L299" s="32">
        <f>SUM(L263:L266,L268:L274,L276:L284,L286:L291,L293:L297)</f>
        <v>49206166</v>
      </c>
      <c r="M299" s="37">
        <f t="shared" si="67"/>
        <v>5.4280206597274977E-2</v>
      </c>
      <c r="N299" s="32">
        <f t="shared" si="68"/>
        <v>968210795</v>
      </c>
      <c r="O299" s="37">
        <f t="shared" si="69"/>
        <v>1.0680507394604133</v>
      </c>
      <c r="P299" s="32">
        <f>SUM(P263:P266,P268:P274,P276:P284,P286:P291,P293:P297)</f>
        <v>159196155</v>
      </c>
      <c r="Q299" s="32">
        <f>SUM(Q263:Q266,Q268:Q274,Q276:Q284,Q286:Q291,Q293:Q297)</f>
        <v>833972399</v>
      </c>
      <c r="R299" s="32">
        <f>SUM(R263:R266,R268:R274,R276:R284,R286:R291,R293:R297)</f>
        <v>862690753</v>
      </c>
      <c r="S299" s="32">
        <f>SUM(S263:S266,S268:S274,S276:S284,S286:S291,S293:S297)</f>
        <v>833437134</v>
      </c>
      <c r="T299" s="37">
        <f t="shared" si="70"/>
        <v>0.96609026015606314</v>
      </c>
      <c r="U299" s="37">
        <f t="shared" si="71"/>
        <v>-0.69090857753442603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375944</v>
      </c>
      <c r="E302" s="31">
        <v>375944</v>
      </c>
      <c r="F302" s="31">
        <v>337349</v>
      </c>
      <c r="G302" s="36">
        <f t="shared" ref="G302:G339" si="72">IF(($D302     =0),0,($F302     /$D302     ))</f>
        <v>0.89733843338369546</v>
      </c>
      <c r="H302" s="31">
        <v>582419</v>
      </c>
      <c r="I302" s="36">
        <f t="shared" ref="I302:I339" si="73">IF(($D302     =0),0,($H302     /$D302     ))</f>
        <v>1.5492174366394995</v>
      </c>
      <c r="J302" s="31">
        <v>100188</v>
      </c>
      <c r="K302" s="36">
        <f t="shared" ref="K302:K339" si="74">IF(($E302     =0),0,($J302     /$E302     ))</f>
        <v>0.2664971378715979</v>
      </c>
      <c r="L302" s="31">
        <v>511318</v>
      </c>
      <c r="M302" s="36">
        <f t="shared" ref="M302:M339" si="75">IF(($E302     =0),0,($L302     /$E302     ))</f>
        <v>1.3600908645968548</v>
      </c>
      <c r="N302" s="31">
        <f t="shared" ref="N302:N339" si="76">$F302     +$H302     +$J302     +$L302</f>
        <v>1531274</v>
      </c>
      <c r="O302" s="36">
        <f t="shared" ref="O302:O339" si="77">IF(($E302     =0),0,($N302     /$E302     ))</f>
        <v>4.0731438724916478</v>
      </c>
      <c r="P302" s="31">
        <v>200053</v>
      </c>
      <c r="Q302" s="31">
        <v>354998</v>
      </c>
      <c r="R302" s="31">
        <v>354998</v>
      </c>
      <c r="S302" s="31">
        <v>1965119</v>
      </c>
      <c r="T302" s="36">
        <f t="shared" ref="T302:T339" si="78">IF(($R302     =0),0,($S302     /$R302     ))</f>
        <v>5.5355776652262829</v>
      </c>
      <c r="U302" s="36">
        <f t="shared" ref="U302:U339" si="79">IF(($P302     =0),0,(($L302     /$P302     )-1))</f>
        <v>1.5559126831389682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375944</v>
      </c>
      <c r="E303" s="32">
        <f>E302</f>
        <v>375944</v>
      </c>
      <c r="F303" s="32">
        <f>F302</f>
        <v>337349</v>
      </c>
      <c r="G303" s="37">
        <f t="shared" si="72"/>
        <v>0.89733843338369546</v>
      </c>
      <c r="H303" s="32">
        <f>H302</f>
        <v>582419</v>
      </c>
      <c r="I303" s="37">
        <f t="shared" si="73"/>
        <v>1.5492174366394995</v>
      </c>
      <c r="J303" s="32">
        <f>J302</f>
        <v>100188</v>
      </c>
      <c r="K303" s="37">
        <f t="shared" si="74"/>
        <v>0.2664971378715979</v>
      </c>
      <c r="L303" s="32">
        <f>L302</f>
        <v>511318</v>
      </c>
      <c r="M303" s="37">
        <f t="shared" si="75"/>
        <v>1.3600908645968548</v>
      </c>
      <c r="N303" s="32">
        <f t="shared" si="76"/>
        <v>1531274</v>
      </c>
      <c r="O303" s="37">
        <f t="shared" si="77"/>
        <v>4.0731438724916478</v>
      </c>
      <c r="P303" s="32">
        <f>P302</f>
        <v>200053</v>
      </c>
      <c r="Q303" s="32">
        <f>Q302</f>
        <v>354998</v>
      </c>
      <c r="R303" s="32">
        <f>R302</f>
        <v>354998</v>
      </c>
      <c r="S303" s="32">
        <f>S302</f>
        <v>1965119</v>
      </c>
      <c r="T303" s="37">
        <f t="shared" si="78"/>
        <v>5.5355776652262829</v>
      </c>
      <c r="U303" s="37">
        <f t="shared" si="79"/>
        <v>1.5559126831389682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2855000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8800000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56582000</v>
      </c>
      <c r="E305" s="31">
        <v>54092000</v>
      </c>
      <c r="F305" s="31">
        <v>14847000</v>
      </c>
      <c r="G305" s="36">
        <f t="shared" si="72"/>
        <v>0.26239793573928105</v>
      </c>
      <c r="H305" s="31">
        <v>23848000</v>
      </c>
      <c r="I305" s="36">
        <f t="shared" si="73"/>
        <v>0.4214767947403768</v>
      </c>
      <c r="J305" s="31">
        <v>15397000</v>
      </c>
      <c r="K305" s="36">
        <f t="shared" si="74"/>
        <v>0.28464467943503663</v>
      </c>
      <c r="L305" s="31">
        <v>0</v>
      </c>
      <c r="M305" s="36">
        <f t="shared" si="75"/>
        <v>0</v>
      </c>
      <c r="N305" s="31">
        <f t="shared" si="76"/>
        <v>54092000</v>
      </c>
      <c r="O305" s="36">
        <f t="shared" si="77"/>
        <v>1</v>
      </c>
      <c r="P305" s="31">
        <v>1092176</v>
      </c>
      <c r="Q305" s="31">
        <v>53413000</v>
      </c>
      <c r="R305" s="31">
        <v>53738000</v>
      </c>
      <c r="S305" s="31">
        <v>54787001</v>
      </c>
      <c r="T305" s="36">
        <f t="shared" si="78"/>
        <v>1.0195206557743124</v>
      </c>
      <c r="U305" s="36">
        <f t="shared" si="79"/>
        <v>-1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68150000</v>
      </c>
      <c r="E306" s="31">
        <v>48747000</v>
      </c>
      <c r="F306" s="31">
        <v>28369348</v>
      </c>
      <c r="G306" s="36">
        <f t="shared" si="72"/>
        <v>0.4162780337490829</v>
      </c>
      <c r="H306" s="31">
        <v>22695348</v>
      </c>
      <c r="I306" s="36">
        <f t="shared" si="73"/>
        <v>0.33302051357300072</v>
      </c>
      <c r="J306" s="31">
        <v>17022174</v>
      </c>
      <c r="K306" s="36">
        <f t="shared" si="74"/>
        <v>0.34919428887931564</v>
      </c>
      <c r="L306" s="31">
        <v>86000</v>
      </c>
      <c r="M306" s="36">
        <f t="shared" si="75"/>
        <v>1.7642111309413913E-3</v>
      </c>
      <c r="N306" s="31">
        <f t="shared" si="76"/>
        <v>68172870</v>
      </c>
      <c r="O306" s="36">
        <f t="shared" si="77"/>
        <v>1.3985039079327959</v>
      </c>
      <c r="P306" s="31">
        <v>348</v>
      </c>
      <c r="Q306" s="31">
        <v>63604000</v>
      </c>
      <c r="R306" s="31">
        <v>47162706</v>
      </c>
      <c r="S306" s="31">
        <v>63544738</v>
      </c>
      <c r="T306" s="36">
        <f t="shared" si="78"/>
        <v>1.3473514009141037</v>
      </c>
      <c r="U306" s="36">
        <f t="shared" si="79"/>
        <v>246.12643678160919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6207000</v>
      </c>
      <c r="E307" s="31">
        <v>6207000</v>
      </c>
      <c r="F307" s="31">
        <v>2586261</v>
      </c>
      <c r="G307" s="36">
        <f t="shared" si="72"/>
        <v>0.41666843885935234</v>
      </c>
      <c r="H307" s="31">
        <v>2069000</v>
      </c>
      <c r="I307" s="36">
        <f t="shared" si="73"/>
        <v>0.33333333333333331</v>
      </c>
      <c r="J307" s="31">
        <v>1551739</v>
      </c>
      <c r="K307" s="36">
        <f t="shared" si="74"/>
        <v>0.24999822780731432</v>
      </c>
      <c r="L307" s="31">
        <v>0</v>
      </c>
      <c r="M307" s="36">
        <f t="shared" si="75"/>
        <v>0</v>
      </c>
      <c r="N307" s="31">
        <f t="shared" si="76"/>
        <v>6207000</v>
      </c>
      <c r="O307" s="36">
        <f t="shared" si="77"/>
        <v>1</v>
      </c>
      <c r="P307" s="31">
        <v>0</v>
      </c>
      <c r="Q307" s="31">
        <v>6029000</v>
      </c>
      <c r="R307" s="31">
        <v>6029000</v>
      </c>
      <c r="S307" s="31">
        <v>6029001</v>
      </c>
      <c r="T307" s="36">
        <f t="shared" si="78"/>
        <v>1.000000165864986</v>
      </c>
      <c r="U307" s="36">
        <f t="shared" si="7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351690</v>
      </c>
      <c r="E308" s="31">
        <v>402690</v>
      </c>
      <c r="F308" s="31">
        <v>21706</v>
      </c>
      <c r="G308" s="36">
        <f t="shared" si="72"/>
        <v>6.1719127640820041E-2</v>
      </c>
      <c r="H308" s="31">
        <v>8055</v>
      </c>
      <c r="I308" s="36">
        <f t="shared" si="73"/>
        <v>2.2903693593789985E-2</v>
      </c>
      <c r="J308" s="31">
        <v>399762</v>
      </c>
      <c r="K308" s="36">
        <f t="shared" si="74"/>
        <v>0.99272889815987486</v>
      </c>
      <c r="L308" s="31">
        <v>-84523</v>
      </c>
      <c r="M308" s="36">
        <f t="shared" si="75"/>
        <v>-0.20989594973801187</v>
      </c>
      <c r="N308" s="31">
        <f t="shared" si="76"/>
        <v>345000</v>
      </c>
      <c r="O308" s="36">
        <f t="shared" si="77"/>
        <v>0.85673843403114058</v>
      </c>
      <c r="P308" s="31">
        <v>106963</v>
      </c>
      <c r="Q308" s="31">
        <v>305379</v>
      </c>
      <c r="R308" s="31">
        <v>335379</v>
      </c>
      <c r="S308" s="31">
        <v>153409</v>
      </c>
      <c r="T308" s="36">
        <f t="shared" si="78"/>
        <v>0.45741981459781322</v>
      </c>
      <c r="U308" s="36">
        <f t="shared" si="79"/>
        <v>-1.7902078288754055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1622000</v>
      </c>
      <c r="E309" s="31">
        <v>1000000</v>
      </c>
      <c r="F309" s="31">
        <v>161305</v>
      </c>
      <c r="G309" s="36">
        <f t="shared" si="72"/>
        <v>9.9448212083847104E-2</v>
      </c>
      <c r="H309" s="31">
        <v>428899</v>
      </c>
      <c r="I309" s="36">
        <f t="shared" si="73"/>
        <v>0.2644260172626387</v>
      </c>
      <c r="J309" s="31">
        <v>374340</v>
      </c>
      <c r="K309" s="36">
        <f t="shared" si="74"/>
        <v>0.37434000000000001</v>
      </c>
      <c r="L309" s="31">
        <v>181724</v>
      </c>
      <c r="M309" s="36">
        <f t="shared" si="75"/>
        <v>0.181724</v>
      </c>
      <c r="N309" s="31">
        <f t="shared" si="76"/>
        <v>1146268</v>
      </c>
      <c r="O309" s="36">
        <f t="shared" si="77"/>
        <v>1.1462680000000001</v>
      </c>
      <c r="P309" s="31">
        <v>1295691</v>
      </c>
      <c r="Q309" s="31">
        <v>1560000</v>
      </c>
      <c r="R309" s="31">
        <v>2160000</v>
      </c>
      <c r="S309" s="31">
        <v>1785436</v>
      </c>
      <c r="T309" s="36">
        <f t="shared" si="78"/>
        <v>0.82659074074074079</v>
      </c>
      <c r="U309" s="36">
        <f t="shared" si="79"/>
        <v>-0.85974742434731732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132912690</v>
      </c>
      <c r="E310" s="32">
        <f>SUM(E304:E309)</f>
        <v>113303690</v>
      </c>
      <c r="F310" s="32">
        <f>SUM(F304:F309)</f>
        <v>45985620</v>
      </c>
      <c r="G310" s="37">
        <f t="shared" si="72"/>
        <v>0.345983667925162</v>
      </c>
      <c r="H310" s="32">
        <f>SUM(H304:H309)</f>
        <v>49049302</v>
      </c>
      <c r="I310" s="37">
        <f t="shared" si="73"/>
        <v>0.36903400269756031</v>
      </c>
      <c r="J310" s="32">
        <f>SUM(J304:J309)</f>
        <v>34745015</v>
      </c>
      <c r="K310" s="37">
        <f t="shared" si="74"/>
        <v>0.30665386979011894</v>
      </c>
      <c r="L310" s="32">
        <f>SUM(L304:L309)</f>
        <v>183201</v>
      </c>
      <c r="M310" s="37">
        <f t="shared" si="75"/>
        <v>1.6169023268350748E-3</v>
      </c>
      <c r="N310" s="32">
        <f t="shared" si="76"/>
        <v>129963138</v>
      </c>
      <c r="O310" s="37">
        <f t="shared" si="77"/>
        <v>1.1470335873438897</v>
      </c>
      <c r="P310" s="32">
        <f>SUM(P304:P309)</f>
        <v>2495178</v>
      </c>
      <c r="Q310" s="32">
        <f>SUM(Q304:Q309)</f>
        <v>124911379</v>
      </c>
      <c r="R310" s="32">
        <f>SUM(R304:R309)</f>
        <v>118225085</v>
      </c>
      <c r="S310" s="32">
        <f>SUM(S304:S309)</f>
        <v>126299585</v>
      </c>
      <c r="T310" s="37">
        <f t="shared" si="78"/>
        <v>1.0682976882613364</v>
      </c>
      <c r="U310" s="37">
        <f t="shared" si="79"/>
        <v>-0.92657798361479626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31000</v>
      </c>
      <c r="E311" s="31">
        <v>31000</v>
      </c>
      <c r="F311" s="31">
        <v>8100</v>
      </c>
      <c r="G311" s="36">
        <f t="shared" si="72"/>
        <v>0.26129032258064516</v>
      </c>
      <c r="H311" s="31">
        <v>8100</v>
      </c>
      <c r="I311" s="36">
        <f t="shared" si="73"/>
        <v>0.26129032258064516</v>
      </c>
      <c r="J311" s="31">
        <v>8100</v>
      </c>
      <c r="K311" s="36">
        <f t="shared" si="74"/>
        <v>0.26129032258064516</v>
      </c>
      <c r="L311" s="31">
        <v>5400</v>
      </c>
      <c r="M311" s="36">
        <f t="shared" si="75"/>
        <v>0.17419354838709677</v>
      </c>
      <c r="N311" s="31">
        <f t="shared" si="76"/>
        <v>29700</v>
      </c>
      <c r="O311" s="36">
        <f t="shared" si="77"/>
        <v>0.95806451612903221</v>
      </c>
      <c r="P311" s="31">
        <v>8000</v>
      </c>
      <c r="Q311" s="31">
        <v>31000</v>
      </c>
      <c r="R311" s="31">
        <v>31000</v>
      </c>
      <c r="S311" s="31">
        <v>27700</v>
      </c>
      <c r="T311" s="36">
        <f t="shared" si="78"/>
        <v>0.8935483870967742</v>
      </c>
      <c r="U311" s="36">
        <f t="shared" si="79"/>
        <v>-0.32499999999999996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15954994</v>
      </c>
      <c r="E312" s="31">
        <v>18919994</v>
      </c>
      <c r="F312" s="31">
        <v>449480</v>
      </c>
      <c r="G312" s="36">
        <f t="shared" si="72"/>
        <v>2.8171743593259892E-2</v>
      </c>
      <c r="H312" s="31">
        <v>794366</v>
      </c>
      <c r="I312" s="36">
        <f t="shared" si="73"/>
        <v>4.9787922201663004E-2</v>
      </c>
      <c r="J312" s="31">
        <v>612823</v>
      </c>
      <c r="K312" s="36">
        <f t="shared" si="74"/>
        <v>3.2390232259058856E-2</v>
      </c>
      <c r="L312" s="31">
        <v>842359</v>
      </c>
      <c r="M312" s="36">
        <f t="shared" si="75"/>
        <v>4.4522159996456659E-2</v>
      </c>
      <c r="N312" s="31">
        <f t="shared" si="76"/>
        <v>2699028</v>
      </c>
      <c r="O312" s="36">
        <f t="shared" si="77"/>
        <v>0.14265480211040235</v>
      </c>
      <c r="P312" s="31">
        <v>697727</v>
      </c>
      <c r="Q312" s="31">
        <v>1984198</v>
      </c>
      <c r="R312" s="31">
        <v>15880673</v>
      </c>
      <c r="S312" s="31">
        <v>2070645</v>
      </c>
      <c r="T312" s="36">
        <f t="shared" si="78"/>
        <v>0.13038773608649962</v>
      </c>
      <c r="U312" s="36">
        <f t="shared" si="79"/>
        <v>0.20729024389195194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986616</v>
      </c>
      <c r="E313" s="31">
        <v>986616</v>
      </c>
      <c r="F313" s="31">
        <v>86585</v>
      </c>
      <c r="G313" s="36">
        <f t="shared" si="72"/>
        <v>8.7759574140293686E-2</v>
      </c>
      <c r="H313" s="31">
        <v>256771</v>
      </c>
      <c r="I313" s="36">
        <f t="shared" si="73"/>
        <v>0.26025424278544035</v>
      </c>
      <c r="J313" s="31">
        <v>370946</v>
      </c>
      <c r="K313" s="36">
        <f t="shared" si="74"/>
        <v>0.37597809076682315</v>
      </c>
      <c r="L313" s="31">
        <v>210757</v>
      </c>
      <c r="M313" s="36">
        <f t="shared" si="75"/>
        <v>0.21361603703973989</v>
      </c>
      <c r="N313" s="31">
        <f t="shared" si="76"/>
        <v>925059</v>
      </c>
      <c r="O313" s="36">
        <f t="shared" si="77"/>
        <v>0.93760794473229703</v>
      </c>
      <c r="P313" s="31">
        <v>232441</v>
      </c>
      <c r="Q313" s="31">
        <v>1204546</v>
      </c>
      <c r="R313" s="31">
        <v>976077</v>
      </c>
      <c r="S313" s="31">
        <v>845668</v>
      </c>
      <c r="T313" s="36">
        <f t="shared" si="78"/>
        <v>0.86639476188866249</v>
      </c>
      <c r="U313" s="36">
        <f t="shared" si="79"/>
        <v>-9.3288189260930743E-2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1209600</v>
      </c>
      <c r="E314" s="31">
        <v>1209600</v>
      </c>
      <c r="F314" s="31">
        <v>311620</v>
      </c>
      <c r="G314" s="36">
        <f t="shared" si="72"/>
        <v>0.25762235449735449</v>
      </c>
      <c r="H314" s="31">
        <v>350195</v>
      </c>
      <c r="I314" s="36">
        <f t="shared" si="73"/>
        <v>0.28951306216931216</v>
      </c>
      <c r="J314" s="31">
        <v>244766</v>
      </c>
      <c r="K314" s="36">
        <f t="shared" si="74"/>
        <v>0.20235284391534392</v>
      </c>
      <c r="L314" s="31">
        <v>275159</v>
      </c>
      <c r="M314" s="36">
        <f t="shared" si="75"/>
        <v>0.22747933201058201</v>
      </c>
      <c r="N314" s="31">
        <f t="shared" si="76"/>
        <v>1181740</v>
      </c>
      <c r="O314" s="36">
        <f t="shared" si="77"/>
        <v>0.97696759259259258</v>
      </c>
      <c r="P314" s="31">
        <v>234593</v>
      </c>
      <c r="Q314" s="31">
        <v>104900</v>
      </c>
      <c r="R314" s="31">
        <v>1106100</v>
      </c>
      <c r="S314" s="31">
        <v>1102891</v>
      </c>
      <c r="T314" s="36">
        <f t="shared" si="78"/>
        <v>0.99709881565862035</v>
      </c>
      <c r="U314" s="36">
        <f t="shared" si="79"/>
        <v>0.17292076063650663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7483107</v>
      </c>
      <c r="E315" s="31">
        <v>5308223</v>
      </c>
      <c r="F315" s="31">
        <v>2442304</v>
      </c>
      <c r="G315" s="36">
        <f t="shared" si="72"/>
        <v>0.32637566187413863</v>
      </c>
      <c r="H315" s="31">
        <v>2015374</v>
      </c>
      <c r="I315" s="36">
        <f t="shared" si="73"/>
        <v>0.26932315681173608</v>
      </c>
      <c r="J315" s="31">
        <v>1527007</v>
      </c>
      <c r="K315" s="36">
        <f t="shared" si="74"/>
        <v>0.28766820836276097</v>
      </c>
      <c r="L315" s="31">
        <v>-764369</v>
      </c>
      <c r="M315" s="36">
        <f t="shared" si="75"/>
        <v>-0.14399715309624331</v>
      </c>
      <c r="N315" s="31">
        <f t="shared" si="76"/>
        <v>5220316</v>
      </c>
      <c r="O315" s="36">
        <f t="shared" si="77"/>
        <v>0.98343946740745447</v>
      </c>
      <c r="P315" s="31">
        <v>172732</v>
      </c>
      <c r="Q315" s="31">
        <v>15363814</v>
      </c>
      <c r="R315" s="31">
        <v>15342118</v>
      </c>
      <c r="S315" s="31">
        <v>13805354</v>
      </c>
      <c r="T315" s="36">
        <f t="shared" si="78"/>
        <v>0.89983364747944183</v>
      </c>
      <c r="U315" s="36">
        <f t="shared" si="79"/>
        <v>-5.4251731005256696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109085348</v>
      </c>
      <c r="E316" s="31">
        <v>101885348</v>
      </c>
      <c r="F316" s="31">
        <v>14200052</v>
      </c>
      <c r="G316" s="36">
        <f t="shared" si="72"/>
        <v>0.13017377915868225</v>
      </c>
      <c r="H316" s="31">
        <v>36449250</v>
      </c>
      <c r="I316" s="36">
        <f t="shared" si="73"/>
        <v>0.3341351580965759</v>
      </c>
      <c r="J316" s="31">
        <v>25739025</v>
      </c>
      <c r="K316" s="36">
        <f t="shared" si="74"/>
        <v>0.25262734539612114</v>
      </c>
      <c r="L316" s="31">
        <v>24196470</v>
      </c>
      <c r="M316" s="36">
        <f t="shared" si="75"/>
        <v>0.23748723908760658</v>
      </c>
      <c r="N316" s="31">
        <f t="shared" si="76"/>
        <v>100584797</v>
      </c>
      <c r="O316" s="36">
        <f t="shared" si="77"/>
        <v>0.98723515181005217</v>
      </c>
      <c r="P316" s="31">
        <v>71020745</v>
      </c>
      <c r="Q316" s="31">
        <v>78225053</v>
      </c>
      <c r="R316" s="31">
        <v>100883534</v>
      </c>
      <c r="S316" s="31">
        <v>103869950</v>
      </c>
      <c r="T316" s="36">
        <f t="shared" si="78"/>
        <v>1.0296026108680927</v>
      </c>
      <c r="U316" s="36">
        <f t="shared" si="79"/>
        <v>-0.65930419344376068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134750665</v>
      </c>
      <c r="E317" s="32">
        <f>SUM(E311:E316)</f>
        <v>128340781</v>
      </c>
      <c r="F317" s="32">
        <f>SUM(F311:F316)</f>
        <v>17498141</v>
      </c>
      <c r="G317" s="37">
        <f t="shared" si="72"/>
        <v>0.12985569310548487</v>
      </c>
      <c r="H317" s="32">
        <f>SUM(H311:H316)</f>
        <v>39874056</v>
      </c>
      <c r="I317" s="37">
        <f t="shared" si="73"/>
        <v>0.29590990144649748</v>
      </c>
      <c r="J317" s="32">
        <f>SUM(J311:J316)</f>
        <v>28502667</v>
      </c>
      <c r="K317" s="37">
        <f t="shared" si="74"/>
        <v>0.22208581541980799</v>
      </c>
      <c r="L317" s="32">
        <f>SUM(L311:L316)</f>
        <v>24765776</v>
      </c>
      <c r="M317" s="37">
        <f t="shared" si="75"/>
        <v>0.19296887401674764</v>
      </c>
      <c r="N317" s="32">
        <f t="shared" si="76"/>
        <v>110640640</v>
      </c>
      <c r="O317" s="37">
        <f t="shared" si="77"/>
        <v>0.86208482711352674</v>
      </c>
      <c r="P317" s="32">
        <f>SUM(P311:P316)</f>
        <v>72366238</v>
      </c>
      <c r="Q317" s="32">
        <f>SUM(Q311:Q316)</f>
        <v>96913511</v>
      </c>
      <c r="R317" s="32">
        <f>SUM(R311:R316)</f>
        <v>134219502</v>
      </c>
      <c r="S317" s="32">
        <f>SUM(S311:S316)</f>
        <v>121722208</v>
      </c>
      <c r="T317" s="37">
        <f t="shared" si="78"/>
        <v>0.90688913448658159</v>
      </c>
      <c r="U317" s="37">
        <f t="shared" si="79"/>
        <v>-0.65777168076638171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559845</v>
      </c>
      <c r="E318" s="31">
        <v>603928</v>
      </c>
      <c r="F318" s="31">
        <v>0</v>
      </c>
      <c r="G318" s="36">
        <f t="shared" si="72"/>
        <v>0</v>
      </c>
      <c r="H318" s="31">
        <v>32010</v>
      </c>
      <c r="I318" s="36">
        <f t="shared" si="73"/>
        <v>5.7176539935160628E-2</v>
      </c>
      <c r="J318" s="31">
        <v>13297</v>
      </c>
      <c r="K318" s="36">
        <f t="shared" si="74"/>
        <v>2.201752526791273E-2</v>
      </c>
      <c r="L318" s="31">
        <v>40232</v>
      </c>
      <c r="M318" s="36">
        <f t="shared" si="75"/>
        <v>6.6617212647865312E-2</v>
      </c>
      <c r="N318" s="31">
        <f t="shared" si="76"/>
        <v>85539</v>
      </c>
      <c r="O318" s="36">
        <f t="shared" si="77"/>
        <v>0.14163774489674266</v>
      </c>
      <c r="P318" s="31">
        <v>188903</v>
      </c>
      <c r="Q318" s="31">
        <v>1093000</v>
      </c>
      <c r="R318" s="31">
        <v>588659</v>
      </c>
      <c r="S318" s="31">
        <v>658679</v>
      </c>
      <c r="T318" s="36">
        <f t="shared" si="78"/>
        <v>1.1189483215240064</v>
      </c>
      <c r="U318" s="36">
        <f t="shared" si="79"/>
        <v>-0.78702296946051675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91904901</v>
      </c>
      <c r="E319" s="31">
        <v>77624671</v>
      </c>
      <c r="F319" s="31">
        <v>38254938</v>
      </c>
      <c r="G319" s="36">
        <f t="shared" si="72"/>
        <v>0.41624480940358122</v>
      </c>
      <c r="H319" s="31">
        <v>30592874</v>
      </c>
      <c r="I319" s="36">
        <f t="shared" si="73"/>
        <v>0.33287532729076114</v>
      </c>
      <c r="J319" s="31">
        <v>8692564</v>
      </c>
      <c r="K319" s="36">
        <f t="shared" si="74"/>
        <v>0.11198197542119051</v>
      </c>
      <c r="L319" s="31">
        <v>5449</v>
      </c>
      <c r="M319" s="36">
        <f t="shared" si="75"/>
        <v>7.0196754843572864E-5</v>
      </c>
      <c r="N319" s="31">
        <f t="shared" si="76"/>
        <v>77545825</v>
      </c>
      <c r="O319" s="36">
        <f t="shared" si="77"/>
        <v>0.9989842662263908</v>
      </c>
      <c r="P319" s="31">
        <v>236789</v>
      </c>
      <c r="Q319" s="31">
        <v>52832346</v>
      </c>
      <c r="R319" s="31">
        <v>85529418</v>
      </c>
      <c r="S319" s="31">
        <v>85498968</v>
      </c>
      <c r="T319" s="36">
        <f t="shared" si="78"/>
        <v>0.99964398214424888</v>
      </c>
      <c r="U319" s="36">
        <f t="shared" si="79"/>
        <v>-0.97698795129841332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43073000</v>
      </c>
      <c r="E320" s="31">
        <v>43073000</v>
      </c>
      <c r="F320" s="31">
        <v>17947000</v>
      </c>
      <c r="G320" s="36">
        <f t="shared" si="72"/>
        <v>0.41666473196666126</v>
      </c>
      <c r="H320" s="31">
        <v>14165000</v>
      </c>
      <c r="I320" s="36">
        <f t="shared" si="73"/>
        <v>0.32886030692080886</v>
      </c>
      <c r="J320" s="31">
        <v>10768000</v>
      </c>
      <c r="K320" s="36">
        <f t="shared" si="74"/>
        <v>0.24999419589998376</v>
      </c>
      <c r="L320" s="31">
        <v>0</v>
      </c>
      <c r="M320" s="36">
        <f t="shared" si="75"/>
        <v>0</v>
      </c>
      <c r="N320" s="31">
        <f t="shared" si="76"/>
        <v>42880000</v>
      </c>
      <c r="O320" s="36">
        <f t="shared" si="77"/>
        <v>0.99551923478745385</v>
      </c>
      <c r="P320" s="31">
        <v>369740</v>
      </c>
      <c r="Q320" s="31">
        <v>40380000</v>
      </c>
      <c r="R320" s="31">
        <v>40380000</v>
      </c>
      <c r="S320" s="31">
        <v>40379740</v>
      </c>
      <c r="T320" s="36">
        <f t="shared" si="78"/>
        <v>0.99999356116889548</v>
      </c>
      <c r="U320" s="36">
        <f t="shared" si="79"/>
        <v>-1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23354216</v>
      </c>
      <c r="E321" s="31">
        <v>23701312</v>
      </c>
      <c r="F321" s="31">
        <v>14504444</v>
      </c>
      <c r="G321" s="36">
        <f t="shared" si="72"/>
        <v>0.62106319475678395</v>
      </c>
      <c r="H321" s="31">
        <v>9220194</v>
      </c>
      <c r="I321" s="36">
        <f t="shared" si="73"/>
        <v>0.39479783864292428</v>
      </c>
      <c r="J321" s="31">
        <v>5246787</v>
      </c>
      <c r="K321" s="36">
        <f t="shared" si="74"/>
        <v>0.2213711629128379</v>
      </c>
      <c r="L321" s="31">
        <v>-3771217</v>
      </c>
      <c r="M321" s="36">
        <f t="shared" si="75"/>
        <v>-0.15911427181752638</v>
      </c>
      <c r="N321" s="31">
        <f t="shared" si="76"/>
        <v>25200208</v>
      </c>
      <c r="O321" s="36">
        <f t="shared" si="77"/>
        <v>1.0632410560225527</v>
      </c>
      <c r="P321" s="31">
        <v>-2320337</v>
      </c>
      <c r="Q321" s="31">
        <v>27330803</v>
      </c>
      <c r="R321" s="31">
        <v>25158366</v>
      </c>
      <c r="S321" s="31">
        <v>27160779</v>
      </c>
      <c r="T321" s="36">
        <f t="shared" si="78"/>
        <v>1.0795923312348663</v>
      </c>
      <c r="U321" s="36">
        <f t="shared" si="79"/>
        <v>0.6252884818024278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41548117</v>
      </c>
      <c r="E322" s="31">
        <v>42938407</v>
      </c>
      <c r="F322" s="31">
        <v>11464457</v>
      </c>
      <c r="G322" s="36">
        <f t="shared" si="72"/>
        <v>0.27593204765453028</v>
      </c>
      <c r="H322" s="31">
        <v>3458967</v>
      </c>
      <c r="I322" s="36">
        <f t="shared" si="73"/>
        <v>8.3252076141019815E-2</v>
      </c>
      <c r="J322" s="31">
        <v>3458967</v>
      </c>
      <c r="K322" s="36">
        <f t="shared" si="74"/>
        <v>8.0556481753037548E-2</v>
      </c>
      <c r="L322" s="31">
        <v>3448137</v>
      </c>
      <c r="M322" s="36">
        <f t="shared" si="75"/>
        <v>8.0304260006664893E-2</v>
      </c>
      <c r="N322" s="31">
        <f t="shared" si="76"/>
        <v>21830528</v>
      </c>
      <c r="O322" s="36">
        <f t="shared" si="77"/>
        <v>0.50841494888247718</v>
      </c>
      <c r="P322" s="31">
        <v>3455955</v>
      </c>
      <c r="Q322" s="31">
        <v>15269565</v>
      </c>
      <c r="R322" s="31">
        <v>13495149</v>
      </c>
      <c r="S322" s="31">
        <v>13631890</v>
      </c>
      <c r="T322" s="36">
        <f t="shared" si="78"/>
        <v>1.010132603945314</v>
      </c>
      <c r="U322" s="36">
        <f t="shared" si="79"/>
        <v>-2.262182233275567E-3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200440079</v>
      </c>
      <c r="E323" s="32">
        <f>SUM(E318:E322)</f>
        <v>187941318</v>
      </c>
      <c r="F323" s="32">
        <f>SUM(F318:F322)</f>
        <v>82170839</v>
      </c>
      <c r="G323" s="37">
        <f t="shared" si="72"/>
        <v>0.40995213836450345</v>
      </c>
      <c r="H323" s="32">
        <f>SUM(H318:H322)</f>
        <v>57469045</v>
      </c>
      <c r="I323" s="37">
        <f t="shared" si="73"/>
        <v>0.28671434019939696</v>
      </c>
      <c r="J323" s="32">
        <f>SUM(J318:J322)</f>
        <v>28179615</v>
      </c>
      <c r="K323" s="37">
        <f t="shared" si="74"/>
        <v>0.14993837065673871</v>
      </c>
      <c r="L323" s="32">
        <f>SUM(L318:L322)</f>
        <v>-277399</v>
      </c>
      <c r="M323" s="37">
        <f t="shared" si="75"/>
        <v>-1.4759873079106534E-3</v>
      </c>
      <c r="N323" s="32">
        <f t="shared" si="76"/>
        <v>167542100</v>
      </c>
      <c r="O323" s="37">
        <f t="shared" si="77"/>
        <v>0.89145964167389735</v>
      </c>
      <c r="P323" s="32">
        <f>SUM(P318:P322)</f>
        <v>1931050</v>
      </c>
      <c r="Q323" s="32">
        <f>SUM(Q318:Q322)</f>
        <v>136905714</v>
      </c>
      <c r="R323" s="32">
        <f>SUM(R318:R322)</f>
        <v>165151592</v>
      </c>
      <c r="S323" s="32">
        <f>SUM(S318:S322)</f>
        <v>167330056</v>
      </c>
      <c r="T323" s="37">
        <f t="shared" si="78"/>
        <v>1.0131906933116333</v>
      </c>
      <c r="U323" s="37">
        <f t="shared" si="79"/>
        <v>-1.1436518992258098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13602730</v>
      </c>
      <c r="E324" s="31">
        <v>13602730</v>
      </c>
      <c r="F324" s="31">
        <v>0</v>
      </c>
      <c r="G324" s="36">
        <f t="shared" si="72"/>
        <v>0</v>
      </c>
      <c r="H324" s="31">
        <v>12054606</v>
      </c>
      <c r="I324" s="36">
        <f t="shared" si="73"/>
        <v>0.88619019858513692</v>
      </c>
      <c r="J324" s="31">
        <v>9372100</v>
      </c>
      <c r="K324" s="36">
        <f t="shared" si="74"/>
        <v>0.68898669605292462</v>
      </c>
      <c r="L324" s="31">
        <v>56818</v>
      </c>
      <c r="M324" s="36">
        <f t="shared" si="75"/>
        <v>4.1769556552250908E-3</v>
      </c>
      <c r="N324" s="31">
        <f t="shared" si="76"/>
        <v>21483524</v>
      </c>
      <c r="O324" s="36">
        <f t="shared" si="77"/>
        <v>1.5793538502932867</v>
      </c>
      <c r="P324" s="31">
        <v>0</v>
      </c>
      <c r="Q324" s="31">
        <v>12961190</v>
      </c>
      <c r="R324" s="31">
        <v>12961190</v>
      </c>
      <c r="S324" s="31">
        <v>35388811</v>
      </c>
      <c r="T324" s="36">
        <f t="shared" si="78"/>
        <v>2.7303674276821805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21008588</v>
      </c>
      <c r="E325" s="31">
        <v>21008588</v>
      </c>
      <c r="F325" s="31">
        <v>19780682</v>
      </c>
      <c r="G325" s="36">
        <f t="shared" si="72"/>
        <v>0.94155218808612939</v>
      </c>
      <c r="H325" s="31">
        <v>104402</v>
      </c>
      <c r="I325" s="36">
        <f t="shared" si="73"/>
        <v>4.9694915241328928E-3</v>
      </c>
      <c r="J325" s="31">
        <v>14671</v>
      </c>
      <c r="K325" s="36">
        <f t="shared" si="74"/>
        <v>6.9833346248686487E-4</v>
      </c>
      <c r="L325" s="31">
        <v>11518</v>
      </c>
      <c r="M325" s="36">
        <f t="shared" si="75"/>
        <v>5.4825198152298478E-4</v>
      </c>
      <c r="N325" s="31">
        <f t="shared" si="76"/>
        <v>19911273</v>
      </c>
      <c r="O325" s="36">
        <f t="shared" si="77"/>
        <v>0.94776826505427214</v>
      </c>
      <c r="P325" s="31">
        <v>213872</v>
      </c>
      <c r="Q325" s="31">
        <v>17642054</v>
      </c>
      <c r="R325" s="31">
        <v>17576054</v>
      </c>
      <c r="S325" s="31">
        <v>16995638</v>
      </c>
      <c r="T325" s="36">
        <f t="shared" si="78"/>
        <v>0.96697688798634784</v>
      </c>
      <c r="U325" s="36">
        <f t="shared" si="79"/>
        <v>-0.94614535797112287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41916645</v>
      </c>
      <c r="E326" s="31">
        <v>30251088</v>
      </c>
      <c r="F326" s="31">
        <v>-62450517</v>
      </c>
      <c r="G326" s="36">
        <f t="shared" si="72"/>
        <v>-1.4898739390998492</v>
      </c>
      <c r="H326" s="31">
        <v>51549229</v>
      </c>
      <c r="I326" s="36">
        <f t="shared" si="73"/>
        <v>1.2298033156040995</v>
      </c>
      <c r="J326" s="31">
        <v>41149294</v>
      </c>
      <c r="K326" s="36">
        <f t="shared" si="74"/>
        <v>1.3602583153372865</v>
      </c>
      <c r="L326" s="31">
        <v>9922088</v>
      </c>
      <c r="M326" s="36">
        <f t="shared" si="75"/>
        <v>0.32799111225354938</v>
      </c>
      <c r="N326" s="31">
        <f t="shared" si="76"/>
        <v>40170094</v>
      </c>
      <c r="O326" s="36">
        <f t="shared" si="77"/>
        <v>1.3278892316203634</v>
      </c>
      <c r="P326" s="31">
        <v>12580575</v>
      </c>
      <c r="Q326" s="31">
        <v>34514873</v>
      </c>
      <c r="R326" s="31">
        <v>36957406</v>
      </c>
      <c r="S326" s="31">
        <v>172770210</v>
      </c>
      <c r="T326" s="36">
        <f t="shared" si="78"/>
        <v>4.6748467681957981</v>
      </c>
      <c r="U326" s="36">
        <f t="shared" si="79"/>
        <v>-0.21131681183093776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4450</v>
      </c>
      <c r="E327" s="31">
        <v>4450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4240</v>
      </c>
      <c r="R327" s="31">
        <v>4240</v>
      </c>
      <c r="S327" s="31">
        <v>4690</v>
      </c>
      <c r="T327" s="36">
        <f t="shared" si="78"/>
        <v>1.1061320754716981</v>
      </c>
      <c r="U327" s="36">
        <f t="shared" si="7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115935400</v>
      </c>
      <c r="E328" s="31">
        <v>119884600</v>
      </c>
      <c r="F328" s="31">
        <v>54012048</v>
      </c>
      <c r="G328" s="36">
        <f t="shared" si="72"/>
        <v>0.46588055072048745</v>
      </c>
      <c r="H328" s="31">
        <v>49950916</v>
      </c>
      <c r="I328" s="36">
        <f t="shared" si="73"/>
        <v>0.43085128442218684</v>
      </c>
      <c r="J328" s="31">
        <v>39378868</v>
      </c>
      <c r="K328" s="36">
        <f t="shared" si="74"/>
        <v>0.32847311497890469</v>
      </c>
      <c r="L328" s="31">
        <v>13416945</v>
      </c>
      <c r="M328" s="36">
        <f t="shared" si="75"/>
        <v>0.11191550040622399</v>
      </c>
      <c r="N328" s="31">
        <f t="shared" si="76"/>
        <v>156758777</v>
      </c>
      <c r="O328" s="36">
        <f t="shared" si="77"/>
        <v>1.3075805983420723</v>
      </c>
      <c r="P328" s="31">
        <v>11623133</v>
      </c>
      <c r="Q328" s="31">
        <v>100172400</v>
      </c>
      <c r="R328" s="31">
        <v>108309200</v>
      </c>
      <c r="S328" s="31">
        <v>141542834</v>
      </c>
      <c r="T328" s="36">
        <f t="shared" si="78"/>
        <v>1.3068403607449783</v>
      </c>
      <c r="U328" s="36">
        <f t="shared" si="79"/>
        <v>0.15433119452388611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69659839</v>
      </c>
      <c r="E329" s="31">
        <v>69566925</v>
      </c>
      <c r="F329" s="31">
        <v>13321814</v>
      </c>
      <c r="G329" s="36">
        <f t="shared" si="72"/>
        <v>0.19124095305474365</v>
      </c>
      <c r="H329" s="31">
        <v>412467</v>
      </c>
      <c r="I329" s="36">
        <f t="shared" si="73"/>
        <v>5.9211592493057588E-3</v>
      </c>
      <c r="J329" s="31">
        <v>13533316</v>
      </c>
      <c r="K329" s="36">
        <f t="shared" si="74"/>
        <v>0.19453664223336017</v>
      </c>
      <c r="L329" s="31">
        <v>24523660</v>
      </c>
      <c r="M329" s="36">
        <f t="shared" si="75"/>
        <v>0.35251895926117188</v>
      </c>
      <c r="N329" s="31">
        <f t="shared" si="76"/>
        <v>51791257</v>
      </c>
      <c r="O329" s="36">
        <f t="shared" si="77"/>
        <v>0.74448104469185605</v>
      </c>
      <c r="P329" s="31">
        <v>404919</v>
      </c>
      <c r="Q329" s="31">
        <v>64999328</v>
      </c>
      <c r="R329" s="31">
        <v>65066718</v>
      </c>
      <c r="S329" s="31">
        <v>101047076</v>
      </c>
      <c r="T329" s="36">
        <f t="shared" si="78"/>
        <v>1.5529763772624892</v>
      </c>
      <c r="U329" s="36">
        <f t="shared" si="79"/>
        <v>59.564359785537356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5835000</v>
      </c>
      <c r="E330" s="31">
        <v>17435000</v>
      </c>
      <c r="F330" s="31">
        <v>2014574</v>
      </c>
      <c r="G330" s="36">
        <f t="shared" si="72"/>
        <v>0.34525689802913451</v>
      </c>
      <c r="H330" s="31">
        <v>1611667</v>
      </c>
      <c r="I330" s="36">
        <f t="shared" si="73"/>
        <v>0.2762068551842331</v>
      </c>
      <c r="J330" s="31">
        <v>1208759</v>
      </c>
      <c r="K330" s="36">
        <f t="shared" si="74"/>
        <v>6.9329452251218809E-2</v>
      </c>
      <c r="L330" s="31">
        <v>0</v>
      </c>
      <c r="M330" s="36">
        <f t="shared" si="75"/>
        <v>0</v>
      </c>
      <c r="N330" s="31">
        <f t="shared" si="76"/>
        <v>4835000</v>
      </c>
      <c r="O330" s="36">
        <f t="shared" si="77"/>
        <v>0.27731574419271582</v>
      </c>
      <c r="P330" s="31">
        <v>0</v>
      </c>
      <c r="Q330" s="31">
        <v>5280240</v>
      </c>
      <c r="R330" s="31">
        <v>5280240</v>
      </c>
      <c r="S330" s="31">
        <v>4734765</v>
      </c>
      <c r="T330" s="36">
        <f t="shared" si="78"/>
        <v>0.89669503658924599</v>
      </c>
      <c r="U330" s="36">
        <f t="shared" si="7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249117202</v>
      </c>
      <c r="E331" s="31">
        <v>224251809</v>
      </c>
      <c r="F331" s="31">
        <v>83522150</v>
      </c>
      <c r="G331" s="36">
        <f t="shared" si="72"/>
        <v>0.33527251161082006</v>
      </c>
      <c r="H331" s="31">
        <v>73357979</v>
      </c>
      <c r="I331" s="36">
        <f t="shared" si="73"/>
        <v>0.29447175229593336</v>
      </c>
      <c r="J331" s="31">
        <v>55343306</v>
      </c>
      <c r="K331" s="36">
        <f t="shared" si="74"/>
        <v>0.24679090102680062</v>
      </c>
      <c r="L331" s="31">
        <v>7605371</v>
      </c>
      <c r="M331" s="36">
        <f t="shared" si="75"/>
        <v>3.391442429791057E-2</v>
      </c>
      <c r="N331" s="31">
        <f t="shared" si="76"/>
        <v>219828806</v>
      </c>
      <c r="O331" s="36">
        <f t="shared" si="77"/>
        <v>0.98027662287442241</v>
      </c>
      <c r="P331" s="31">
        <v>9409469</v>
      </c>
      <c r="Q331" s="31">
        <v>266479258</v>
      </c>
      <c r="R331" s="31">
        <v>243579234</v>
      </c>
      <c r="S331" s="31">
        <v>223661720</v>
      </c>
      <c r="T331" s="36">
        <f t="shared" si="78"/>
        <v>0.91822983563533167</v>
      </c>
      <c r="U331" s="36">
        <f t="shared" si="79"/>
        <v>-0.19173217957357636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517079854</v>
      </c>
      <c r="E332" s="32">
        <f>SUM(E324:E331)</f>
        <v>496005190</v>
      </c>
      <c r="F332" s="32">
        <f>SUM(F324:F331)</f>
        <v>110200751</v>
      </c>
      <c r="G332" s="37">
        <f t="shared" si="72"/>
        <v>0.21312133928157256</v>
      </c>
      <c r="H332" s="32">
        <f>SUM(H324:H331)</f>
        <v>189041266</v>
      </c>
      <c r="I332" s="37">
        <f t="shared" si="73"/>
        <v>0.36559394944054424</v>
      </c>
      <c r="J332" s="32">
        <f>SUM(J324:J331)</f>
        <v>160000314</v>
      </c>
      <c r="K332" s="37">
        <f t="shared" si="74"/>
        <v>0.32257790286428251</v>
      </c>
      <c r="L332" s="32">
        <f>SUM(L324:L331)</f>
        <v>55536400</v>
      </c>
      <c r="M332" s="37">
        <f t="shared" si="75"/>
        <v>0.11196737679297267</v>
      </c>
      <c r="N332" s="32">
        <f t="shared" si="76"/>
        <v>514778731</v>
      </c>
      <c r="O332" s="37">
        <f t="shared" si="77"/>
        <v>1.0378494850023645</v>
      </c>
      <c r="P332" s="32">
        <f>SUM(P324:P331)</f>
        <v>34231968</v>
      </c>
      <c r="Q332" s="32">
        <f>SUM(Q324:Q331)</f>
        <v>502053583</v>
      </c>
      <c r="R332" s="32">
        <f>SUM(R324:R331)</f>
        <v>489734282</v>
      </c>
      <c r="S332" s="32">
        <f>SUM(S324:S331)</f>
        <v>696145744</v>
      </c>
      <c r="T332" s="37">
        <f t="shared" si="78"/>
        <v>1.4214764405649674</v>
      </c>
      <c r="U332" s="37">
        <f t="shared" si="79"/>
        <v>0.62235487016113122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31268500</v>
      </c>
      <c r="E334" s="31">
        <v>30336500</v>
      </c>
      <c r="F334" s="31">
        <v>12628161</v>
      </c>
      <c r="G334" s="36">
        <f t="shared" si="72"/>
        <v>0.40386206565713095</v>
      </c>
      <c r="H334" s="31">
        <v>10117601</v>
      </c>
      <c r="I334" s="36">
        <f t="shared" si="73"/>
        <v>0.32357167756688043</v>
      </c>
      <c r="J334" s="31">
        <v>7601005</v>
      </c>
      <c r="K334" s="36">
        <f t="shared" si="74"/>
        <v>0.25055642542811463</v>
      </c>
      <c r="L334" s="31">
        <v>9175</v>
      </c>
      <c r="M334" s="36">
        <f t="shared" si="75"/>
        <v>3.0244095396634419E-4</v>
      </c>
      <c r="N334" s="31">
        <f t="shared" si="76"/>
        <v>30355942</v>
      </c>
      <c r="O334" s="36">
        <f t="shared" si="77"/>
        <v>1.0006408781500833</v>
      </c>
      <c r="P334" s="31">
        <v>14168</v>
      </c>
      <c r="Q334" s="31">
        <v>28688000</v>
      </c>
      <c r="R334" s="31">
        <v>28688000</v>
      </c>
      <c r="S334" s="31">
        <v>28706058</v>
      </c>
      <c r="T334" s="36">
        <f t="shared" si="78"/>
        <v>1.0006294617958729</v>
      </c>
      <c r="U334" s="36">
        <f t="shared" si="79"/>
        <v>-0.35241389045736871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18169559</v>
      </c>
      <c r="E335" s="31">
        <v>18209843</v>
      </c>
      <c r="F335" s="31">
        <v>5085087</v>
      </c>
      <c r="G335" s="36">
        <f t="shared" si="72"/>
        <v>0.27986848772719247</v>
      </c>
      <c r="H335" s="31">
        <v>4096584</v>
      </c>
      <c r="I335" s="36">
        <f t="shared" si="73"/>
        <v>0.22546414032393411</v>
      </c>
      <c r="J335" s="31">
        <v>7996900</v>
      </c>
      <c r="K335" s="36">
        <f t="shared" si="74"/>
        <v>0.43915260554415542</v>
      </c>
      <c r="L335" s="31">
        <v>60805</v>
      </c>
      <c r="M335" s="36">
        <f t="shared" si="75"/>
        <v>3.3391281846856121E-3</v>
      </c>
      <c r="N335" s="31">
        <f t="shared" si="76"/>
        <v>17239376</v>
      </c>
      <c r="O335" s="36">
        <f t="shared" si="77"/>
        <v>0.94670645979759405</v>
      </c>
      <c r="P335" s="31">
        <v>25123</v>
      </c>
      <c r="Q335" s="31">
        <v>11931791</v>
      </c>
      <c r="R335" s="31">
        <v>11953880</v>
      </c>
      <c r="S335" s="31">
        <v>11946198</v>
      </c>
      <c r="T335" s="36">
        <f t="shared" si="78"/>
        <v>0.9993573634669245</v>
      </c>
      <c r="U335" s="36">
        <f t="shared" si="79"/>
        <v>1.4202921625602039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49808380</v>
      </c>
      <c r="E336" s="31">
        <v>51801568</v>
      </c>
      <c r="F336" s="31">
        <v>17866757</v>
      </c>
      <c r="G336" s="36">
        <f t="shared" si="72"/>
        <v>0.35870985966618468</v>
      </c>
      <c r="H336" s="31">
        <v>2381861</v>
      </c>
      <c r="I336" s="36">
        <f t="shared" si="73"/>
        <v>4.7820487235280491E-2</v>
      </c>
      <c r="J336" s="31">
        <v>27361795</v>
      </c>
      <c r="K336" s="36">
        <f t="shared" si="74"/>
        <v>0.52820399181739053</v>
      </c>
      <c r="L336" s="31">
        <v>2607537</v>
      </c>
      <c r="M336" s="36">
        <f t="shared" si="75"/>
        <v>5.033702840809761E-2</v>
      </c>
      <c r="N336" s="31">
        <f t="shared" si="76"/>
        <v>50217950</v>
      </c>
      <c r="O336" s="36">
        <f t="shared" si="77"/>
        <v>0.96942914932613622</v>
      </c>
      <c r="P336" s="31">
        <v>6002928</v>
      </c>
      <c r="Q336" s="31">
        <v>49054080</v>
      </c>
      <c r="R336" s="31">
        <v>48917080</v>
      </c>
      <c r="S336" s="31">
        <v>31362713</v>
      </c>
      <c r="T336" s="36">
        <f t="shared" si="78"/>
        <v>0.64114033380569735</v>
      </c>
      <c r="U336" s="36">
        <f t="shared" si="79"/>
        <v>-0.565622476231599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99246439</v>
      </c>
      <c r="E337" s="32">
        <f>SUM(E333:E336)</f>
        <v>100347911</v>
      </c>
      <c r="F337" s="32">
        <f>SUM(F333:F336)</f>
        <v>35580005</v>
      </c>
      <c r="G337" s="37">
        <f t="shared" si="72"/>
        <v>0.35850157807677108</v>
      </c>
      <c r="H337" s="32">
        <f>SUM(H333:H336)</f>
        <v>16596046</v>
      </c>
      <c r="I337" s="37">
        <f t="shared" si="73"/>
        <v>0.16722056899190105</v>
      </c>
      <c r="J337" s="32">
        <f>SUM(J333:J336)</f>
        <v>42959700</v>
      </c>
      <c r="K337" s="37">
        <f t="shared" si="74"/>
        <v>0.42810756668367517</v>
      </c>
      <c r="L337" s="32">
        <f>SUM(L333:L336)</f>
        <v>2677517</v>
      </c>
      <c r="M337" s="37">
        <f t="shared" si="75"/>
        <v>2.6682339206842084E-2</v>
      </c>
      <c r="N337" s="32">
        <f t="shared" si="76"/>
        <v>97813268</v>
      </c>
      <c r="O337" s="37">
        <f t="shared" si="77"/>
        <v>0.974741447283342</v>
      </c>
      <c r="P337" s="32">
        <f>SUM(P333:P336)</f>
        <v>6042219</v>
      </c>
      <c r="Q337" s="32">
        <f>SUM(Q333:Q336)</f>
        <v>89673871</v>
      </c>
      <c r="R337" s="32">
        <f>SUM(R333:R336)</f>
        <v>89558960</v>
      </c>
      <c r="S337" s="32">
        <f>SUM(S333:S336)</f>
        <v>72014969</v>
      </c>
      <c r="T337" s="37">
        <f t="shared" si="78"/>
        <v>0.80410680293741688</v>
      </c>
      <c r="U337" s="37">
        <f t="shared" si="79"/>
        <v>-0.55686528409513125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1084805671</v>
      </c>
      <c r="E338" s="32">
        <f>SUM(E302,E304:E309,E311:E316,E318:E322,E324:E331,E333:E336)</f>
        <v>1026314834</v>
      </c>
      <c r="F338" s="32">
        <f>SUM(F302,F304:F309,F311:F316,F318:F322,F324:F331,F333:F336)</f>
        <v>291772705</v>
      </c>
      <c r="G338" s="37">
        <f t="shared" si="72"/>
        <v>0.26896310813994628</v>
      </c>
      <c r="H338" s="32">
        <f>SUM(H302,H304:H309,H311:H316,H318:H322,H324:H331,H333:H336)</f>
        <v>352612134</v>
      </c>
      <c r="I338" s="37">
        <f t="shared" si="73"/>
        <v>0.3250463593861504</v>
      </c>
      <c r="J338" s="32">
        <f>SUM(J302,J304:J309,J311:J316,J318:J322,J324:J331,J333:J336)</f>
        <v>294487499</v>
      </c>
      <c r="K338" s="37">
        <f t="shared" si="74"/>
        <v>0.28693680461798721</v>
      </c>
      <c r="L338" s="32">
        <f>SUM(L302,L304:L309,L311:L316,L318:L322,L324:L331,L333:L336)</f>
        <v>83396813</v>
      </c>
      <c r="M338" s="37">
        <f t="shared" si="75"/>
        <v>8.1258508829075343E-2</v>
      </c>
      <c r="N338" s="32">
        <f t="shared" si="76"/>
        <v>1022269151</v>
      </c>
      <c r="O338" s="37">
        <f t="shared" si="77"/>
        <v>0.99605804879168292</v>
      </c>
      <c r="P338" s="32">
        <f>SUM(P302,P304:P309,P311:P316,P318:P322,P324:P331,P333:P336)</f>
        <v>117266706</v>
      </c>
      <c r="Q338" s="32">
        <f>SUM(Q302,Q304:Q309,Q311:Q316,Q318:Q322,Q324:Q331,Q333:Q336)</f>
        <v>950813056</v>
      </c>
      <c r="R338" s="32">
        <f>SUM(R302,R304:R309,R311:R316,R318:R322,R324:R331,R333:R336)</f>
        <v>997244419</v>
      </c>
      <c r="S338" s="32">
        <f>SUM(S302,S304:S309,S311:S316,S318:S322,S324:S331,S333:S336)</f>
        <v>1185477681</v>
      </c>
      <c r="T338" s="37">
        <f t="shared" si="78"/>
        <v>1.1887533872475851</v>
      </c>
      <c r="U338" s="37">
        <f t="shared" si="79"/>
        <v>-0.28882787071720084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11661209251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11570770645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4427551575</v>
      </c>
      <c r="G339" s="39">
        <f t="shared" si="72"/>
        <v>0.37968202779830212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3518575643</v>
      </c>
      <c r="I339" s="39">
        <f t="shared" si="73"/>
        <v>0.30173334233739668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3029358217</v>
      </c>
      <c r="K339" s="39">
        <f t="shared" si="74"/>
        <v>0.26181127514691999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457275862</v>
      </c>
      <c r="M339" s="39">
        <f t="shared" si="75"/>
        <v>3.9519914103353142E-2</v>
      </c>
      <c r="N339" s="34">
        <f t="shared" si="76"/>
        <v>11432761297</v>
      </c>
      <c r="O339" s="39">
        <f t="shared" si="77"/>
        <v>0.98807258805534814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352312839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11243255871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11282579989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10556176847</v>
      </c>
      <c r="T339" s="39">
        <f t="shared" si="78"/>
        <v>0.93561728410450362</v>
      </c>
      <c r="U339" s="39">
        <f t="shared" si="79"/>
        <v>0.29792562569654191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4182375</v>
      </c>
      <c r="E8" s="31">
        <v>79182375</v>
      </c>
      <c r="F8" s="31">
        <v>2137902</v>
      </c>
      <c r="G8" s="36">
        <f>IF(($D8       =0),0,($F8       /$D8       ))</f>
        <v>0.51116937146955976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       +$L8</f>
        <v>2137902</v>
      </c>
      <c r="O8" s="36">
        <f>IF(($E8       =0),0,($N8       /$E8       ))</f>
        <v>2.6999720581758251E-2</v>
      </c>
      <c r="P8" s="31">
        <v>3455247</v>
      </c>
      <c r="Q8" s="31">
        <v>6864203</v>
      </c>
      <c r="R8" s="31">
        <v>5964203</v>
      </c>
      <c r="S8" s="31">
        <v>3456899</v>
      </c>
      <c r="T8" s="36">
        <f>IF(($R8       =0),0,($S8       /$R8       ))</f>
        <v>0.5796078704899883</v>
      </c>
      <c r="U8" s="36">
        <f>IF(($P8       =0),0,(($L8       /$P8       )-1))</f>
        <v>-1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314212570</v>
      </c>
      <c r="E9" s="31">
        <v>226546080</v>
      </c>
      <c r="F9" s="31">
        <v>9487918</v>
      </c>
      <c r="G9" s="36">
        <f>IF(($D9       =0),0,($F9       /$D9       ))</f>
        <v>3.0195857536826104E-2</v>
      </c>
      <c r="H9" s="31">
        <v>17352346</v>
      </c>
      <c r="I9" s="36">
        <f>IF(($D9       =0),0,($H9       /$D9       ))</f>
        <v>5.5224862582677704E-2</v>
      </c>
      <c r="J9" s="31">
        <v>17320770</v>
      </c>
      <c r="K9" s="36">
        <f>IF(($E9       =0),0,($J9       /$E9       ))</f>
        <v>7.6455836269601313E-2</v>
      </c>
      <c r="L9" s="31">
        <v>23345622</v>
      </c>
      <c r="M9" s="36">
        <f>IF(($E9       =0),0,($L9       /$E9       ))</f>
        <v>0.1030502138902602</v>
      </c>
      <c r="N9" s="31">
        <f>$F9       +$H9       +$J9       +$L9</f>
        <v>67506656</v>
      </c>
      <c r="O9" s="36">
        <f>IF(($E9       =0),0,($N9       /$E9       ))</f>
        <v>0.29798200878161302</v>
      </c>
      <c r="P9" s="31">
        <v>16765687</v>
      </c>
      <c r="Q9" s="31">
        <v>190220200</v>
      </c>
      <c r="R9" s="31">
        <v>138653920</v>
      </c>
      <c r="S9" s="31">
        <v>64703883</v>
      </c>
      <c r="T9" s="36">
        <f>IF(($R9       =0),0,($S9       /$R9       ))</f>
        <v>0.46665743745290433</v>
      </c>
      <c r="U9" s="36">
        <f>IF(($P9       =0),0,(($L9       /$P9       )-1))</f>
        <v>0.39246438275985951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318394945</v>
      </c>
      <c r="E10" s="32">
        <f>SUM(E8:E9)</f>
        <v>305728455</v>
      </c>
      <c r="F10" s="32">
        <f>SUM(F8:F9)</f>
        <v>11625820</v>
      </c>
      <c r="G10" s="37">
        <f t="shared" ref="G10:G54" si="0">IF(($D10      =0),0,($F10      /$D10      ))</f>
        <v>3.6513833471822237E-2</v>
      </c>
      <c r="H10" s="32">
        <f>SUM(H8:H9)</f>
        <v>17352346</v>
      </c>
      <c r="I10" s="37">
        <f t="shared" ref="I10:I54" si="1">IF(($D10      =0),0,($H10      /$D10      ))</f>
        <v>5.4499439367669607E-2</v>
      </c>
      <c r="J10" s="32">
        <f>SUM(J8:J9)</f>
        <v>17320770</v>
      </c>
      <c r="K10" s="37">
        <f t="shared" ref="K10:K54" si="2">IF(($E10      =0),0,($J10      /$E10      ))</f>
        <v>5.6654098487496037E-2</v>
      </c>
      <c r="L10" s="32">
        <f>SUM(L8:L9)</f>
        <v>23345622</v>
      </c>
      <c r="M10" s="37">
        <f t="shared" ref="M10:M54" si="3">IF(($E10      =0),0,($L10      /$E10      ))</f>
        <v>7.6360644938986783E-2</v>
      </c>
      <c r="N10" s="32">
        <f t="shared" ref="N10:N54" si="4">$F10      +$H10      +$J10      +$L10</f>
        <v>69644558</v>
      </c>
      <c r="O10" s="37">
        <f t="shared" ref="O10:O54" si="5">IF(($E10      =0),0,($N10      /$E10      ))</f>
        <v>0.22779874382317472</v>
      </c>
      <c r="P10" s="32">
        <f>SUM(P8:P9)</f>
        <v>20220934</v>
      </c>
      <c r="Q10" s="32">
        <f>SUM(Q8:Q9)</f>
        <v>197084403</v>
      </c>
      <c r="R10" s="32">
        <f>SUM(R8:R9)</f>
        <v>144618123</v>
      </c>
      <c r="S10" s="32">
        <f>SUM(S8:S9)</f>
        <v>68160782</v>
      </c>
      <c r="T10" s="37">
        <f t="shared" ref="T10:T54" si="6">IF(($R10      =0),0,($S10      /$R10      ))</f>
        <v>0.47131563172065233</v>
      </c>
      <c r="U10" s="37">
        <f t="shared" ref="U10:U54" si="7">IF(($P10      =0),0,(($L10      /$P10      )-1))</f>
        <v>0.15452738236522601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6902796</v>
      </c>
      <c r="E11" s="31">
        <v>10024336</v>
      </c>
      <c r="F11" s="31">
        <v>2139699</v>
      </c>
      <c r="G11" s="36">
        <f t="shared" si="0"/>
        <v>0.30997569680459919</v>
      </c>
      <c r="H11" s="31">
        <v>2987603</v>
      </c>
      <c r="I11" s="36">
        <f t="shared" si="1"/>
        <v>0.43281055966306986</v>
      </c>
      <c r="J11" s="31">
        <v>2140235</v>
      </c>
      <c r="K11" s="36">
        <f t="shared" si="2"/>
        <v>0.21350391686791026</v>
      </c>
      <c r="L11" s="31">
        <v>788091</v>
      </c>
      <c r="M11" s="36">
        <f t="shared" si="3"/>
        <v>7.8617775780859697E-2</v>
      </c>
      <c r="N11" s="31">
        <f t="shared" si="4"/>
        <v>8055628</v>
      </c>
      <c r="O11" s="36">
        <f t="shared" si="5"/>
        <v>0.80360714166005609</v>
      </c>
      <c r="P11" s="31">
        <v>1053277</v>
      </c>
      <c r="Q11" s="31">
        <v>7976138</v>
      </c>
      <c r="R11" s="31">
        <v>6902796</v>
      </c>
      <c r="S11" s="31">
        <v>5632342</v>
      </c>
      <c r="T11" s="36">
        <f t="shared" si="6"/>
        <v>0.81595081181596563</v>
      </c>
      <c r="U11" s="36">
        <f t="shared" si="7"/>
        <v>-0.25177232579843667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5961584</v>
      </c>
      <c r="E12" s="31">
        <v>5961584</v>
      </c>
      <c r="F12" s="31">
        <v>369959</v>
      </c>
      <c r="G12" s="36">
        <f t="shared" si="0"/>
        <v>6.2057164673013081E-2</v>
      </c>
      <c r="H12" s="31">
        <v>282235</v>
      </c>
      <c r="I12" s="36">
        <f t="shared" si="1"/>
        <v>4.734228352733099E-2</v>
      </c>
      <c r="J12" s="31">
        <v>203782</v>
      </c>
      <c r="K12" s="36">
        <f t="shared" si="2"/>
        <v>3.4182525986382141E-2</v>
      </c>
      <c r="L12" s="31">
        <v>1568963</v>
      </c>
      <c r="M12" s="36">
        <f t="shared" si="3"/>
        <v>0.26317887997552331</v>
      </c>
      <c r="N12" s="31">
        <f t="shared" si="4"/>
        <v>2424939</v>
      </c>
      <c r="O12" s="36">
        <f t="shared" si="5"/>
        <v>0.4067608541622495</v>
      </c>
      <c r="P12" s="31">
        <v>539461</v>
      </c>
      <c r="Q12" s="31">
        <v>2637000</v>
      </c>
      <c r="R12" s="31">
        <v>3429400</v>
      </c>
      <c r="S12" s="31">
        <v>2464910</v>
      </c>
      <c r="T12" s="36">
        <f t="shared" si="6"/>
        <v>0.71875838339068054</v>
      </c>
      <c r="U12" s="36">
        <f t="shared" si="7"/>
        <v>1.908390041170724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20000000</v>
      </c>
      <c r="E13" s="31">
        <v>4493255</v>
      </c>
      <c r="F13" s="31">
        <v>0</v>
      </c>
      <c r="G13" s="36">
        <f t="shared" si="0"/>
        <v>0</v>
      </c>
      <c r="H13" s="31">
        <v>4323888</v>
      </c>
      <c r="I13" s="36">
        <f t="shared" si="1"/>
        <v>0.21619440000000001</v>
      </c>
      <c r="J13" s="31">
        <v>34017022</v>
      </c>
      <c r="K13" s="36">
        <f t="shared" si="2"/>
        <v>7.5706858391077292</v>
      </c>
      <c r="L13" s="31">
        <v>-25313043</v>
      </c>
      <c r="M13" s="36">
        <f t="shared" si="3"/>
        <v>-5.6335647542816956</v>
      </c>
      <c r="N13" s="31">
        <f t="shared" si="4"/>
        <v>13027867</v>
      </c>
      <c r="O13" s="36">
        <f t="shared" si="5"/>
        <v>2.8994274751822453</v>
      </c>
      <c r="P13" s="31">
        <v>4500559</v>
      </c>
      <c r="Q13" s="31">
        <v>3700000</v>
      </c>
      <c r="R13" s="31">
        <v>3700000</v>
      </c>
      <c r="S13" s="31">
        <v>7993418</v>
      </c>
      <c r="T13" s="36">
        <f t="shared" si="6"/>
        <v>2.1603832432432433</v>
      </c>
      <c r="U13" s="36">
        <f t="shared" si="7"/>
        <v>-6.6244219884685434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211956</v>
      </c>
      <c r="E14" s="31">
        <v>211956</v>
      </c>
      <c r="F14" s="31">
        <v>-85951</v>
      </c>
      <c r="G14" s="36">
        <f t="shared" si="0"/>
        <v>-0.40551340844326184</v>
      </c>
      <c r="H14" s="31">
        <v>90423</v>
      </c>
      <c r="I14" s="36">
        <f t="shared" si="1"/>
        <v>0.42661212704523582</v>
      </c>
      <c r="J14" s="31">
        <v>38305</v>
      </c>
      <c r="K14" s="36">
        <f t="shared" si="2"/>
        <v>0.18072147049387607</v>
      </c>
      <c r="L14" s="31">
        <v>115105</v>
      </c>
      <c r="M14" s="36">
        <f t="shared" si="3"/>
        <v>0.54306082394459232</v>
      </c>
      <c r="N14" s="31">
        <f t="shared" si="4"/>
        <v>157882</v>
      </c>
      <c r="O14" s="36">
        <f t="shared" si="5"/>
        <v>0.74488101304044241</v>
      </c>
      <c r="P14" s="31">
        <v>72442</v>
      </c>
      <c r="Q14" s="31">
        <v>924737</v>
      </c>
      <c r="R14" s="31">
        <v>924737</v>
      </c>
      <c r="S14" s="31">
        <v>1381170</v>
      </c>
      <c r="T14" s="36">
        <f t="shared" si="6"/>
        <v>1.4935814182843339</v>
      </c>
      <c r="U14" s="36">
        <f t="shared" si="7"/>
        <v>0.58892631346456481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11985843</v>
      </c>
      <c r="R15" s="31">
        <v>11985843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9598972</v>
      </c>
      <c r="E16" s="31">
        <v>9598972</v>
      </c>
      <c r="F16" s="31">
        <v>846128</v>
      </c>
      <c r="G16" s="36">
        <f t="shared" si="0"/>
        <v>8.8147772490637544E-2</v>
      </c>
      <c r="H16" s="31">
        <v>909960</v>
      </c>
      <c r="I16" s="36">
        <f t="shared" si="1"/>
        <v>9.4797651248487866E-2</v>
      </c>
      <c r="J16" s="31">
        <v>971772</v>
      </c>
      <c r="K16" s="36">
        <f t="shared" si="2"/>
        <v>0.10123709080514039</v>
      </c>
      <c r="L16" s="31">
        <v>1644025</v>
      </c>
      <c r="M16" s="36">
        <f t="shared" si="3"/>
        <v>0.17127094443029942</v>
      </c>
      <c r="N16" s="31">
        <f t="shared" si="4"/>
        <v>4371885</v>
      </c>
      <c r="O16" s="36">
        <f t="shared" si="5"/>
        <v>0.45545345897456518</v>
      </c>
      <c r="P16" s="31">
        <v>3533981</v>
      </c>
      <c r="Q16" s="31">
        <v>6909633</v>
      </c>
      <c r="R16" s="31">
        <v>10003046</v>
      </c>
      <c r="S16" s="31">
        <v>13348277</v>
      </c>
      <c r="T16" s="36">
        <f t="shared" si="6"/>
        <v>1.3344212352917302</v>
      </c>
      <c r="U16" s="36">
        <f t="shared" si="7"/>
        <v>-0.5347951785818883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3258779</v>
      </c>
      <c r="E17" s="31">
        <v>4129775</v>
      </c>
      <c r="F17" s="31">
        <v>1321108</v>
      </c>
      <c r="G17" s="36">
        <f t="shared" si="0"/>
        <v>0.40539969111130275</v>
      </c>
      <c r="H17" s="31">
        <v>-550036</v>
      </c>
      <c r="I17" s="36">
        <f t="shared" si="1"/>
        <v>-0.16878591644293767</v>
      </c>
      <c r="J17" s="31">
        <v>416704</v>
      </c>
      <c r="K17" s="36">
        <f t="shared" si="2"/>
        <v>0.10090234940160178</v>
      </c>
      <c r="L17" s="31">
        <v>1860867</v>
      </c>
      <c r="M17" s="36">
        <f t="shared" si="3"/>
        <v>0.45059767178599319</v>
      </c>
      <c r="N17" s="31">
        <f t="shared" si="4"/>
        <v>3048643</v>
      </c>
      <c r="O17" s="36">
        <f t="shared" si="5"/>
        <v>0.73821043519320062</v>
      </c>
      <c r="P17" s="31">
        <v>2289736</v>
      </c>
      <c r="Q17" s="31">
        <v>2153268</v>
      </c>
      <c r="R17" s="31">
        <v>2153268</v>
      </c>
      <c r="S17" s="31">
        <v>2944976</v>
      </c>
      <c r="T17" s="36">
        <f t="shared" si="6"/>
        <v>1.3676774094074682</v>
      </c>
      <c r="U17" s="36">
        <f t="shared" si="7"/>
        <v>-0.18730063203792924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2514000</v>
      </c>
      <c r="E18" s="31">
        <v>2514000</v>
      </c>
      <c r="F18" s="31">
        <v>396907</v>
      </c>
      <c r="G18" s="36">
        <f t="shared" si="0"/>
        <v>0.15787867939538583</v>
      </c>
      <c r="H18" s="31">
        <v>810051</v>
      </c>
      <c r="I18" s="36">
        <f t="shared" si="1"/>
        <v>0.32221599045346061</v>
      </c>
      <c r="J18" s="31">
        <v>795176</v>
      </c>
      <c r="K18" s="36">
        <f t="shared" si="2"/>
        <v>0.31629912490055689</v>
      </c>
      <c r="L18" s="31">
        <v>511320</v>
      </c>
      <c r="M18" s="36">
        <f t="shared" si="3"/>
        <v>0.20338902147971361</v>
      </c>
      <c r="N18" s="31">
        <f t="shared" si="4"/>
        <v>2513454</v>
      </c>
      <c r="O18" s="36">
        <f t="shared" si="5"/>
        <v>0.99978281622911691</v>
      </c>
      <c r="P18" s="31">
        <v>1162755</v>
      </c>
      <c r="Q18" s="31">
        <v>2405000</v>
      </c>
      <c r="R18" s="31">
        <v>2405000</v>
      </c>
      <c r="S18" s="31">
        <v>2046945</v>
      </c>
      <c r="T18" s="36">
        <f t="shared" si="6"/>
        <v>0.85112058212058217</v>
      </c>
      <c r="U18" s="36">
        <f t="shared" si="7"/>
        <v>-0.56025129971490117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48448087</v>
      </c>
      <c r="E19" s="32">
        <f>SUM(E11:E18)</f>
        <v>36933878</v>
      </c>
      <c r="F19" s="32">
        <f>SUM(F11:F18)</f>
        <v>4987850</v>
      </c>
      <c r="G19" s="37">
        <f t="shared" si="0"/>
        <v>0.10295246538836508</v>
      </c>
      <c r="H19" s="32">
        <f>SUM(H11:H18)</f>
        <v>8854124</v>
      </c>
      <c r="I19" s="37">
        <f t="shared" si="1"/>
        <v>0.18275487327291168</v>
      </c>
      <c r="J19" s="32">
        <f>SUM(J11:J18)</f>
        <v>38582996</v>
      </c>
      <c r="K19" s="37">
        <f t="shared" si="2"/>
        <v>1.0446505509115507</v>
      </c>
      <c r="L19" s="32">
        <f>SUM(L11:L18)</f>
        <v>-18824672</v>
      </c>
      <c r="M19" s="37">
        <f t="shared" si="3"/>
        <v>-0.50968576871348303</v>
      </c>
      <c r="N19" s="32">
        <f t="shared" si="4"/>
        <v>33600298</v>
      </c>
      <c r="O19" s="37">
        <f t="shared" si="5"/>
        <v>0.90974194478034498</v>
      </c>
      <c r="P19" s="32">
        <f>SUM(P11:P18)</f>
        <v>13152211</v>
      </c>
      <c r="Q19" s="32">
        <f>SUM(Q11:Q18)</f>
        <v>38691619</v>
      </c>
      <c r="R19" s="32">
        <f>SUM(R11:R18)</f>
        <v>41504090</v>
      </c>
      <c r="S19" s="32">
        <f>SUM(S11:S18)</f>
        <v>35812038</v>
      </c>
      <c r="T19" s="37">
        <f t="shared" si="6"/>
        <v>0.86285563663725673</v>
      </c>
      <c r="U19" s="37">
        <f t="shared" si="7"/>
        <v>-2.4312933391959723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49782450</v>
      </c>
      <c r="E20" s="31">
        <v>50082450</v>
      </c>
      <c r="F20" s="31">
        <v>8630507</v>
      </c>
      <c r="G20" s="36">
        <f t="shared" si="0"/>
        <v>0.17336444871636492</v>
      </c>
      <c r="H20" s="31">
        <v>11755928</v>
      </c>
      <c r="I20" s="36">
        <f t="shared" si="1"/>
        <v>0.23614603138254545</v>
      </c>
      <c r="J20" s="31">
        <v>17240405</v>
      </c>
      <c r="K20" s="36">
        <f t="shared" si="2"/>
        <v>0.34424044750206911</v>
      </c>
      <c r="L20" s="31">
        <v>7928798</v>
      </c>
      <c r="M20" s="36">
        <f t="shared" si="3"/>
        <v>0.15831489873199095</v>
      </c>
      <c r="N20" s="31">
        <f t="shared" si="4"/>
        <v>45555638</v>
      </c>
      <c r="O20" s="36">
        <f t="shared" si="5"/>
        <v>0.90961280847881842</v>
      </c>
      <c r="P20" s="31">
        <v>19337422</v>
      </c>
      <c r="Q20" s="31">
        <v>4674350</v>
      </c>
      <c r="R20" s="31">
        <v>13947492</v>
      </c>
      <c r="S20" s="31">
        <v>10803312</v>
      </c>
      <c r="T20" s="36">
        <f t="shared" si="6"/>
        <v>0.77457022380797924</v>
      </c>
      <c r="U20" s="36">
        <f t="shared" si="7"/>
        <v>-0.58997647152759036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15081063</v>
      </c>
      <c r="E21" s="31">
        <v>15081063</v>
      </c>
      <c r="F21" s="31">
        <v>1375171</v>
      </c>
      <c r="G21" s="36">
        <f t="shared" si="0"/>
        <v>9.1185283159416541E-2</v>
      </c>
      <c r="H21" s="31">
        <v>4721853</v>
      </c>
      <c r="I21" s="36">
        <f t="shared" si="1"/>
        <v>0.31309815495101373</v>
      </c>
      <c r="J21" s="31">
        <v>4816783</v>
      </c>
      <c r="K21" s="36">
        <f t="shared" si="2"/>
        <v>0.31939280407488518</v>
      </c>
      <c r="L21" s="31">
        <v>8660137</v>
      </c>
      <c r="M21" s="36">
        <f t="shared" si="3"/>
        <v>0.57423916337992886</v>
      </c>
      <c r="N21" s="31">
        <f t="shared" si="4"/>
        <v>19573944</v>
      </c>
      <c r="O21" s="36">
        <f t="shared" si="5"/>
        <v>1.2979154055652442</v>
      </c>
      <c r="P21" s="31">
        <v>3409268</v>
      </c>
      <c r="Q21" s="31">
        <v>15735184</v>
      </c>
      <c r="R21" s="31">
        <v>15458787</v>
      </c>
      <c r="S21" s="31">
        <v>11397338</v>
      </c>
      <c r="T21" s="36">
        <f t="shared" si="6"/>
        <v>0.737272465168192</v>
      </c>
      <c r="U21" s="36">
        <f t="shared" si="7"/>
        <v>1.5401748997145428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1207003</v>
      </c>
      <c r="E22" s="31">
        <v>1207003</v>
      </c>
      <c r="F22" s="31">
        <v>415153</v>
      </c>
      <c r="G22" s="36">
        <f t="shared" si="0"/>
        <v>0.3439535775801717</v>
      </c>
      <c r="H22" s="31">
        <v>323797</v>
      </c>
      <c r="I22" s="36">
        <f t="shared" si="1"/>
        <v>0.26826528185928289</v>
      </c>
      <c r="J22" s="31">
        <v>357287</v>
      </c>
      <c r="K22" s="36">
        <f t="shared" si="2"/>
        <v>0.296011691768786</v>
      </c>
      <c r="L22" s="31">
        <v>184739</v>
      </c>
      <c r="M22" s="36">
        <f t="shared" si="3"/>
        <v>0.15305595760739618</v>
      </c>
      <c r="N22" s="31">
        <f t="shared" si="4"/>
        <v>1280976</v>
      </c>
      <c r="O22" s="36">
        <f t="shared" si="5"/>
        <v>1.0612865088156367</v>
      </c>
      <c r="P22" s="31">
        <v>687511</v>
      </c>
      <c r="Q22" s="31">
        <v>1601000</v>
      </c>
      <c r="R22" s="31">
        <v>1601000</v>
      </c>
      <c r="S22" s="31">
        <v>1710479</v>
      </c>
      <c r="T22" s="36">
        <f t="shared" si="6"/>
        <v>1.0683816364772019</v>
      </c>
      <c r="U22" s="36">
        <f t="shared" si="7"/>
        <v>-0.73129302658430184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6323016</v>
      </c>
      <c r="E23" s="31">
        <v>4320329</v>
      </c>
      <c r="F23" s="31">
        <v>1285500</v>
      </c>
      <c r="G23" s="36">
        <f t="shared" si="0"/>
        <v>0.20330487855795398</v>
      </c>
      <c r="H23" s="31">
        <v>13508</v>
      </c>
      <c r="I23" s="36">
        <f t="shared" si="1"/>
        <v>2.1363222867062173E-3</v>
      </c>
      <c r="J23" s="31">
        <v>1444191</v>
      </c>
      <c r="K23" s="36">
        <f t="shared" si="2"/>
        <v>0.33427801447528649</v>
      </c>
      <c r="L23" s="31">
        <v>866267</v>
      </c>
      <c r="M23" s="36">
        <f t="shared" si="3"/>
        <v>0.20050949823497238</v>
      </c>
      <c r="N23" s="31">
        <f t="shared" si="4"/>
        <v>3609466</v>
      </c>
      <c r="O23" s="36">
        <f t="shared" si="5"/>
        <v>0.83546091050010307</v>
      </c>
      <c r="P23" s="31">
        <v>697426</v>
      </c>
      <c r="Q23" s="31">
        <v>5511556</v>
      </c>
      <c r="R23" s="31">
        <v>6182234</v>
      </c>
      <c r="S23" s="31">
        <v>4923976</v>
      </c>
      <c r="T23" s="36">
        <f t="shared" si="6"/>
        <v>0.79647195495997081</v>
      </c>
      <c r="U23" s="36">
        <f t="shared" si="7"/>
        <v>0.24209163409451318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3790671</v>
      </c>
      <c r="E24" s="31">
        <v>3790671</v>
      </c>
      <c r="F24" s="31">
        <v>658327</v>
      </c>
      <c r="G24" s="36">
        <f t="shared" si="0"/>
        <v>0.17367030797449845</v>
      </c>
      <c r="H24" s="31">
        <v>747433</v>
      </c>
      <c r="I24" s="36">
        <f t="shared" si="1"/>
        <v>0.19717696418391362</v>
      </c>
      <c r="J24" s="31">
        <v>694681</v>
      </c>
      <c r="K24" s="36">
        <f t="shared" si="2"/>
        <v>0.18326069447862925</v>
      </c>
      <c r="L24" s="31">
        <v>625504</v>
      </c>
      <c r="M24" s="36">
        <f t="shared" si="3"/>
        <v>0.16501141882268336</v>
      </c>
      <c r="N24" s="31">
        <f t="shared" si="4"/>
        <v>2725945</v>
      </c>
      <c r="O24" s="36">
        <f t="shared" si="5"/>
        <v>0.71911938545972465</v>
      </c>
      <c r="P24" s="31">
        <v>528750</v>
      </c>
      <c r="Q24" s="31">
        <v>3613605</v>
      </c>
      <c r="R24" s="31">
        <v>30143605</v>
      </c>
      <c r="S24" s="31">
        <v>7986582</v>
      </c>
      <c r="T24" s="36">
        <f t="shared" si="6"/>
        <v>0.26495112313208724</v>
      </c>
      <c r="U24" s="36">
        <f t="shared" si="7"/>
        <v>0.18298628841607556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84877112</v>
      </c>
      <c r="E25" s="31">
        <v>86095988</v>
      </c>
      <c r="F25" s="31">
        <v>4454561</v>
      </c>
      <c r="G25" s="36">
        <f t="shared" si="0"/>
        <v>5.2482476076707231E-2</v>
      </c>
      <c r="H25" s="31">
        <v>2983964</v>
      </c>
      <c r="I25" s="36">
        <f t="shared" si="1"/>
        <v>3.5156285713397031E-2</v>
      </c>
      <c r="J25" s="31">
        <v>1100101</v>
      </c>
      <c r="K25" s="36">
        <f t="shared" si="2"/>
        <v>1.2777610496786447E-2</v>
      </c>
      <c r="L25" s="31">
        <v>2546436</v>
      </c>
      <c r="M25" s="36">
        <f t="shared" si="3"/>
        <v>2.9576709195787382E-2</v>
      </c>
      <c r="N25" s="31">
        <f t="shared" si="4"/>
        <v>11085062</v>
      </c>
      <c r="O25" s="36">
        <f t="shared" si="5"/>
        <v>0.12875236416358912</v>
      </c>
      <c r="P25" s="31">
        <v>-879314</v>
      </c>
      <c r="Q25" s="31">
        <v>60319301</v>
      </c>
      <c r="R25" s="31">
        <v>124264407</v>
      </c>
      <c r="S25" s="31">
        <v>11783445</v>
      </c>
      <c r="T25" s="36">
        <f t="shared" si="6"/>
        <v>9.4825584288186396E-2</v>
      </c>
      <c r="U25" s="36">
        <f t="shared" si="7"/>
        <v>-3.8959347855259896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3297996</v>
      </c>
      <c r="E26" s="31">
        <v>0</v>
      </c>
      <c r="F26" s="31">
        <v>0</v>
      </c>
      <c r="G26" s="36">
        <f t="shared" si="0"/>
        <v>0</v>
      </c>
      <c r="H26" s="31">
        <v>1371947</v>
      </c>
      <c r="I26" s="36">
        <f t="shared" si="1"/>
        <v>0.4159941370456483</v>
      </c>
      <c r="J26" s="31">
        <v>127522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1499469</v>
      </c>
      <c r="O26" s="36">
        <f t="shared" si="5"/>
        <v>0</v>
      </c>
      <c r="P26" s="31">
        <v>1255710</v>
      </c>
      <c r="Q26" s="31">
        <v>3116000</v>
      </c>
      <c r="R26" s="31">
        <v>3116004</v>
      </c>
      <c r="S26" s="31">
        <v>3330013</v>
      </c>
      <c r="T26" s="36">
        <f t="shared" si="6"/>
        <v>1.0686805921943618</v>
      </c>
      <c r="U26" s="36">
        <f t="shared" si="7"/>
        <v>-1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164359311</v>
      </c>
      <c r="E27" s="32">
        <f>SUM(E20:E26)</f>
        <v>160577504</v>
      </c>
      <c r="F27" s="32">
        <f>SUM(F20:F26)</f>
        <v>16819219</v>
      </c>
      <c r="G27" s="37">
        <f t="shared" si="0"/>
        <v>0.10233201208783359</v>
      </c>
      <c r="H27" s="32">
        <f>SUM(H20:H26)</f>
        <v>21918430</v>
      </c>
      <c r="I27" s="37">
        <f t="shared" si="1"/>
        <v>0.13335678926032976</v>
      </c>
      <c r="J27" s="32">
        <f>SUM(J20:J26)</f>
        <v>25780970</v>
      </c>
      <c r="K27" s="37">
        <f t="shared" si="2"/>
        <v>0.16055156767164597</v>
      </c>
      <c r="L27" s="32">
        <f>SUM(L20:L26)</f>
        <v>20811881</v>
      </c>
      <c r="M27" s="37">
        <f t="shared" si="3"/>
        <v>0.12960645471236121</v>
      </c>
      <c r="N27" s="32">
        <f t="shared" si="4"/>
        <v>85330500</v>
      </c>
      <c r="O27" s="37">
        <f t="shared" si="5"/>
        <v>0.53139759850794543</v>
      </c>
      <c r="P27" s="32">
        <f>SUM(P20:P26)</f>
        <v>25036773</v>
      </c>
      <c r="Q27" s="32">
        <f>SUM(Q20:Q26)</f>
        <v>94570996</v>
      </c>
      <c r="R27" s="32">
        <f>SUM(R20:R26)</f>
        <v>194713529</v>
      </c>
      <c r="S27" s="32">
        <f>SUM(S20:S26)</f>
        <v>51935145</v>
      </c>
      <c r="T27" s="37">
        <f t="shared" si="6"/>
        <v>0.2667259191835612</v>
      </c>
      <c r="U27" s="37">
        <f t="shared" si="7"/>
        <v>-0.16874746597734458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1073598</v>
      </c>
      <c r="E28" s="31">
        <v>1082492</v>
      </c>
      <c r="F28" s="31">
        <v>164271</v>
      </c>
      <c r="G28" s="36">
        <f t="shared" si="0"/>
        <v>0.15300978578574104</v>
      </c>
      <c r="H28" s="31">
        <v>-32970</v>
      </c>
      <c r="I28" s="36">
        <f t="shared" si="1"/>
        <v>-3.0709818758976822E-2</v>
      </c>
      <c r="J28" s="31">
        <v>33685</v>
      </c>
      <c r="K28" s="36">
        <f t="shared" si="2"/>
        <v>3.1118012881388501E-2</v>
      </c>
      <c r="L28" s="31">
        <v>902782</v>
      </c>
      <c r="M28" s="36">
        <f t="shared" si="3"/>
        <v>0.83398491628575544</v>
      </c>
      <c r="N28" s="31">
        <f t="shared" si="4"/>
        <v>1067768</v>
      </c>
      <c r="O28" s="36">
        <f t="shared" si="5"/>
        <v>0.9863980519024621</v>
      </c>
      <c r="P28" s="31">
        <v>1173899</v>
      </c>
      <c r="Q28" s="31">
        <v>1691999</v>
      </c>
      <c r="R28" s="31">
        <v>1366330</v>
      </c>
      <c r="S28" s="31">
        <v>1060704</v>
      </c>
      <c r="T28" s="36">
        <f t="shared" si="6"/>
        <v>0.77631611689708924</v>
      </c>
      <c r="U28" s="36">
        <f t="shared" si="7"/>
        <v>-0.23095428141603325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3158300</v>
      </c>
      <c r="E29" s="31">
        <v>3158300</v>
      </c>
      <c r="F29" s="31">
        <v>435554</v>
      </c>
      <c r="G29" s="36">
        <f t="shared" si="0"/>
        <v>0.137907735173986</v>
      </c>
      <c r="H29" s="31">
        <v>734932</v>
      </c>
      <c r="I29" s="36">
        <f t="shared" si="1"/>
        <v>0.23269860367919451</v>
      </c>
      <c r="J29" s="31">
        <v>525199</v>
      </c>
      <c r="K29" s="36">
        <f t="shared" si="2"/>
        <v>0.16629167590159263</v>
      </c>
      <c r="L29" s="31">
        <v>736422</v>
      </c>
      <c r="M29" s="36">
        <f t="shared" si="3"/>
        <v>0.23317037646835323</v>
      </c>
      <c r="N29" s="31">
        <f t="shared" si="4"/>
        <v>2432107</v>
      </c>
      <c r="O29" s="36">
        <f t="shared" si="5"/>
        <v>0.77006839122312631</v>
      </c>
      <c r="P29" s="31">
        <v>349918</v>
      </c>
      <c r="Q29" s="31">
        <v>2548400</v>
      </c>
      <c r="R29" s="31">
        <v>2656775</v>
      </c>
      <c r="S29" s="31">
        <v>3234150</v>
      </c>
      <c r="T29" s="36">
        <f t="shared" si="6"/>
        <v>1.2173217528770783</v>
      </c>
      <c r="U29" s="36">
        <f t="shared" si="7"/>
        <v>1.10455592453089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1</v>
      </c>
      <c r="R30" s="31">
        <v>1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32558622</v>
      </c>
      <c r="E31" s="31">
        <v>32580602</v>
      </c>
      <c r="F31" s="31">
        <v>2663258</v>
      </c>
      <c r="G31" s="36">
        <f t="shared" si="0"/>
        <v>8.1798855000681542E-2</v>
      </c>
      <c r="H31" s="31">
        <v>7320795</v>
      </c>
      <c r="I31" s="36">
        <f t="shared" si="1"/>
        <v>0.22484965733500636</v>
      </c>
      <c r="J31" s="31">
        <v>2287742</v>
      </c>
      <c r="K31" s="36">
        <f t="shared" si="2"/>
        <v>7.0217916783735304E-2</v>
      </c>
      <c r="L31" s="31">
        <v>2437628</v>
      </c>
      <c r="M31" s="36">
        <f t="shared" si="3"/>
        <v>7.4818384264354595E-2</v>
      </c>
      <c r="N31" s="31">
        <f t="shared" si="4"/>
        <v>14709423</v>
      </c>
      <c r="O31" s="36">
        <f t="shared" si="5"/>
        <v>0.4514779377004759</v>
      </c>
      <c r="P31" s="31">
        <v>4047731</v>
      </c>
      <c r="Q31" s="31">
        <v>33072243</v>
      </c>
      <c r="R31" s="31">
        <v>33143992</v>
      </c>
      <c r="S31" s="31">
        <v>17347292</v>
      </c>
      <c r="T31" s="36">
        <f t="shared" si="6"/>
        <v>0.52339175075832745</v>
      </c>
      <c r="U31" s="36">
        <f t="shared" si="7"/>
        <v>-0.39777915083783977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27956</v>
      </c>
      <c r="R32" s="31">
        <v>27956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300000</v>
      </c>
      <c r="E33" s="31">
        <v>300000</v>
      </c>
      <c r="F33" s="31">
        <v>62337</v>
      </c>
      <c r="G33" s="36">
        <f t="shared" si="0"/>
        <v>0.20779</v>
      </c>
      <c r="H33" s="31">
        <v>6757472</v>
      </c>
      <c r="I33" s="36">
        <f t="shared" si="1"/>
        <v>22.524906666666666</v>
      </c>
      <c r="J33" s="31">
        <v>6119366</v>
      </c>
      <c r="K33" s="36">
        <f t="shared" si="2"/>
        <v>20.397886666666668</v>
      </c>
      <c r="L33" s="31">
        <v>9403569</v>
      </c>
      <c r="M33" s="36">
        <f t="shared" si="3"/>
        <v>31.345230000000001</v>
      </c>
      <c r="N33" s="31">
        <f t="shared" si="4"/>
        <v>22342744</v>
      </c>
      <c r="O33" s="36">
        <f t="shared" si="5"/>
        <v>74.475813333333335</v>
      </c>
      <c r="P33" s="31">
        <v>101241</v>
      </c>
      <c r="Q33" s="31">
        <v>180000</v>
      </c>
      <c r="R33" s="31">
        <v>180000</v>
      </c>
      <c r="S33" s="31">
        <v>321546</v>
      </c>
      <c r="T33" s="36">
        <f t="shared" si="6"/>
        <v>1.7863666666666667</v>
      </c>
      <c r="U33" s="36">
        <f t="shared" si="7"/>
        <v>91.883011823273179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37090520</v>
      </c>
      <c r="E35" s="32">
        <f>SUM(E28:E34)</f>
        <v>37121394</v>
      </c>
      <c r="F35" s="32">
        <f>SUM(F28:F34)</f>
        <v>3325420</v>
      </c>
      <c r="G35" s="37">
        <f t="shared" si="0"/>
        <v>8.9656871890714931E-2</v>
      </c>
      <c r="H35" s="32">
        <f>SUM(H28:H34)</f>
        <v>14780229</v>
      </c>
      <c r="I35" s="37">
        <f t="shared" si="1"/>
        <v>0.39849074642253601</v>
      </c>
      <c r="J35" s="32">
        <f>SUM(J28:J34)</f>
        <v>8965992</v>
      </c>
      <c r="K35" s="37">
        <f t="shared" si="2"/>
        <v>0.24153166230772477</v>
      </c>
      <c r="L35" s="32">
        <f>SUM(L28:L34)</f>
        <v>13480401</v>
      </c>
      <c r="M35" s="37">
        <f t="shared" si="3"/>
        <v>0.36314371707053889</v>
      </c>
      <c r="N35" s="32">
        <f t="shared" si="4"/>
        <v>40552042</v>
      </c>
      <c r="O35" s="37">
        <f t="shared" si="5"/>
        <v>1.0924170035209346</v>
      </c>
      <c r="P35" s="32">
        <f>SUM(P28:P34)</f>
        <v>5672789</v>
      </c>
      <c r="Q35" s="32">
        <f>SUM(Q28:Q34)</f>
        <v>37520599</v>
      </c>
      <c r="R35" s="32">
        <f>SUM(R28:R34)</f>
        <v>37375054</v>
      </c>
      <c r="S35" s="32">
        <f>SUM(S28:S34)</f>
        <v>21963692</v>
      </c>
      <c r="T35" s="37">
        <f t="shared" si="6"/>
        <v>0.58765646198129906</v>
      </c>
      <c r="U35" s="37">
        <f t="shared" si="7"/>
        <v>1.3763268825969024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148040959</v>
      </c>
      <c r="E36" s="31">
        <v>132234826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1100435</v>
      </c>
      <c r="M36" s="36">
        <f t="shared" si="3"/>
        <v>8.3218243883801078E-3</v>
      </c>
      <c r="N36" s="31">
        <f t="shared" si="4"/>
        <v>1100435</v>
      </c>
      <c r="O36" s="36">
        <f t="shared" si="5"/>
        <v>8.3218243883801078E-3</v>
      </c>
      <c r="P36" s="31">
        <v>219782</v>
      </c>
      <c r="Q36" s="31">
        <v>26182224</v>
      </c>
      <c r="R36" s="31">
        <v>54574978</v>
      </c>
      <c r="S36" s="31">
        <v>313988</v>
      </c>
      <c r="T36" s="36">
        <f t="shared" si="6"/>
        <v>5.7533325986865265E-3</v>
      </c>
      <c r="U36" s="36">
        <f t="shared" si="7"/>
        <v>4.0069386937965801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2934746</v>
      </c>
      <c r="E37" s="31">
        <v>3090529</v>
      </c>
      <c r="F37" s="31">
        <v>405000</v>
      </c>
      <c r="G37" s="36">
        <f t="shared" si="0"/>
        <v>0.13800172144369563</v>
      </c>
      <c r="H37" s="31">
        <v>2189311</v>
      </c>
      <c r="I37" s="36">
        <f t="shared" si="1"/>
        <v>0.74599675747066352</v>
      </c>
      <c r="J37" s="31">
        <v>484000</v>
      </c>
      <c r="K37" s="36">
        <f t="shared" si="2"/>
        <v>0.15660749340970428</v>
      </c>
      <c r="L37" s="31">
        <v>93375</v>
      </c>
      <c r="M37" s="36">
        <f t="shared" si="3"/>
        <v>3.0213274167626317E-2</v>
      </c>
      <c r="N37" s="31">
        <f t="shared" si="4"/>
        <v>3171686</v>
      </c>
      <c r="O37" s="36">
        <f t="shared" si="5"/>
        <v>1.0262599056666351</v>
      </c>
      <c r="P37" s="31">
        <v>360679</v>
      </c>
      <c r="Q37" s="31">
        <v>1205634</v>
      </c>
      <c r="R37" s="31">
        <v>2598668</v>
      </c>
      <c r="S37" s="31">
        <v>933488</v>
      </c>
      <c r="T37" s="36">
        <f t="shared" si="6"/>
        <v>0.3592178762350558</v>
      </c>
      <c r="U37" s="36">
        <f t="shared" si="7"/>
        <v>-0.74111328910194385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2385000</v>
      </c>
      <c r="E38" s="31">
        <v>2385000</v>
      </c>
      <c r="F38" s="31">
        <v>738745</v>
      </c>
      <c r="G38" s="36">
        <f t="shared" si="0"/>
        <v>0.30974633123689727</v>
      </c>
      <c r="H38" s="31">
        <v>805763</v>
      </c>
      <c r="I38" s="36">
        <f t="shared" si="1"/>
        <v>0.33784612159329142</v>
      </c>
      <c r="J38" s="31">
        <v>549575</v>
      </c>
      <c r="K38" s="36">
        <f t="shared" si="2"/>
        <v>0.23042976939203355</v>
      </c>
      <c r="L38" s="31">
        <v>290880</v>
      </c>
      <c r="M38" s="36">
        <f t="shared" si="3"/>
        <v>0.1219622641509434</v>
      </c>
      <c r="N38" s="31">
        <f t="shared" si="4"/>
        <v>2384963</v>
      </c>
      <c r="O38" s="36">
        <f t="shared" si="5"/>
        <v>0.99998448637316562</v>
      </c>
      <c r="P38" s="31">
        <v>1311347</v>
      </c>
      <c r="Q38" s="31">
        <v>2289600</v>
      </c>
      <c r="R38" s="31">
        <v>2216800</v>
      </c>
      <c r="S38" s="31">
        <v>2174328</v>
      </c>
      <c r="T38" s="36">
        <f t="shared" si="6"/>
        <v>0.98084085167809454</v>
      </c>
      <c r="U38" s="36">
        <f t="shared" si="7"/>
        <v>-0.77818228127261513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29097000</v>
      </c>
      <c r="E39" s="31">
        <v>29097000</v>
      </c>
      <c r="F39" s="31">
        <v>4744364</v>
      </c>
      <c r="G39" s="36">
        <f t="shared" si="0"/>
        <v>0.16305337319998625</v>
      </c>
      <c r="H39" s="31">
        <v>5336667</v>
      </c>
      <c r="I39" s="36">
        <f t="shared" si="1"/>
        <v>0.18340952675533559</v>
      </c>
      <c r="J39" s="31">
        <v>8152364</v>
      </c>
      <c r="K39" s="36">
        <f t="shared" si="2"/>
        <v>0.28017885005327009</v>
      </c>
      <c r="L39" s="31">
        <v>7405657</v>
      </c>
      <c r="M39" s="36">
        <f t="shared" si="3"/>
        <v>0.25451617005189536</v>
      </c>
      <c r="N39" s="31">
        <f t="shared" si="4"/>
        <v>25639052</v>
      </c>
      <c r="O39" s="36">
        <f t="shared" si="5"/>
        <v>0.88115792006048732</v>
      </c>
      <c r="P39" s="31">
        <v>4268057</v>
      </c>
      <c r="Q39" s="31">
        <v>27133000</v>
      </c>
      <c r="R39" s="31">
        <v>25500000</v>
      </c>
      <c r="S39" s="31">
        <v>11619479</v>
      </c>
      <c r="T39" s="36">
        <f t="shared" si="6"/>
        <v>0.45566584313725489</v>
      </c>
      <c r="U39" s="36">
        <f t="shared" si="7"/>
        <v>0.73513544922197616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182457705</v>
      </c>
      <c r="E40" s="32">
        <f>SUM(E36:E39)</f>
        <v>166807355</v>
      </c>
      <c r="F40" s="32">
        <f>SUM(F36:F39)</f>
        <v>5888109</v>
      </c>
      <c r="G40" s="37">
        <f t="shared" si="0"/>
        <v>3.2271089894504591E-2</v>
      </c>
      <c r="H40" s="32">
        <f>SUM(H36:H39)</f>
        <v>8331741</v>
      </c>
      <c r="I40" s="37">
        <f t="shared" si="1"/>
        <v>4.5663958121143745E-2</v>
      </c>
      <c r="J40" s="32">
        <f>SUM(J36:J39)</f>
        <v>9185939</v>
      </c>
      <c r="K40" s="37">
        <f t="shared" si="2"/>
        <v>5.5069148479693839E-2</v>
      </c>
      <c r="L40" s="32">
        <f>SUM(L36:L39)</f>
        <v>8890347</v>
      </c>
      <c r="M40" s="37">
        <f t="shared" si="3"/>
        <v>5.3297092325455313E-2</v>
      </c>
      <c r="N40" s="32">
        <f t="shared" si="4"/>
        <v>32296136</v>
      </c>
      <c r="O40" s="37">
        <f t="shared" si="5"/>
        <v>0.19361338113658116</v>
      </c>
      <c r="P40" s="32">
        <f>SUM(P36:P39)</f>
        <v>6159865</v>
      </c>
      <c r="Q40" s="32">
        <f>SUM(Q36:Q39)</f>
        <v>56810458</v>
      </c>
      <c r="R40" s="32">
        <f>SUM(R36:R39)</f>
        <v>84890446</v>
      </c>
      <c r="S40" s="32">
        <f>SUM(S36:S39)</f>
        <v>15041283</v>
      </c>
      <c r="T40" s="37">
        <f t="shared" si="6"/>
        <v>0.1771846386576883</v>
      </c>
      <c r="U40" s="37">
        <f t="shared" si="7"/>
        <v>0.44326977945133539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8113000</v>
      </c>
      <c r="E41" s="31">
        <v>12913000</v>
      </c>
      <c r="F41" s="31">
        <v>3465096</v>
      </c>
      <c r="G41" s="36">
        <f t="shared" si="0"/>
        <v>0.42710415382719091</v>
      </c>
      <c r="H41" s="31">
        <v>2141686</v>
      </c>
      <c r="I41" s="36">
        <f t="shared" si="1"/>
        <v>0.26398200419080486</v>
      </c>
      <c r="J41" s="31">
        <v>4328739</v>
      </c>
      <c r="K41" s="36">
        <f t="shared" si="2"/>
        <v>0.33522334081932936</v>
      </c>
      <c r="L41" s="31">
        <v>2539630</v>
      </c>
      <c r="M41" s="36">
        <f t="shared" si="3"/>
        <v>0.19667234569813366</v>
      </c>
      <c r="N41" s="31">
        <f t="shared" si="4"/>
        <v>12475151</v>
      </c>
      <c r="O41" s="36">
        <f t="shared" si="5"/>
        <v>0.96609238751645632</v>
      </c>
      <c r="P41" s="31">
        <v>5834723</v>
      </c>
      <c r="Q41" s="31">
        <v>0</v>
      </c>
      <c r="R41" s="31">
        <v>15912382</v>
      </c>
      <c r="S41" s="31">
        <v>8033823</v>
      </c>
      <c r="T41" s="36">
        <f t="shared" si="6"/>
        <v>0.50487871646118099</v>
      </c>
      <c r="U41" s="36">
        <f t="shared" si="7"/>
        <v>-0.56473854885656105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33335120</v>
      </c>
      <c r="E42" s="31">
        <v>65764036</v>
      </c>
      <c r="F42" s="31">
        <v>26691945</v>
      </c>
      <c r="G42" s="36">
        <f t="shared" si="0"/>
        <v>0.80071543165286341</v>
      </c>
      <c r="H42" s="31">
        <v>6968179</v>
      </c>
      <c r="I42" s="36">
        <f t="shared" si="1"/>
        <v>0.20903416576871481</v>
      </c>
      <c r="J42" s="31">
        <v>29199330</v>
      </c>
      <c r="K42" s="36">
        <f t="shared" si="2"/>
        <v>0.44400149041947484</v>
      </c>
      <c r="L42" s="31">
        <v>20234537</v>
      </c>
      <c r="M42" s="36">
        <f t="shared" si="3"/>
        <v>0.30768392925276056</v>
      </c>
      <c r="N42" s="31">
        <f t="shared" si="4"/>
        <v>83093991</v>
      </c>
      <c r="O42" s="36">
        <f t="shared" si="5"/>
        <v>1.2635172056654187</v>
      </c>
      <c r="P42" s="31">
        <v>436978</v>
      </c>
      <c r="Q42" s="31">
        <v>67985349</v>
      </c>
      <c r="R42" s="31">
        <v>68071549</v>
      </c>
      <c r="S42" s="31">
        <v>25381328</v>
      </c>
      <c r="T42" s="36">
        <f t="shared" si="6"/>
        <v>0.37286250089593231</v>
      </c>
      <c r="U42" s="36">
        <f t="shared" si="7"/>
        <v>45.305619504872098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5227950</v>
      </c>
      <c r="E43" s="31">
        <v>5227950</v>
      </c>
      <c r="F43" s="31">
        <v>33386096</v>
      </c>
      <c r="G43" s="36">
        <f t="shared" si="0"/>
        <v>6.3860779081666807</v>
      </c>
      <c r="H43" s="31">
        <v>48955583</v>
      </c>
      <c r="I43" s="36">
        <f t="shared" si="1"/>
        <v>9.3642026033148742</v>
      </c>
      <c r="J43" s="31">
        <v>18147062</v>
      </c>
      <c r="K43" s="36">
        <f t="shared" si="2"/>
        <v>3.471162118995017</v>
      </c>
      <c r="L43" s="31">
        <v>15201868</v>
      </c>
      <c r="M43" s="36">
        <f t="shared" si="3"/>
        <v>2.9078066928719668</v>
      </c>
      <c r="N43" s="31">
        <f t="shared" si="4"/>
        <v>115690609</v>
      </c>
      <c r="O43" s="36">
        <f t="shared" si="5"/>
        <v>22.129249323348539</v>
      </c>
      <c r="P43" s="31">
        <v>24215408</v>
      </c>
      <c r="Q43" s="31">
        <v>5332850</v>
      </c>
      <c r="R43" s="31">
        <v>9690350</v>
      </c>
      <c r="S43" s="31">
        <v>81456771</v>
      </c>
      <c r="T43" s="36">
        <f t="shared" si="6"/>
        <v>8.405967895896433</v>
      </c>
      <c r="U43" s="36">
        <f t="shared" si="7"/>
        <v>-0.37222333813248165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26140400</v>
      </c>
      <c r="E44" s="31">
        <v>26140400</v>
      </c>
      <c r="F44" s="31">
        <v>380440</v>
      </c>
      <c r="G44" s="36">
        <f t="shared" si="0"/>
        <v>1.4553717617174947E-2</v>
      </c>
      <c r="H44" s="31">
        <v>573480</v>
      </c>
      <c r="I44" s="36">
        <f t="shared" si="1"/>
        <v>2.193845541766767E-2</v>
      </c>
      <c r="J44" s="31">
        <v>512246</v>
      </c>
      <c r="K44" s="36">
        <f t="shared" si="2"/>
        <v>1.9595951094857005E-2</v>
      </c>
      <c r="L44" s="31">
        <v>303593</v>
      </c>
      <c r="M44" s="36">
        <f t="shared" si="3"/>
        <v>1.1613938577833546E-2</v>
      </c>
      <c r="N44" s="31">
        <f t="shared" si="4"/>
        <v>1769759</v>
      </c>
      <c r="O44" s="36">
        <f t="shared" si="5"/>
        <v>6.7702062707533164E-2</v>
      </c>
      <c r="P44" s="31">
        <v>0</v>
      </c>
      <c r="Q44" s="31">
        <v>24673500</v>
      </c>
      <c r="R44" s="31">
        <v>24673500</v>
      </c>
      <c r="S44" s="31">
        <v>1753999</v>
      </c>
      <c r="T44" s="36">
        <f t="shared" si="6"/>
        <v>7.1088374166616008E-2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22382265</v>
      </c>
      <c r="E45" s="31">
        <v>19323340</v>
      </c>
      <c r="F45" s="31">
        <v>4034586</v>
      </c>
      <c r="G45" s="36">
        <f t="shared" si="0"/>
        <v>0.18025816422064522</v>
      </c>
      <c r="H45" s="31">
        <v>5010022</v>
      </c>
      <c r="I45" s="36">
        <f t="shared" si="1"/>
        <v>0.223838918894044</v>
      </c>
      <c r="J45" s="31">
        <v>3953487</v>
      </c>
      <c r="K45" s="36">
        <f t="shared" si="2"/>
        <v>0.20459646210230736</v>
      </c>
      <c r="L45" s="31">
        <v>1861157</v>
      </c>
      <c r="M45" s="36">
        <f t="shared" si="3"/>
        <v>9.6316527060021709E-2</v>
      </c>
      <c r="N45" s="31">
        <f t="shared" si="4"/>
        <v>14859252</v>
      </c>
      <c r="O45" s="36">
        <f t="shared" si="5"/>
        <v>0.76897948284302819</v>
      </c>
      <c r="P45" s="31">
        <v>4001791</v>
      </c>
      <c r="Q45" s="31">
        <v>37244763</v>
      </c>
      <c r="R45" s="31">
        <v>37097443</v>
      </c>
      <c r="S45" s="31">
        <v>17372913</v>
      </c>
      <c r="T45" s="36">
        <f t="shared" si="6"/>
        <v>0.46830486403065569</v>
      </c>
      <c r="U45" s="36">
        <f t="shared" si="7"/>
        <v>-0.53491899002221754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22944044</v>
      </c>
      <c r="E46" s="31">
        <v>36944044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22629481</v>
      </c>
      <c r="R46" s="31">
        <v>22629481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118142779</v>
      </c>
      <c r="E47" s="32">
        <f>SUM(E41:E46)</f>
        <v>166312770</v>
      </c>
      <c r="F47" s="32">
        <f>SUM(F41:F46)</f>
        <v>67958163</v>
      </c>
      <c r="G47" s="37">
        <f t="shared" si="0"/>
        <v>0.57522062351351999</v>
      </c>
      <c r="H47" s="32">
        <f>SUM(H41:H46)</f>
        <v>63648950</v>
      </c>
      <c r="I47" s="37">
        <f t="shared" si="1"/>
        <v>0.53874600325763455</v>
      </c>
      <c r="J47" s="32">
        <f>SUM(J41:J46)</f>
        <v>56140864</v>
      </c>
      <c r="K47" s="37">
        <f t="shared" si="2"/>
        <v>0.33756195630678271</v>
      </c>
      <c r="L47" s="32">
        <f>SUM(L41:L46)</f>
        <v>40140785</v>
      </c>
      <c r="M47" s="37">
        <f t="shared" si="3"/>
        <v>0.24135720305782893</v>
      </c>
      <c r="N47" s="32">
        <f t="shared" si="4"/>
        <v>227888762</v>
      </c>
      <c r="O47" s="37">
        <f t="shared" si="5"/>
        <v>1.3702421167057708</v>
      </c>
      <c r="P47" s="32">
        <f>SUM(P41:P46)</f>
        <v>34488900</v>
      </c>
      <c r="Q47" s="32">
        <f>SUM(Q41:Q46)</f>
        <v>157865943</v>
      </c>
      <c r="R47" s="32">
        <f>SUM(R41:R46)</f>
        <v>178074705</v>
      </c>
      <c r="S47" s="32">
        <f>SUM(S41:S46)</f>
        <v>133998834</v>
      </c>
      <c r="T47" s="37">
        <f t="shared" si="6"/>
        <v>0.75248662632910157</v>
      </c>
      <c r="U47" s="37">
        <f t="shared" si="7"/>
        <v>0.16387547877722985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2889192</v>
      </c>
      <c r="E48" s="31">
        <v>2889192</v>
      </c>
      <c r="F48" s="31">
        <v>15000</v>
      </c>
      <c r="G48" s="36">
        <f t="shared" si="0"/>
        <v>5.1917629565636347E-3</v>
      </c>
      <c r="H48" s="31">
        <v>0</v>
      </c>
      <c r="I48" s="36">
        <f t="shared" si="1"/>
        <v>0</v>
      </c>
      <c r="J48" s="31">
        <v>267525</v>
      </c>
      <c r="K48" s="36">
        <f t="shared" si="2"/>
        <v>9.259509233031242E-2</v>
      </c>
      <c r="L48" s="31">
        <v>644732</v>
      </c>
      <c r="M48" s="36">
        <f t="shared" si="3"/>
        <v>0.223153047634079</v>
      </c>
      <c r="N48" s="31">
        <f t="shared" si="4"/>
        <v>927257</v>
      </c>
      <c r="O48" s="36">
        <f t="shared" si="5"/>
        <v>0.32093990292095509</v>
      </c>
      <c r="P48" s="31">
        <v>1829405</v>
      </c>
      <c r="Q48" s="31">
        <v>2935296</v>
      </c>
      <c r="R48" s="31">
        <v>2739648</v>
      </c>
      <c r="S48" s="31">
        <v>2964153</v>
      </c>
      <c r="T48" s="36">
        <f t="shared" si="6"/>
        <v>1.0819466588408437</v>
      </c>
      <c r="U48" s="36">
        <f t="shared" si="7"/>
        <v>-0.64757284472273779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23408594</v>
      </c>
      <c r="Q49" s="31">
        <v>0</v>
      </c>
      <c r="R49" s="31">
        <v>35777000</v>
      </c>
      <c r="S49" s="31">
        <v>25191174</v>
      </c>
      <c r="T49" s="36">
        <f t="shared" si="6"/>
        <v>0.70411644352516978</v>
      </c>
      <c r="U49" s="36">
        <f t="shared" si="7"/>
        <v>-1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1236000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49937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49937</v>
      </c>
      <c r="O50" s="36">
        <f t="shared" si="5"/>
        <v>0</v>
      </c>
      <c r="P50" s="31">
        <v>1833662</v>
      </c>
      <c r="Q50" s="31">
        <v>0</v>
      </c>
      <c r="R50" s="31">
        <v>2060000</v>
      </c>
      <c r="S50" s="31">
        <v>1833662</v>
      </c>
      <c r="T50" s="36">
        <f t="shared" si="6"/>
        <v>0.89012718446601946</v>
      </c>
      <c r="U50" s="36">
        <f t="shared" si="7"/>
        <v>-1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360</v>
      </c>
      <c r="I51" s="36">
        <f t="shared" si="1"/>
        <v>0</v>
      </c>
      <c r="J51" s="31">
        <v>759</v>
      </c>
      <c r="K51" s="36">
        <f t="shared" si="2"/>
        <v>0</v>
      </c>
      <c r="L51" s="31">
        <v>207</v>
      </c>
      <c r="M51" s="36">
        <f t="shared" si="3"/>
        <v>0</v>
      </c>
      <c r="N51" s="31">
        <f t="shared" si="4"/>
        <v>1326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4125192</v>
      </c>
      <c r="E53" s="32">
        <f>SUM(E48:E52)</f>
        <v>2889192</v>
      </c>
      <c r="F53" s="32">
        <f>SUM(F48:F52)</f>
        <v>15000</v>
      </c>
      <c r="G53" s="37">
        <f t="shared" si="0"/>
        <v>3.6361943880430293E-3</v>
      </c>
      <c r="H53" s="32">
        <f>SUM(H48:H52)</f>
        <v>360</v>
      </c>
      <c r="I53" s="37">
        <f t="shared" si="1"/>
        <v>8.7268665313032699E-5</v>
      </c>
      <c r="J53" s="32">
        <f>SUM(J48:J52)</f>
        <v>318221</v>
      </c>
      <c r="K53" s="37">
        <f t="shared" si="2"/>
        <v>0.11014186665337575</v>
      </c>
      <c r="L53" s="32">
        <f>SUM(L48:L52)</f>
        <v>644939</v>
      </c>
      <c r="M53" s="37">
        <f t="shared" si="3"/>
        <v>0.22322469396287958</v>
      </c>
      <c r="N53" s="32">
        <f t="shared" si="4"/>
        <v>978520</v>
      </c>
      <c r="O53" s="37">
        <f t="shared" si="5"/>
        <v>0.33868292588377652</v>
      </c>
      <c r="P53" s="32">
        <f>SUM(P48:P52)</f>
        <v>27071661</v>
      </c>
      <c r="Q53" s="32">
        <f>SUM(Q48:Q52)</f>
        <v>2935296</v>
      </c>
      <c r="R53" s="32">
        <f>SUM(R48:R52)</f>
        <v>40576648</v>
      </c>
      <c r="S53" s="32">
        <f>SUM(S48:S52)</f>
        <v>29988989</v>
      </c>
      <c r="T53" s="37">
        <f t="shared" si="6"/>
        <v>0.73907014201863097</v>
      </c>
      <c r="U53" s="37">
        <f t="shared" si="7"/>
        <v>-0.97617660032016507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873018539</v>
      </c>
      <c r="E54" s="32">
        <f>SUM(E8:E9,E11:E18,E20:E26,E28:E34,E36:E39,E41:E46,E48:E52)</f>
        <v>876370548</v>
      </c>
      <c r="F54" s="32">
        <f>SUM(F8:F9,F11:F18,F20:F26,F28:F34,F36:F39,F41:F46,F48:F52)</f>
        <v>110619581</v>
      </c>
      <c r="G54" s="37">
        <f t="shared" si="0"/>
        <v>0.12670931493242896</v>
      </c>
      <c r="H54" s="32">
        <f>SUM(H8:H9,H11:H18,H20:H26,H28:H34,H36:H39,H41:H46,H48:H52)</f>
        <v>134886180</v>
      </c>
      <c r="I54" s="37">
        <f t="shared" si="1"/>
        <v>0.15450551617667307</v>
      </c>
      <c r="J54" s="32">
        <f>SUM(J8:J9,J11:J18,J20:J26,J28:J34,J36:J39,J41:J46,J48:J52)</f>
        <v>156295752</v>
      </c>
      <c r="K54" s="37">
        <f t="shared" si="2"/>
        <v>0.17834436855128089</v>
      </c>
      <c r="L54" s="32">
        <f>SUM(L8:L9,L11:L18,L20:L26,L28:L34,L36:L39,L41:L46,L48:L52)</f>
        <v>88489303</v>
      </c>
      <c r="M54" s="37">
        <f t="shared" si="3"/>
        <v>0.10097247471625438</v>
      </c>
      <c r="N54" s="32">
        <f t="shared" si="4"/>
        <v>490290816</v>
      </c>
      <c r="O54" s="37">
        <f t="shared" si="5"/>
        <v>0.55945606241436585</v>
      </c>
      <c r="P54" s="32">
        <f>SUM(P8:P9,P11:P18,P20:P26,P28:P34,P36:P39,P41:P46,P48:P52)</f>
        <v>131803133</v>
      </c>
      <c r="Q54" s="32">
        <f>SUM(Q8:Q9,Q11:Q18,Q20:Q26,Q28:Q34,Q36:Q39,Q41:Q46,Q48:Q52)</f>
        <v>585479314</v>
      </c>
      <c r="R54" s="32">
        <f>SUM(R8:R9,R11:R18,R20:R26,R28:R34,R36:R39,R41:R46,R48:R52)</f>
        <v>721752595</v>
      </c>
      <c r="S54" s="32">
        <f>SUM(S8:S9,S11:S18,S20:S26,S28:S34,S36:S39,S41:S46,S48:S52)</f>
        <v>356900763</v>
      </c>
      <c r="T54" s="37">
        <f t="shared" si="6"/>
        <v>0.49449183206608355</v>
      </c>
      <c r="U54" s="37">
        <f t="shared" si="7"/>
        <v>-0.32862519284727476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19256880</v>
      </c>
      <c r="E57" s="31">
        <v>22193760</v>
      </c>
      <c r="F57" s="31">
        <v>3137743</v>
      </c>
      <c r="G57" s="36">
        <f t="shared" ref="G57:G85" si="8">IF(($D57      =0),0,($F57      /$D57      ))</f>
        <v>0.16294140068380755</v>
      </c>
      <c r="H57" s="31">
        <v>3245188</v>
      </c>
      <c r="I57" s="36">
        <f t="shared" ref="I57:I85" si="9">IF(($D57      =0),0,($H57      /$D57      ))</f>
        <v>0.16852096497459609</v>
      </c>
      <c r="J57" s="31">
        <v>4639230</v>
      </c>
      <c r="K57" s="36">
        <f t="shared" ref="K57:K85" si="10">IF(($E57      =0),0,($J57      /$E57      ))</f>
        <v>0.2090330795683111</v>
      </c>
      <c r="L57" s="31">
        <v>3117409</v>
      </c>
      <c r="M57" s="36">
        <f t="shared" ref="M57:M85" si="11">IF(($E57      =0),0,($L57      /$E57      ))</f>
        <v>0.14046331040797053</v>
      </c>
      <c r="N57" s="31">
        <f t="shared" ref="N57:N85" si="12">$F57      +$H57      +$J57      +$L57</f>
        <v>14139570</v>
      </c>
      <c r="O57" s="36">
        <f t="shared" ref="O57:O85" si="13">IF(($E57      =0),0,($N57      /$E57      ))</f>
        <v>0.63709664338084215</v>
      </c>
      <c r="P57" s="31">
        <v>0</v>
      </c>
      <c r="Q57" s="31">
        <v>18696000</v>
      </c>
      <c r="R57" s="31">
        <v>18696000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=0),0,(($L57      /$P57      )-1))</f>
        <v>0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19256880</v>
      </c>
      <c r="E58" s="32">
        <f>E57</f>
        <v>22193760</v>
      </c>
      <c r="F58" s="32">
        <f>F57</f>
        <v>3137743</v>
      </c>
      <c r="G58" s="37">
        <f t="shared" si="8"/>
        <v>0.16294140068380755</v>
      </c>
      <c r="H58" s="32">
        <f>H57</f>
        <v>3245188</v>
      </c>
      <c r="I58" s="37">
        <f t="shared" si="9"/>
        <v>0.16852096497459609</v>
      </c>
      <c r="J58" s="32">
        <f>J57</f>
        <v>4639230</v>
      </c>
      <c r="K58" s="37">
        <f t="shared" si="10"/>
        <v>0.2090330795683111</v>
      </c>
      <c r="L58" s="32">
        <f>L57</f>
        <v>3117409</v>
      </c>
      <c r="M58" s="37">
        <f t="shared" si="11"/>
        <v>0.14046331040797053</v>
      </c>
      <c r="N58" s="32">
        <f t="shared" si="12"/>
        <v>14139570</v>
      </c>
      <c r="O58" s="37">
        <f t="shared" si="13"/>
        <v>0.63709664338084215</v>
      </c>
      <c r="P58" s="32">
        <f>P57</f>
        <v>0</v>
      </c>
      <c r="Q58" s="32">
        <f>Q57</f>
        <v>18696000</v>
      </c>
      <c r="R58" s="32">
        <f>R57</f>
        <v>18696000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3759545</v>
      </c>
      <c r="E65" s="31">
        <v>3759545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179520</v>
      </c>
      <c r="K65" s="36">
        <f t="shared" si="10"/>
        <v>4.7750459164606358E-2</v>
      </c>
      <c r="L65" s="31">
        <v>593343</v>
      </c>
      <c r="M65" s="36">
        <f t="shared" si="11"/>
        <v>0.15782308763427488</v>
      </c>
      <c r="N65" s="31">
        <f t="shared" si="12"/>
        <v>772863</v>
      </c>
      <c r="O65" s="36">
        <f t="shared" si="13"/>
        <v>0.20557354679888123</v>
      </c>
      <c r="P65" s="31">
        <v>2174</v>
      </c>
      <c r="Q65" s="31">
        <v>3342099</v>
      </c>
      <c r="R65" s="31">
        <v>3342099</v>
      </c>
      <c r="S65" s="31">
        <v>2174</v>
      </c>
      <c r="T65" s="36">
        <f t="shared" si="14"/>
        <v>6.5048940800377245E-4</v>
      </c>
      <c r="U65" s="36">
        <f t="shared" si="15"/>
        <v>271.92686292548296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66466</v>
      </c>
      <c r="E66" s="31">
        <v>90000</v>
      </c>
      <c r="F66" s="31">
        <v>20481</v>
      </c>
      <c r="G66" s="36">
        <f t="shared" si="8"/>
        <v>0.30814250895194534</v>
      </c>
      <c r="H66" s="31">
        <v>11526</v>
      </c>
      <c r="I66" s="36">
        <f t="shared" si="9"/>
        <v>0.17341197002978967</v>
      </c>
      <c r="J66" s="31">
        <v>13304</v>
      </c>
      <c r="K66" s="36">
        <f t="shared" si="10"/>
        <v>0.14782222222222222</v>
      </c>
      <c r="L66" s="31">
        <v>2866906</v>
      </c>
      <c r="M66" s="36">
        <f t="shared" si="11"/>
        <v>31.854511111111112</v>
      </c>
      <c r="N66" s="31">
        <f t="shared" si="12"/>
        <v>2912217</v>
      </c>
      <c r="O66" s="36">
        <f t="shared" si="13"/>
        <v>32.35796666666667</v>
      </c>
      <c r="P66" s="31">
        <v>5375</v>
      </c>
      <c r="Q66" s="31">
        <v>360000</v>
      </c>
      <c r="R66" s="31">
        <v>60000</v>
      </c>
      <c r="S66" s="31">
        <v>20676</v>
      </c>
      <c r="T66" s="36">
        <f t="shared" si="14"/>
        <v>0.34460000000000002</v>
      </c>
      <c r="U66" s="36">
        <f t="shared" si="15"/>
        <v>532.37786046511633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50000000</v>
      </c>
      <c r="E67" s="31">
        <v>50000000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4952530</v>
      </c>
      <c r="E68" s="31">
        <v>4916868</v>
      </c>
      <c r="F68" s="31">
        <v>11181</v>
      </c>
      <c r="G68" s="36">
        <f t="shared" si="8"/>
        <v>2.2576339769774236E-3</v>
      </c>
      <c r="H68" s="31">
        <v>20234</v>
      </c>
      <c r="I68" s="36">
        <f t="shared" si="9"/>
        <v>4.0855885779591443E-3</v>
      </c>
      <c r="J68" s="31">
        <v>-8736157</v>
      </c>
      <c r="K68" s="36">
        <f t="shared" si="10"/>
        <v>-1.7767727341876984</v>
      </c>
      <c r="L68" s="31">
        <v>944080</v>
      </c>
      <c r="M68" s="36">
        <f t="shared" si="11"/>
        <v>0.19200840860482729</v>
      </c>
      <c r="N68" s="31">
        <f t="shared" si="12"/>
        <v>-7760662</v>
      </c>
      <c r="O68" s="36">
        <f t="shared" si="13"/>
        <v>-1.5783750956909968</v>
      </c>
      <c r="P68" s="31">
        <v>1228</v>
      </c>
      <c r="Q68" s="31">
        <v>5505661</v>
      </c>
      <c r="R68" s="31">
        <v>3074353</v>
      </c>
      <c r="S68" s="31">
        <v>613700</v>
      </c>
      <c r="T68" s="36">
        <f t="shared" si="14"/>
        <v>0.19961923695815023</v>
      </c>
      <c r="U68" s="36">
        <f t="shared" si="15"/>
        <v>767.79478827361561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58778541</v>
      </c>
      <c r="E70" s="32">
        <f>SUM(E64:E69)</f>
        <v>58766413</v>
      </c>
      <c r="F70" s="32">
        <f>SUM(F64:F69)</f>
        <v>31662</v>
      </c>
      <c r="G70" s="37">
        <f t="shared" si="8"/>
        <v>5.3866597335241789E-4</v>
      </c>
      <c r="H70" s="32">
        <f>SUM(H64:H69)</f>
        <v>31760</v>
      </c>
      <c r="I70" s="37">
        <f t="shared" si="9"/>
        <v>5.4033324848944445E-4</v>
      </c>
      <c r="J70" s="32">
        <f>SUM(J64:J69)</f>
        <v>-8543333</v>
      </c>
      <c r="K70" s="37">
        <f t="shared" si="10"/>
        <v>-0.14537781981010139</v>
      </c>
      <c r="L70" s="32">
        <f>SUM(L64:L69)</f>
        <v>4404329</v>
      </c>
      <c r="M70" s="37">
        <f t="shared" si="11"/>
        <v>7.4946364345906222E-2</v>
      </c>
      <c r="N70" s="32">
        <f t="shared" si="12"/>
        <v>-4075582</v>
      </c>
      <c r="O70" s="37">
        <f t="shared" si="13"/>
        <v>-6.9352233562392174E-2</v>
      </c>
      <c r="P70" s="32">
        <f>SUM(P64:P69)</f>
        <v>8777</v>
      </c>
      <c r="Q70" s="32">
        <f>SUM(Q64:Q69)</f>
        <v>9207760</v>
      </c>
      <c r="R70" s="32">
        <f>SUM(R64:R69)</f>
        <v>6476452</v>
      </c>
      <c r="S70" s="32">
        <f>SUM(S64:S69)</f>
        <v>636550</v>
      </c>
      <c r="T70" s="37">
        <f t="shared" si="14"/>
        <v>9.8286839769676365E-2</v>
      </c>
      <c r="U70" s="37">
        <f t="shared" si="15"/>
        <v>500.80346359804031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62428662</v>
      </c>
      <c r="E71" s="31">
        <v>62428662</v>
      </c>
      <c r="F71" s="31">
        <v>25429725</v>
      </c>
      <c r="G71" s="36">
        <f t="shared" si="8"/>
        <v>0.40734054175308132</v>
      </c>
      <c r="H71" s="31">
        <v>0</v>
      </c>
      <c r="I71" s="36">
        <f t="shared" si="9"/>
        <v>0</v>
      </c>
      <c r="J71" s="31">
        <v>35601524</v>
      </c>
      <c r="K71" s="36">
        <f t="shared" si="10"/>
        <v>0.57027530079052469</v>
      </c>
      <c r="L71" s="31">
        <v>1994000</v>
      </c>
      <c r="M71" s="36">
        <f t="shared" si="11"/>
        <v>3.1940457093249892E-2</v>
      </c>
      <c r="N71" s="31">
        <f t="shared" si="12"/>
        <v>63025249</v>
      </c>
      <c r="O71" s="36">
        <f t="shared" si="13"/>
        <v>1.0095562996368559</v>
      </c>
      <c r="P71" s="31">
        <v>525000</v>
      </c>
      <c r="Q71" s="31">
        <v>59875008</v>
      </c>
      <c r="R71" s="31">
        <v>59878244</v>
      </c>
      <c r="S71" s="31">
        <v>53746483</v>
      </c>
      <c r="T71" s="36">
        <f t="shared" si="14"/>
        <v>0.89759617867217345</v>
      </c>
      <c r="U71" s="36">
        <f t="shared" si="15"/>
        <v>2.7980952380952382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1552000</v>
      </c>
      <c r="E72" s="31">
        <v>1552000</v>
      </c>
      <c r="F72" s="31">
        <v>388000</v>
      </c>
      <c r="G72" s="36">
        <f t="shared" si="8"/>
        <v>0.25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388000</v>
      </c>
      <c r="O72" s="36">
        <f t="shared" si="13"/>
        <v>0.25</v>
      </c>
      <c r="P72" s="31">
        <v>0</v>
      </c>
      <c r="Q72" s="31">
        <v>4305000</v>
      </c>
      <c r="R72" s="31">
        <v>4305000</v>
      </c>
      <c r="S72" s="31">
        <v>4064000</v>
      </c>
      <c r="T72" s="36">
        <f t="shared" si="14"/>
        <v>0.94401858304297326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9193587</v>
      </c>
      <c r="E73" s="31">
        <v>9164399</v>
      </c>
      <c r="F73" s="31">
        <v>3820435</v>
      </c>
      <c r="G73" s="36">
        <f t="shared" si="8"/>
        <v>0.41555434239106021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4776057</v>
      </c>
      <c r="M73" s="36">
        <f t="shared" si="11"/>
        <v>0.52115332385680724</v>
      </c>
      <c r="N73" s="31">
        <f t="shared" si="12"/>
        <v>8596492</v>
      </c>
      <c r="O73" s="36">
        <f t="shared" si="13"/>
        <v>0.93803117913133205</v>
      </c>
      <c r="P73" s="31">
        <v>3260</v>
      </c>
      <c r="Q73" s="31">
        <v>9772024</v>
      </c>
      <c r="R73" s="31">
        <v>9772024</v>
      </c>
      <c r="S73" s="31">
        <v>8513</v>
      </c>
      <c r="T73" s="36">
        <f t="shared" si="14"/>
        <v>8.7116036554965484E-4</v>
      </c>
      <c r="U73" s="36">
        <f t="shared" si="15"/>
        <v>1464.0481595092024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100000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57075</v>
      </c>
      <c r="E75" s="31">
        <v>57075</v>
      </c>
      <c r="F75" s="31">
        <v>304</v>
      </c>
      <c r="G75" s="36">
        <f t="shared" si="8"/>
        <v>5.3263250109505033E-3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304</v>
      </c>
      <c r="O75" s="36">
        <f t="shared" si="13"/>
        <v>5.3263250109505033E-3</v>
      </c>
      <c r="P75" s="31">
        <v>12174</v>
      </c>
      <c r="Q75" s="31">
        <v>52650</v>
      </c>
      <c r="R75" s="31">
        <v>54410</v>
      </c>
      <c r="S75" s="31">
        <v>43911</v>
      </c>
      <c r="T75" s="36">
        <f t="shared" si="14"/>
        <v>0.80703914721558534</v>
      </c>
      <c r="U75" s="36">
        <f t="shared" si="15"/>
        <v>-1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2304900</v>
      </c>
      <c r="E76" s="31">
        <v>2429904</v>
      </c>
      <c r="F76" s="31">
        <v>694397</v>
      </c>
      <c r="G76" s="36">
        <f t="shared" si="8"/>
        <v>0.30126990324959868</v>
      </c>
      <c r="H76" s="31">
        <v>347216</v>
      </c>
      <c r="I76" s="36">
        <f t="shared" si="9"/>
        <v>0.15064254414508221</v>
      </c>
      <c r="J76" s="31">
        <v>1510554</v>
      </c>
      <c r="K76" s="36">
        <f t="shared" si="10"/>
        <v>0.62165171957410659</v>
      </c>
      <c r="L76" s="31">
        <v>742771</v>
      </c>
      <c r="M76" s="36">
        <f t="shared" si="11"/>
        <v>0.30567915440280768</v>
      </c>
      <c r="N76" s="31">
        <f t="shared" si="12"/>
        <v>3294938</v>
      </c>
      <c r="O76" s="36">
        <f t="shared" si="13"/>
        <v>1.3559951339641401</v>
      </c>
      <c r="P76" s="31">
        <v>1256482</v>
      </c>
      <c r="Q76" s="31">
        <v>2804889</v>
      </c>
      <c r="R76" s="31">
        <v>2804889</v>
      </c>
      <c r="S76" s="31">
        <v>2421276</v>
      </c>
      <c r="T76" s="36">
        <f t="shared" si="14"/>
        <v>0.8632341600683664</v>
      </c>
      <c r="U76" s="36">
        <f t="shared" si="15"/>
        <v>-0.40884867431447491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1913004</v>
      </c>
      <c r="E77" s="31">
        <v>0</v>
      </c>
      <c r="F77" s="31">
        <v>453342</v>
      </c>
      <c r="G77" s="36">
        <f t="shared" si="8"/>
        <v>0.23697911765997354</v>
      </c>
      <c r="H77" s="31">
        <v>1067870</v>
      </c>
      <c r="I77" s="36">
        <f t="shared" si="9"/>
        <v>0.55821629228166803</v>
      </c>
      <c r="J77" s="31">
        <v>586655</v>
      </c>
      <c r="K77" s="36">
        <f t="shared" si="10"/>
        <v>0</v>
      </c>
      <c r="L77" s="31">
        <v>4857177</v>
      </c>
      <c r="M77" s="36">
        <f t="shared" si="11"/>
        <v>0</v>
      </c>
      <c r="N77" s="31">
        <f t="shared" si="12"/>
        <v>6965044</v>
      </c>
      <c r="O77" s="36">
        <f t="shared" si="13"/>
        <v>0</v>
      </c>
      <c r="P77" s="31">
        <v>1569437</v>
      </c>
      <c r="Q77" s="31">
        <v>10167000</v>
      </c>
      <c r="R77" s="31">
        <v>10167000</v>
      </c>
      <c r="S77" s="31">
        <v>1569437</v>
      </c>
      <c r="T77" s="36">
        <f t="shared" si="14"/>
        <v>0.15436579128553163</v>
      </c>
      <c r="U77" s="36">
        <f t="shared" si="15"/>
        <v>2.0948531224891473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77549228</v>
      </c>
      <c r="E78" s="32">
        <f>SUM(E71:E77)</f>
        <v>75632040</v>
      </c>
      <c r="F78" s="32">
        <f>SUM(F71:F77)</f>
        <v>30786203</v>
      </c>
      <c r="G78" s="37">
        <f t="shared" si="8"/>
        <v>0.39698916151686253</v>
      </c>
      <c r="H78" s="32">
        <f>SUM(H71:H77)</f>
        <v>1415086</v>
      </c>
      <c r="I78" s="37">
        <f t="shared" si="9"/>
        <v>1.8247583328618047E-2</v>
      </c>
      <c r="J78" s="32">
        <f>SUM(J71:J77)</f>
        <v>37698733</v>
      </c>
      <c r="K78" s="37">
        <f t="shared" si="10"/>
        <v>0.49844924188214412</v>
      </c>
      <c r="L78" s="32">
        <f>SUM(L71:L77)</f>
        <v>12370005</v>
      </c>
      <c r="M78" s="37">
        <f t="shared" si="11"/>
        <v>0.16355508855770651</v>
      </c>
      <c r="N78" s="32">
        <f t="shared" si="12"/>
        <v>82270027</v>
      </c>
      <c r="O78" s="37">
        <f t="shared" si="13"/>
        <v>1.0877668644135474</v>
      </c>
      <c r="P78" s="32">
        <f>SUM(P71:P77)</f>
        <v>3366353</v>
      </c>
      <c r="Q78" s="32">
        <f>SUM(Q71:Q77)</f>
        <v>86976571</v>
      </c>
      <c r="R78" s="32">
        <f>SUM(R71:R77)</f>
        <v>86981567</v>
      </c>
      <c r="S78" s="32">
        <f>SUM(S71:S77)</f>
        <v>61853620</v>
      </c>
      <c r="T78" s="37">
        <f t="shared" si="14"/>
        <v>0.71111181521942457</v>
      </c>
      <c r="U78" s="37">
        <f t="shared" si="15"/>
        <v>2.6746012673061914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106998</v>
      </c>
      <c r="E79" s="31">
        <v>217007</v>
      </c>
      <c r="F79" s="31">
        <v>107904</v>
      </c>
      <c r="G79" s="36">
        <f t="shared" si="8"/>
        <v>1.008467447989682</v>
      </c>
      <c r="H79" s="31">
        <v>354388</v>
      </c>
      <c r="I79" s="36">
        <f t="shared" si="9"/>
        <v>3.3120992915755436</v>
      </c>
      <c r="J79" s="31">
        <v>365820</v>
      </c>
      <c r="K79" s="36">
        <f t="shared" si="10"/>
        <v>1.6857520725137898</v>
      </c>
      <c r="L79" s="31">
        <v>0</v>
      </c>
      <c r="M79" s="36">
        <f t="shared" si="11"/>
        <v>0</v>
      </c>
      <c r="N79" s="31">
        <f t="shared" si="12"/>
        <v>828112</v>
      </c>
      <c r="O79" s="36">
        <f t="shared" si="13"/>
        <v>3.8160612330477819</v>
      </c>
      <c r="P79" s="31">
        <v>1430743</v>
      </c>
      <c r="Q79" s="31">
        <v>1263000</v>
      </c>
      <c r="R79" s="31">
        <v>1365000</v>
      </c>
      <c r="S79" s="31">
        <v>1493967</v>
      </c>
      <c r="T79" s="36">
        <f t="shared" si="14"/>
        <v>1.0944813186813187</v>
      </c>
      <c r="U79" s="36">
        <f t="shared" si="15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2593350</v>
      </c>
      <c r="E80" s="31">
        <v>2432800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2484950</v>
      </c>
      <c r="R80" s="31">
        <v>2484950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3000</v>
      </c>
      <c r="E81" s="31">
        <v>-10000</v>
      </c>
      <c r="F81" s="31">
        <v>11813</v>
      </c>
      <c r="G81" s="36">
        <f t="shared" si="8"/>
        <v>3.9376666666666669</v>
      </c>
      <c r="H81" s="31">
        <v>4739</v>
      </c>
      <c r="I81" s="36">
        <f t="shared" si="9"/>
        <v>1.5796666666666668</v>
      </c>
      <c r="J81" s="31">
        <v>3596</v>
      </c>
      <c r="K81" s="36">
        <f t="shared" si="10"/>
        <v>-0.35959999999999998</v>
      </c>
      <c r="L81" s="31">
        <v>0</v>
      </c>
      <c r="M81" s="36">
        <f t="shared" si="11"/>
        <v>0</v>
      </c>
      <c r="N81" s="31">
        <f t="shared" si="12"/>
        <v>20148</v>
      </c>
      <c r="O81" s="36">
        <f t="shared" si="13"/>
        <v>-2.0148000000000001</v>
      </c>
      <c r="P81" s="31">
        <v>6596</v>
      </c>
      <c r="Q81" s="31">
        <v>3000</v>
      </c>
      <c r="R81" s="31">
        <v>3000</v>
      </c>
      <c r="S81" s="31">
        <v>6596</v>
      </c>
      <c r="T81" s="36">
        <f t="shared" si="14"/>
        <v>2.1986666666666665</v>
      </c>
      <c r="U81" s="36">
        <f t="shared" si="15"/>
        <v>-1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2703348</v>
      </c>
      <c r="E84" s="32">
        <f>SUM(E79:E83)</f>
        <v>2639807</v>
      </c>
      <c r="F84" s="32">
        <f>SUM(F79:F83)</f>
        <v>119717</v>
      </c>
      <c r="G84" s="37">
        <f t="shared" si="8"/>
        <v>4.4284716581069104E-2</v>
      </c>
      <c r="H84" s="32">
        <f>SUM(H79:H83)</f>
        <v>359127</v>
      </c>
      <c r="I84" s="37">
        <f t="shared" si="9"/>
        <v>0.13284527186289002</v>
      </c>
      <c r="J84" s="32">
        <f>SUM(J79:J83)</f>
        <v>369416</v>
      </c>
      <c r="K84" s="37">
        <f t="shared" si="10"/>
        <v>0.13994053353142863</v>
      </c>
      <c r="L84" s="32">
        <f>SUM(L79:L83)</f>
        <v>0</v>
      </c>
      <c r="M84" s="37">
        <f t="shared" si="11"/>
        <v>0</v>
      </c>
      <c r="N84" s="32">
        <f t="shared" si="12"/>
        <v>848260</v>
      </c>
      <c r="O84" s="37">
        <f t="shared" si="13"/>
        <v>0.32133409753061493</v>
      </c>
      <c r="P84" s="32">
        <f>SUM(P79:P83)</f>
        <v>1437339</v>
      </c>
      <c r="Q84" s="32">
        <f>SUM(Q79:Q83)</f>
        <v>3750950</v>
      </c>
      <c r="R84" s="32">
        <f>SUM(R79:R83)</f>
        <v>3852950</v>
      </c>
      <c r="S84" s="32">
        <f>SUM(S79:S83)</f>
        <v>1500563</v>
      </c>
      <c r="T84" s="37">
        <f t="shared" si="14"/>
        <v>0.38945820734761677</v>
      </c>
      <c r="U84" s="37">
        <f t="shared" si="15"/>
        <v>-1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158287997</v>
      </c>
      <c r="E85" s="32">
        <f>SUM(E57,E59:E62,E64:E69,E71:E77,E79:E83)</f>
        <v>159232020</v>
      </c>
      <c r="F85" s="32">
        <f>SUM(F57,F59:F62,F64:F69,F71:F77,F79:F83)</f>
        <v>34075325</v>
      </c>
      <c r="G85" s="37">
        <f t="shared" si="8"/>
        <v>0.21527421943433905</v>
      </c>
      <c r="H85" s="32">
        <f>SUM(H57,H59:H62,H64:H69,H71:H77,H79:H83)</f>
        <v>5051161</v>
      </c>
      <c r="I85" s="37">
        <f t="shared" si="9"/>
        <v>3.191120676067434E-2</v>
      </c>
      <c r="J85" s="32">
        <f>SUM(J57,J59:J62,J64:J69,J71:J77,J79:J83)</f>
        <v>34164046</v>
      </c>
      <c r="K85" s="37">
        <f t="shared" si="10"/>
        <v>0.21455512528196277</v>
      </c>
      <c r="L85" s="32">
        <f>SUM(L57,L59:L62,L64:L69,L71:L77,L79:L83)</f>
        <v>19891743</v>
      </c>
      <c r="M85" s="37">
        <f t="shared" si="11"/>
        <v>0.12492300857578771</v>
      </c>
      <c r="N85" s="32">
        <f t="shared" si="12"/>
        <v>93182275</v>
      </c>
      <c r="O85" s="37">
        <f t="shared" si="13"/>
        <v>0.5851980964632616</v>
      </c>
      <c r="P85" s="32">
        <f>SUM(P57,P59:P62,P64:P69,P71:P77,P79:P83)</f>
        <v>4812469</v>
      </c>
      <c r="Q85" s="32">
        <f>SUM(Q57,Q59:Q62,Q64:Q69,Q71:Q77,Q79:Q83)</f>
        <v>118631281</v>
      </c>
      <c r="R85" s="32">
        <f>SUM(R57,R59:R62,R64:R69,R71:R77,R79:R83)</f>
        <v>116006969</v>
      </c>
      <c r="S85" s="32">
        <f>SUM(S57,S59:S62,S64:S69,S71:S77,S79:S83)</f>
        <v>63990733</v>
      </c>
      <c r="T85" s="37">
        <f t="shared" si="14"/>
        <v>0.55161111053595413</v>
      </c>
      <c r="U85" s="37">
        <f t="shared" si="15"/>
        <v>3.1333758201871014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447260410</v>
      </c>
      <c r="E88" s="31">
        <v>529785421</v>
      </c>
      <c r="F88" s="31">
        <v>54761450</v>
      </c>
      <c r="G88" s="36">
        <f t="shared" ref="G88:G99" si="16">IF(($D88      =0),0,($F88      /$D88      ))</f>
        <v>0.12243750793860785</v>
      </c>
      <c r="H88" s="31">
        <v>115721934</v>
      </c>
      <c r="I88" s="36">
        <f t="shared" ref="I88:I99" si="17">IF(($D88      =0),0,($H88      /$D88      ))</f>
        <v>0.25873502642453866</v>
      </c>
      <c r="J88" s="31">
        <v>79293362</v>
      </c>
      <c r="K88" s="36">
        <f t="shared" ref="K88:K99" si="18">IF(($E88      =0),0,($J88      /$E88      ))</f>
        <v>0.14967071356990022</v>
      </c>
      <c r="L88" s="31">
        <v>83885958</v>
      </c>
      <c r="M88" s="36">
        <f t="shared" ref="M88:M99" si="19">IF(($E88      =0),0,($L88      /$E88      ))</f>
        <v>0.15833949873830144</v>
      </c>
      <c r="N88" s="31">
        <f t="shared" ref="N88:N99" si="20">$F88      +$H88      +$J88      +$L88</f>
        <v>333662704</v>
      </c>
      <c r="O88" s="36">
        <f t="shared" ref="O88:O99" si="21">IF(($E88      =0),0,($N88      /$E88      ))</f>
        <v>0.6298072592677102</v>
      </c>
      <c r="P88" s="31">
        <v>91071718</v>
      </c>
      <c r="Q88" s="31">
        <v>515735959</v>
      </c>
      <c r="R88" s="31">
        <v>407564791</v>
      </c>
      <c r="S88" s="31">
        <v>317241351</v>
      </c>
      <c r="T88" s="36">
        <f t="shared" ref="T88:T99" si="22">IF(($R88      =0),0,($S88      /$R88      ))</f>
        <v>0.77838262285026483</v>
      </c>
      <c r="U88" s="36">
        <f t="shared" ref="U88:U99" si="23">IF(($P88      =0),0,(($L88      /$P88      )-1))</f>
        <v>-7.8902211990774074E-2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823243076</v>
      </c>
      <c r="E89" s="31">
        <v>538695076</v>
      </c>
      <c r="F89" s="31">
        <v>51167621</v>
      </c>
      <c r="G89" s="36">
        <f t="shared" si="16"/>
        <v>6.2153721654866372E-2</v>
      </c>
      <c r="H89" s="31">
        <v>42313790</v>
      </c>
      <c r="I89" s="36">
        <f t="shared" si="17"/>
        <v>5.1398901774668555E-2</v>
      </c>
      <c r="J89" s="31">
        <v>157345259</v>
      </c>
      <c r="K89" s="36">
        <f t="shared" si="18"/>
        <v>0.29208594251193787</v>
      </c>
      <c r="L89" s="31">
        <v>150172879</v>
      </c>
      <c r="M89" s="36">
        <f t="shared" si="19"/>
        <v>0.27877158283139758</v>
      </c>
      <c r="N89" s="31">
        <f t="shared" si="20"/>
        <v>400999549</v>
      </c>
      <c r="O89" s="36">
        <f t="shared" si="21"/>
        <v>0.74439059658306583</v>
      </c>
      <c r="P89" s="31">
        <v>113897832</v>
      </c>
      <c r="Q89" s="31">
        <v>936293200</v>
      </c>
      <c r="R89" s="31">
        <v>971051376</v>
      </c>
      <c r="S89" s="31">
        <v>268127971</v>
      </c>
      <c r="T89" s="36">
        <f t="shared" si="22"/>
        <v>0.27612130277234681</v>
      </c>
      <c r="U89" s="36">
        <f t="shared" si="23"/>
        <v>0.3184875986050375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890530128</v>
      </c>
      <c r="E90" s="31">
        <v>911504465</v>
      </c>
      <c r="F90" s="31">
        <v>106516148</v>
      </c>
      <c r="G90" s="36">
        <f t="shared" si="16"/>
        <v>0.11960981964666331</v>
      </c>
      <c r="H90" s="31">
        <v>205992648</v>
      </c>
      <c r="I90" s="36">
        <f t="shared" si="17"/>
        <v>0.23131463105311131</v>
      </c>
      <c r="J90" s="31">
        <v>259751612</v>
      </c>
      <c r="K90" s="36">
        <f t="shared" si="18"/>
        <v>0.28497020253214012</v>
      </c>
      <c r="L90" s="31">
        <v>433132318</v>
      </c>
      <c r="M90" s="36">
        <f t="shared" si="19"/>
        <v>0.47518397839115356</v>
      </c>
      <c r="N90" s="31">
        <f t="shared" si="20"/>
        <v>1005392726</v>
      </c>
      <c r="O90" s="36">
        <f t="shared" si="21"/>
        <v>1.1030036216004713</v>
      </c>
      <c r="P90" s="31">
        <v>359634121</v>
      </c>
      <c r="Q90" s="31">
        <v>941185529</v>
      </c>
      <c r="R90" s="31">
        <v>887735097</v>
      </c>
      <c r="S90" s="31">
        <v>721854020</v>
      </c>
      <c r="T90" s="36">
        <f t="shared" si="22"/>
        <v>0.81314124274169597</v>
      </c>
      <c r="U90" s="36">
        <f t="shared" si="23"/>
        <v>0.2043693651637688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2161033614</v>
      </c>
      <c r="E91" s="32">
        <f>SUM(E88:E90)</f>
        <v>1979984962</v>
      </c>
      <c r="F91" s="32">
        <f>SUM(F88:F90)</f>
        <v>212445219</v>
      </c>
      <c r="G91" s="37">
        <f t="shared" si="16"/>
        <v>9.8307225590429897E-2</v>
      </c>
      <c r="H91" s="32">
        <f>SUM(H88:H90)</f>
        <v>364028372</v>
      </c>
      <c r="I91" s="37">
        <f t="shared" si="17"/>
        <v>0.16845104566707586</v>
      </c>
      <c r="J91" s="32">
        <f>SUM(J88:J90)</f>
        <v>496390233</v>
      </c>
      <c r="K91" s="37">
        <f t="shared" si="18"/>
        <v>0.2507040419633248</v>
      </c>
      <c r="L91" s="32">
        <f>SUM(L88:L90)</f>
        <v>667191155</v>
      </c>
      <c r="M91" s="37">
        <f t="shared" si="19"/>
        <v>0.33696778905131908</v>
      </c>
      <c r="N91" s="32">
        <f t="shared" si="20"/>
        <v>1740054979</v>
      </c>
      <c r="O91" s="37">
        <f t="shared" si="21"/>
        <v>0.87882232057073573</v>
      </c>
      <c r="P91" s="32">
        <f>SUM(P88:P90)</f>
        <v>564603671</v>
      </c>
      <c r="Q91" s="32">
        <f>SUM(Q88:Q90)</f>
        <v>2393214688</v>
      </c>
      <c r="R91" s="32">
        <f>SUM(R88:R90)</f>
        <v>2266351264</v>
      </c>
      <c r="S91" s="32">
        <f>SUM(S88:S90)</f>
        <v>1307223342</v>
      </c>
      <c r="T91" s="37">
        <f t="shared" si="22"/>
        <v>0.57679644050093726</v>
      </c>
      <c r="U91" s="37">
        <f t="shared" si="23"/>
        <v>0.18169822349596454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1209938</v>
      </c>
      <c r="E92" s="31">
        <v>1209938</v>
      </c>
      <c r="F92" s="31">
        <v>150097</v>
      </c>
      <c r="G92" s="36">
        <f t="shared" si="16"/>
        <v>0.12405346389649717</v>
      </c>
      <c r="H92" s="31">
        <v>83848</v>
      </c>
      <c r="I92" s="36">
        <f t="shared" si="17"/>
        <v>6.9299418647897668E-2</v>
      </c>
      <c r="J92" s="31">
        <v>207166</v>
      </c>
      <c r="K92" s="36">
        <f t="shared" si="18"/>
        <v>0.17122034352173418</v>
      </c>
      <c r="L92" s="31">
        <v>227196</v>
      </c>
      <c r="M92" s="36">
        <f t="shared" si="19"/>
        <v>0.18777491078055239</v>
      </c>
      <c r="N92" s="31">
        <f t="shared" si="20"/>
        <v>668307</v>
      </c>
      <c r="O92" s="36">
        <f t="shared" si="21"/>
        <v>0.55234813684668138</v>
      </c>
      <c r="P92" s="31">
        <v>65369</v>
      </c>
      <c r="Q92" s="31">
        <v>1500000</v>
      </c>
      <c r="R92" s="31">
        <v>1500000</v>
      </c>
      <c r="S92" s="31">
        <v>613027</v>
      </c>
      <c r="T92" s="36">
        <f t="shared" si="22"/>
        <v>0.40868466666666664</v>
      </c>
      <c r="U92" s="36">
        <f t="shared" si="23"/>
        <v>2.4755924061864185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260483</v>
      </c>
      <c r="F94" s="31">
        <v>118950</v>
      </c>
      <c r="G94" s="36">
        <f t="shared" si="16"/>
        <v>0</v>
      </c>
      <c r="H94" s="31">
        <v>331648</v>
      </c>
      <c r="I94" s="36">
        <f t="shared" si="17"/>
        <v>0</v>
      </c>
      <c r="J94" s="31">
        <v>1154848</v>
      </c>
      <c r="K94" s="36">
        <f t="shared" si="18"/>
        <v>4.4334870221857088</v>
      </c>
      <c r="L94" s="31">
        <v>95992</v>
      </c>
      <c r="M94" s="36">
        <f t="shared" si="19"/>
        <v>0.36851541175431796</v>
      </c>
      <c r="N94" s="31">
        <f t="shared" si="20"/>
        <v>1701438</v>
      </c>
      <c r="O94" s="36">
        <f t="shared" si="21"/>
        <v>6.5318581250983749</v>
      </c>
      <c r="P94" s="31">
        <v>101157</v>
      </c>
      <c r="Q94" s="31">
        <v>0</v>
      </c>
      <c r="R94" s="31">
        <v>0</v>
      </c>
      <c r="S94" s="31">
        <v>276996</v>
      </c>
      <c r="T94" s="36">
        <f t="shared" si="22"/>
        <v>0</v>
      </c>
      <c r="U94" s="36">
        <f t="shared" si="23"/>
        <v>-5.1059244540664461E-2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74446316</v>
      </c>
      <c r="E95" s="31">
        <v>86819914</v>
      </c>
      <c r="F95" s="31">
        <v>15067987</v>
      </c>
      <c r="G95" s="36">
        <f t="shared" si="16"/>
        <v>0.20240070710819325</v>
      </c>
      <c r="H95" s="31">
        <v>21551421</v>
      </c>
      <c r="I95" s="36">
        <f t="shared" si="17"/>
        <v>0.2894894221495124</v>
      </c>
      <c r="J95" s="31">
        <v>21895594</v>
      </c>
      <c r="K95" s="36">
        <f t="shared" si="18"/>
        <v>0.25219552739939366</v>
      </c>
      <c r="L95" s="31">
        <v>16028584</v>
      </c>
      <c r="M95" s="36">
        <f t="shared" si="19"/>
        <v>0.18461875002548378</v>
      </c>
      <c r="N95" s="31">
        <f t="shared" si="20"/>
        <v>74543586</v>
      </c>
      <c r="O95" s="36">
        <f t="shared" si="21"/>
        <v>0.85860009029725604</v>
      </c>
      <c r="P95" s="31">
        <v>23899416</v>
      </c>
      <c r="Q95" s="31">
        <v>75238691</v>
      </c>
      <c r="R95" s="31">
        <v>76836147</v>
      </c>
      <c r="S95" s="31">
        <v>76259499</v>
      </c>
      <c r="T95" s="36">
        <f t="shared" si="22"/>
        <v>0.99249509478917519</v>
      </c>
      <c r="U95" s="36">
        <f t="shared" si="23"/>
        <v>-0.32933156190929513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75656254</v>
      </c>
      <c r="E96" s="32">
        <f>SUM(E92:E95)</f>
        <v>88290335</v>
      </c>
      <c r="F96" s="32">
        <f>SUM(F92:F95)</f>
        <v>15337034</v>
      </c>
      <c r="G96" s="37">
        <f t="shared" si="16"/>
        <v>0.20271997606437137</v>
      </c>
      <c r="H96" s="32">
        <f>SUM(H92:H95)</f>
        <v>21966917</v>
      </c>
      <c r="I96" s="37">
        <f t="shared" si="17"/>
        <v>0.2903516343804175</v>
      </c>
      <c r="J96" s="32">
        <f>SUM(J92:J95)</f>
        <v>23257608</v>
      </c>
      <c r="K96" s="37">
        <f t="shared" si="18"/>
        <v>0.26342190229542112</v>
      </c>
      <c r="L96" s="32">
        <f>SUM(L92:L95)</f>
        <v>16351772</v>
      </c>
      <c r="M96" s="37">
        <f t="shared" si="19"/>
        <v>0.18520455268405087</v>
      </c>
      <c r="N96" s="32">
        <f t="shared" si="20"/>
        <v>76913331</v>
      </c>
      <c r="O96" s="37">
        <f t="shared" si="21"/>
        <v>0.87114100314604082</v>
      </c>
      <c r="P96" s="32">
        <f>SUM(P92:P95)</f>
        <v>24065942</v>
      </c>
      <c r="Q96" s="32">
        <f>SUM(Q92:Q95)</f>
        <v>76738691</v>
      </c>
      <c r="R96" s="32">
        <f>SUM(R92:R95)</f>
        <v>78336147</v>
      </c>
      <c r="S96" s="32">
        <f>SUM(S92:S95)</f>
        <v>77149522</v>
      </c>
      <c r="T96" s="37">
        <f t="shared" si="22"/>
        <v>0.98485213984292586</v>
      </c>
      <c r="U96" s="37">
        <f t="shared" si="23"/>
        <v>-0.32054303130955775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73103848</v>
      </c>
      <c r="E97" s="31">
        <v>95007226</v>
      </c>
      <c r="F97" s="31">
        <v>22860292</v>
      </c>
      <c r="G97" s="36">
        <f t="shared" si="16"/>
        <v>0.31270983163567534</v>
      </c>
      <c r="H97" s="31">
        <v>49540763</v>
      </c>
      <c r="I97" s="36">
        <f t="shared" si="17"/>
        <v>0.67767654310071335</v>
      </c>
      <c r="J97" s="31">
        <v>35757537</v>
      </c>
      <c r="K97" s="36">
        <f t="shared" si="18"/>
        <v>0.37636649869137323</v>
      </c>
      <c r="L97" s="31">
        <v>47617055</v>
      </c>
      <c r="M97" s="36">
        <f t="shared" si="19"/>
        <v>0.50119403549367914</v>
      </c>
      <c r="N97" s="31">
        <f t="shared" si="20"/>
        <v>155775647</v>
      </c>
      <c r="O97" s="36">
        <f t="shared" si="21"/>
        <v>1.6396189380374078</v>
      </c>
      <c r="P97" s="31">
        <v>25157086</v>
      </c>
      <c r="Q97" s="31">
        <v>33144743</v>
      </c>
      <c r="R97" s="31">
        <v>63856569</v>
      </c>
      <c r="S97" s="31">
        <v>49041808</v>
      </c>
      <c r="T97" s="36">
        <f t="shared" si="22"/>
        <v>0.76799942070172922</v>
      </c>
      <c r="U97" s="36">
        <f t="shared" si="23"/>
        <v>0.89278897404890212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2841133</v>
      </c>
      <c r="E98" s="31">
        <v>34086092</v>
      </c>
      <c r="F98" s="31">
        <v>0</v>
      </c>
      <c r="G98" s="36">
        <f t="shared" si="16"/>
        <v>0</v>
      </c>
      <c r="H98" s="31">
        <v>-1076470</v>
      </c>
      <c r="I98" s="36">
        <f t="shared" si="17"/>
        <v>-0.37888757759668412</v>
      </c>
      <c r="J98" s="31">
        <v>-319865</v>
      </c>
      <c r="K98" s="36">
        <f t="shared" si="18"/>
        <v>-9.3840326429911643E-3</v>
      </c>
      <c r="L98" s="31">
        <v>0</v>
      </c>
      <c r="M98" s="36">
        <f t="shared" si="19"/>
        <v>0</v>
      </c>
      <c r="N98" s="31">
        <f t="shared" si="20"/>
        <v>-1396335</v>
      </c>
      <c r="O98" s="36">
        <f t="shared" si="21"/>
        <v>-4.0964948401829113E-2</v>
      </c>
      <c r="P98" s="31">
        <v>-904581</v>
      </c>
      <c r="Q98" s="31">
        <v>24359203</v>
      </c>
      <c r="R98" s="31">
        <v>2757443</v>
      </c>
      <c r="S98" s="31">
        <v>-630196</v>
      </c>
      <c r="T98" s="36">
        <f t="shared" si="22"/>
        <v>-0.22854361812737381</v>
      </c>
      <c r="U98" s="36">
        <f t="shared" si="23"/>
        <v>-1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85341018</v>
      </c>
      <c r="E99" s="31">
        <v>85341018</v>
      </c>
      <c r="F99" s="31">
        <v>35558742</v>
      </c>
      <c r="G99" s="36">
        <f t="shared" si="16"/>
        <v>0.41666648504239778</v>
      </c>
      <c r="H99" s="31">
        <v>28128908</v>
      </c>
      <c r="I99" s="36">
        <f t="shared" si="17"/>
        <v>0.32960595806344845</v>
      </c>
      <c r="J99" s="31">
        <v>21335209</v>
      </c>
      <c r="K99" s="36">
        <f t="shared" si="18"/>
        <v>0.24999946684488811</v>
      </c>
      <c r="L99" s="31">
        <v>0</v>
      </c>
      <c r="M99" s="36">
        <f t="shared" si="19"/>
        <v>0</v>
      </c>
      <c r="N99" s="31">
        <f t="shared" si="20"/>
        <v>85022859</v>
      </c>
      <c r="O99" s="36">
        <f t="shared" si="21"/>
        <v>0.99627190995073434</v>
      </c>
      <c r="P99" s="31">
        <v>21627032</v>
      </c>
      <c r="Q99" s="31">
        <v>86508526</v>
      </c>
      <c r="R99" s="31">
        <v>86508526</v>
      </c>
      <c r="S99" s="31">
        <v>86508524</v>
      </c>
      <c r="T99" s="36">
        <f t="shared" si="22"/>
        <v>0.99999997688089148</v>
      </c>
      <c r="U99" s="36">
        <f t="shared" si="23"/>
        <v>-1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161285999</v>
      </c>
      <c r="E101" s="32">
        <f>SUM(E97:E100)</f>
        <v>214434336</v>
      </c>
      <c r="F101" s="32">
        <f>SUM(F97:F100)</f>
        <v>58419034</v>
      </c>
      <c r="G101" s="37">
        <f>IF(($D101     =0),0,($F101     /$D101     ))</f>
        <v>0.36220772021258957</v>
      </c>
      <c r="H101" s="32">
        <f>SUM(H97:H100)</f>
        <v>76593201</v>
      </c>
      <c r="I101" s="37">
        <f>IF(($D101     =0),0,($H101     /$D101     ))</f>
        <v>0.47489057621176406</v>
      </c>
      <c r="J101" s="32">
        <f>SUM(J97:J100)</f>
        <v>56772881</v>
      </c>
      <c r="K101" s="37">
        <f>IF(($E101     =0),0,($J101     /$E101     ))</f>
        <v>0.26475648470774754</v>
      </c>
      <c r="L101" s="32">
        <f>SUM(L97:L100)</f>
        <v>47617055</v>
      </c>
      <c r="M101" s="37">
        <f>IF(($E101     =0),0,($L101     /$E101     ))</f>
        <v>0.2220589103789796</v>
      </c>
      <c r="N101" s="32">
        <f>$F101     +$H101     +$J101     +$L101</f>
        <v>239402171</v>
      </c>
      <c r="O101" s="37">
        <f>IF(($E101     =0),0,($N101     /$E101     ))</f>
        <v>1.1164358071834168</v>
      </c>
      <c r="P101" s="32">
        <f>SUM(P97:P100)</f>
        <v>45879537</v>
      </c>
      <c r="Q101" s="32">
        <f>SUM(Q97:Q100)</f>
        <v>144012472</v>
      </c>
      <c r="R101" s="32">
        <f>SUM(R97:R100)</f>
        <v>153122538</v>
      </c>
      <c r="S101" s="32">
        <f>SUM(S97:S100)</f>
        <v>134920136</v>
      </c>
      <c r="T101" s="37">
        <f>IF(($R101     =0),0,($S101     /$R101     ))</f>
        <v>0.88112525930049568</v>
      </c>
      <c r="U101" s="37">
        <f>IF(($P101     =0),0,(($L101     /$P101     )-1))</f>
        <v>3.7871306329878562E-2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2397975867</v>
      </c>
      <c r="E102" s="32">
        <f>SUM(E88:E90,E92:E95,E97:E100)</f>
        <v>2282709633</v>
      </c>
      <c r="F102" s="32">
        <f>SUM(F88:F90,F92:F95,F97:F100)</f>
        <v>286201287</v>
      </c>
      <c r="G102" s="37">
        <f>IF(($D102     =0),0,($F102     /$D102     ))</f>
        <v>0.11935119570575728</v>
      </c>
      <c r="H102" s="32">
        <f>SUM(H88:H90,H92:H95,H97:H100)</f>
        <v>462588490</v>
      </c>
      <c r="I102" s="37">
        <f>IF(($D102     =0),0,($H102     /$D102     ))</f>
        <v>0.19290790051975115</v>
      </c>
      <c r="J102" s="32">
        <f>SUM(J88:J90,J92:J95,J97:J100)</f>
        <v>576420722</v>
      </c>
      <c r="K102" s="37">
        <f>IF(($E102     =0),0,($J102     /$E102     ))</f>
        <v>0.25251600714649458</v>
      </c>
      <c r="L102" s="32">
        <f>SUM(L88:L90,L92:L95,L97:L100)</f>
        <v>731159982</v>
      </c>
      <c r="M102" s="37">
        <f>IF(($E102     =0),0,($L102     /$E102     ))</f>
        <v>0.32030354252244048</v>
      </c>
      <c r="N102" s="32">
        <f>$F102     +$H102     +$J102     +$L102</f>
        <v>2056370481</v>
      </c>
      <c r="O102" s="37">
        <f>IF(($E102     =0),0,($N102     /$E102     ))</f>
        <v>0.90084627990878596</v>
      </c>
      <c r="P102" s="32">
        <f>SUM(P88:P90,P92:P95,P97:P100)</f>
        <v>634549150</v>
      </c>
      <c r="Q102" s="32">
        <f>SUM(Q88:Q90,Q92:Q95,Q97:Q100)</f>
        <v>2613965851</v>
      </c>
      <c r="R102" s="32">
        <f>SUM(R88:R90,R92:R95,R97:R100)</f>
        <v>2497809949</v>
      </c>
      <c r="S102" s="32">
        <f>SUM(S88:S90,S92:S95,S97:S100)</f>
        <v>1519293000</v>
      </c>
      <c r="T102" s="37">
        <f>IF(($R102     =0),0,($S102     /$R102     ))</f>
        <v>0.60825003944285272</v>
      </c>
      <c r="U102" s="37">
        <f>IF(($P102     =0),0,(($L102     /$P102     )-1))</f>
        <v>0.15225114082967406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619247110</v>
      </c>
      <c r="E105" s="31">
        <v>414739610</v>
      </c>
      <c r="F105" s="31">
        <v>68841700</v>
      </c>
      <c r="G105" s="36">
        <f t="shared" ref="G105:G136" si="24">IF(($D105     =0),0,($F105     /$D105     ))</f>
        <v>0.11116999803196498</v>
      </c>
      <c r="H105" s="31">
        <v>77874377</v>
      </c>
      <c r="I105" s="36">
        <f t="shared" ref="I105:I136" si="25">IF(($D105     =0),0,($H105     /$D105     ))</f>
        <v>0.125756544911449</v>
      </c>
      <c r="J105" s="31">
        <v>66186389</v>
      </c>
      <c r="K105" s="36">
        <f t="shared" ref="K105:K136" si="26">IF(($E105     =0),0,($J105     /$E105     ))</f>
        <v>0.15958540588876957</v>
      </c>
      <c r="L105" s="31">
        <v>79638622</v>
      </c>
      <c r="M105" s="36">
        <f t="shared" ref="M105:M136" si="27">IF(($E105     =0),0,($L105     /$E105     ))</f>
        <v>0.19202077660245667</v>
      </c>
      <c r="N105" s="31">
        <f t="shared" ref="N105:N136" si="28">$F105     +$H105     +$J105     +$L105</f>
        <v>292541088</v>
      </c>
      <c r="O105" s="36">
        <f t="shared" ref="O105:O136" si="29">IF(($E105     =0),0,($N105     /$E105     ))</f>
        <v>0.70536086003456477</v>
      </c>
      <c r="P105" s="31">
        <v>80229741</v>
      </c>
      <c r="Q105" s="31">
        <v>556298190</v>
      </c>
      <c r="R105" s="31">
        <v>538934650</v>
      </c>
      <c r="S105" s="31">
        <v>265547369</v>
      </c>
      <c r="T105" s="36">
        <f t="shared" ref="T105:T136" si="30">IF(($R105     =0),0,($S105     /$R105     ))</f>
        <v>0.49272647249532014</v>
      </c>
      <c r="U105" s="36">
        <f t="shared" ref="U105:U136" si="31">IF(($P105     =0),0,(($L105     /$P105     )-1))</f>
        <v>-7.367828845415314E-3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619247110</v>
      </c>
      <c r="E106" s="32">
        <f>E105</f>
        <v>414739610</v>
      </c>
      <c r="F106" s="32">
        <f>F105</f>
        <v>68841700</v>
      </c>
      <c r="G106" s="37">
        <f t="shared" si="24"/>
        <v>0.11116999803196498</v>
      </c>
      <c r="H106" s="32">
        <f>H105</f>
        <v>77874377</v>
      </c>
      <c r="I106" s="37">
        <f t="shared" si="25"/>
        <v>0.125756544911449</v>
      </c>
      <c r="J106" s="32">
        <f>J105</f>
        <v>66186389</v>
      </c>
      <c r="K106" s="37">
        <f t="shared" si="26"/>
        <v>0.15958540588876957</v>
      </c>
      <c r="L106" s="32">
        <f>L105</f>
        <v>79638622</v>
      </c>
      <c r="M106" s="37">
        <f t="shared" si="27"/>
        <v>0.19202077660245667</v>
      </c>
      <c r="N106" s="32">
        <f t="shared" si="28"/>
        <v>292541088</v>
      </c>
      <c r="O106" s="37">
        <f t="shared" si="29"/>
        <v>0.70536086003456477</v>
      </c>
      <c r="P106" s="32">
        <f>P105</f>
        <v>80229741</v>
      </c>
      <c r="Q106" s="32">
        <f>Q105</f>
        <v>556298190</v>
      </c>
      <c r="R106" s="32">
        <f>R105</f>
        <v>538934650</v>
      </c>
      <c r="S106" s="32">
        <f>S105</f>
        <v>265547369</v>
      </c>
      <c r="T106" s="37">
        <f t="shared" si="30"/>
        <v>0.49272647249532014</v>
      </c>
      <c r="U106" s="37">
        <f t="shared" si="31"/>
        <v>-7.367828845415314E-3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28879785</v>
      </c>
      <c r="E107" s="31">
        <v>23688137</v>
      </c>
      <c r="F107" s="31">
        <v>4797390</v>
      </c>
      <c r="G107" s="36">
        <f t="shared" si="24"/>
        <v>0.16611584885413794</v>
      </c>
      <c r="H107" s="31">
        <v>10687740</v>
      </c>
      <c r="I107" s="36">
        <f t="shared" si="25"/>
        <v>0.3700768547965298</v>
      </c>
      <c r="J107" s="31">
        <v>4149586</v>
      </c>
      <c r="K107" s="36">
        <f t="shared" si="26"/>
        <v>0.17517570081598227</v>
      </c>
      <c r="L107" s="31">
        <v>4233738</v>
      </c>
      <c r="M107" s="36">
        <f t="shared" si="27"/>
        <v>0.17872819631193454</v>
      </c>
      <c r="N107" s="31">
        <f t="shared" si="28"/>
        <v>23868454</v>
      </c>
      <c r="O107" s="36">
        <f t="shared" si="29"/>
        <v>1.0076121224729493</v>
      </c>
      <c r="P107" s="31">
        <v>8355644</v>
      </c>
      <c r="Q107" s="31">
        <v>14153814</v>
      </c>
      <c r="R107" s="31">
        <v>23173789</v>
      </c>
      <c r="S107" s="31">
        <v>14857064</v>
      </c>
      <c r="T107" s="36">
        <f t="shared" si="30"/>
        <v>0.64111501144676863</v>
      </c>
      <c r="U107" s="36">
        <f t="shared" si="31"/>
        <v>-0.49330799636748524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23365455</v>
      </c>
      <c r="E108" s="31">
        <v>23365455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22251475</v>
      </c>
      <c r="R108" s="31">
        <v>22251474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16719480</v>
      </c>
      <c r="E109" s="31">
        <v>16269480</v>
      </c>
      <c r="F109" s="31">
        <v>6637131</v>
      </c>
      <c r="G109" s="36">
        <f t="shared" si="24"/>
        <v>0.39696994164890298</v>
      </c>
      <c r="H109" s="31">
        <v>306003</v>
      </c>
      <c r="I109" s="36">
        <f t="shared" si="25"/>
        <v>1.8302184039216532E-2</v>
      </c>
      <c r="J109" s="31">
        <v>8667122</v>
      </c>
      <c r="K109" s="36">
        <f t="shared" si="26"/>
        <v>0.53272274221425642</v>
      </c>
      <c r="L109" s="31">
        <v>311320</v>
      </c>
      <c r="M109" s="36">
        <f t="shared" si="27"/>
        <v>1.9135215139021038E-2</v>
      </c>
      <c r="N109" s="31">
        <f t="shared" si="28"/>
        <v>15921576</v>
      </c>
      <c r="O109" s="36">
        <f t="shared" si="29"/>
        <v>0.97861615736950414</v>
      </c>
      <c r="P109" s="31">
        <v>7264390</v>
      </c>
      <c r="Q109" s="31">
        <v>16452330</v>
      </c>
      <c r="R109" s="31">
        <v>15887244</v>
      </c>
      <c r="S109" s="31">
        <v>15244739</v>
      </c>
      <c r="T109" s="36">
        <f t="shared" si="30"/>
        <v>0.95955843568588739</v>
      </c>
      <c r="U109" s="36">
        <f t="shared" si="31"/>
        <v>-0.95714437137873931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51433108</v>
      </c>
      <c r="E110" s="31">
        <v>68660420</v>
      </c>
      <c r="F110" s="31">
        <v>4443005</v>
      </c>
      <c r="G110" s="36">
        <f t="shared" si="24"/>
        <v>8.6384143847577713E-2</v>
      </c>
      <c r="H110" s="31">
        <v>11340794</v>
      </c>
      <c r="I110" s="36">
        <f t="shared" si="25"/>
        <v>0.22049598869273077</v>
      </c>
      <c r="J110" s="31">
        <v>8372877</v>
      </c>
      <c r="K110" s="36">
        <f t="shared" si="26"/>
        <v>0.12194619549370657</v>
      </c>
      <c r="L110" s="31">
        <v>28741037</v>
      </c>
      <c r="M110" s="36">
        <f t="shared" si="27"/>
        <v>0.41859687138529011</v>
      </c>
      <c r="N110" s="31">
        <f t="shared" si="28"/>
        <v>52897713</v>
      </c>
      <c r="O110" s="36">
        <f t="shared" si="29"/>
        <v>0.77042512993657775</v>
      </c>
      <c r="P110" s="31">
        <v>35040852</v>
      </c>
      <c r="Q110" s="31">
        <v>129171720</v>
      </c>
      <c r="R110" s="31">
        <v>130048592</v>
      </c>
      <c r="S110" s="31">
        <v>113843174</v>
      </c>
      <c r="T110" s="36">
        <f t="shared" si="30"/>
        <v>0.87538951594339443</v>
      </c>
      <c r="U110" s="36">
        <f t="shared" si="31"/>
        <v>-0.17978486938616678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120397828</v>
      </c>
      <c r="E112" s="32">
        <f>SUM(E107:E111)</f>
        <v>131983492</v>
      </c>
      <c r="F112" s="32">
        <f>SUM(F107:F111)</f>
        <v>15877526</v>
      </c>
      <c r="G112" s="37">
        <f t="shared" si="24"/>
        <v>0.13187551855171339</v>
      </c>
      <c r="H112" s="32">
        <f>SUM(H107:H111)</f>
        <v>22334537</v>
      </c>
      <c r="I112" s="37">
        <f t="shared" si="25"/>
        <v>0.18550614550953526</v>
      </c>
      <c r="J112" s="32">
        <f>SUM(J107:J111)</f>
        <v>21189585</v>
      </c>
      <c r="K112" s="37">
        <f t="shared" si="26"/>
        <v>0.16054723722569789</v>
      </c>
      <c r="L112" s="32">
        <f>SUM(L107:L111)</f>
        <v>33286095</v>
      </c>
      <c r="M112" s="37">
        <f t="shared" si="27"/>
        <v>0.25219892651423409</v>
      </c>
      <c r="N112" s="32">
        <f t="shared" si="28"/>
        <v>92687743</v>
      </c>
      <c r="O112" s="37">
        <f t="shared" si="29"/>
        <v>0.70226769723595428</v>
      </c>
      <c r="P112" s="32">
        <f>SUM(P107:P111)</f>
        <v>50660886</v>
      </c>
      <c r="Q112" s="32">
        <f>SUM(Q107:Q111)</f>
        <v>182029339</v>
      </c>
      <c r="R112" s="32">
        <f>SUM(R107:R111)</f>
        <v>191361099</v>
      </c>
      <c r="S112" s="32">
        <f>SUM(S107:S111)</f>
        <v>143944977</v>
      </c>
      <c r="T112" s="37">
        <f t="shared" si="30"/>
        <v>0.75221650456762901</v>
      </c>
      <c r="U112" s="37">
        <f t="shared" si="31"/>
        <v>-0.34296263590810472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4615305</v>
      </c>
      <c r="E114" s="31">
        <v>4606703</v>
      </c>
      <c r="F114" s="31">
        <v>1140218</v>
      </c>
      <c r="G114" s="36">
        <f t="shared" si="24"/>
        <v>0.2470514949716216</v>
      </c>
      <c r="H114" s="31">
        <v>855823</v>
      </c>
      <c r="I114" s="36">
        <f t="shared" si="25"/>
        <v>0.18543151536030664</v>
      </c>
      <c r="J114" s="31">
        <v>1222958</v>
      </c>
      <c r="K114" s="36">
        <f t="shared" si="26"/>
        <v>0.26547359358743117</v>
      </c>
      <c r="L114" s="31">
        <v>1503409</v>
      </c>
      <c r="M114" s="36">
        <f t="shared" si="27"/>
        <v>0.32635249114171239</v>
      </c>
      <c r="N114" s="31">
        <f t="shared" si="28"/>
        <v>4722408</v>
      </c>
      <c r="O114" s="36">
        <f t="shared" si="29"/>
        <v>1.0251166615256073</v>
      </c>
      <c r="P114" s="31">
        <v>1154717</v>
      </c>
      <c r="Q114" s="31">
        <v>5310815</v>
      </c>
      <c r="R114" s="31">
        <v>3878965</v>
      </c>
      <c r="S114" s="31">
        <v>3931340</v>
      </c>
      <c r="T114" s="36">
        <f t="shared" si="30"/>
        <v>1.01350231311703</v>
      </c>
      <c r="U114" s="36">
        <f t="shared" si="31"/>
        <v>0.30197182513117937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21607623</v>
      </c>
      <c r="E115" s="31">
        <v>23056804</v>
      </c>
      <c r="F115" s="31">
        <v>3071180</v>
      </c>
      <c r="G115" s="36">
        <f t="shared" si="24"/>
        <v>0.14213409776725555</v>
      </c>
      <c r="H115" s="31">
        <v>1822861</v>
      </c>
      <c r="I115" s="36">
        <f t="shared" si="25"/>
        <v>8.4361940228224089E-2</v>
      </c>
      <c r="J115" s="31">
        <v>1411078</v>
      </c>
      <c r="K115" s="36">
        <f t="shared" si="26"/>
        <v>6.1200069185651226E-2</v>
      </c>
      <c r="L115" s="31">
        <v>2932074</v>
      </c>
      <c r="M115" s="36">
        <f t="shared" si="27"/>
        <v>0.12716740793737069</v>
      </c>
      <c r="N115" s="31">
        <f t="shared" si="28"/>
        <v>9237193</v>
      </c>
      <c r="O115" s="36">
        <f t="shared" si="29"/>
        <v>0.40062764119433031</v>
      </c>
      <c r="P115" s="31">
        <v>2081694</v>
      </c>
      <c r="Q115" s="31">
        <v>26914248</v>
      </c>
      <c r="R115" s="31">
        <v>12866484</v>
      </c>
      <c r="S115" s="31">
        <v>16500382</v>
      </c>
      <c r="T115" s="36">
        <f t="shared" si="30"/>
        <v>1.2824313153461349</v>
      </c>
      <c r="U115" s="36">
        <f t="shared" si="31"/>
        <v>0.40850384350437663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40704</v>
      </c>
      <c r="G116" s="36">
        <f t="shared" si="24"/>
        <v>0</v>
      </c>
      <c r="H116" s="31">
        <v>9400</v>
      </c>
      <c r="I116" s="36">
        <f t="shared" si="25"/>
        <v>0</v>
      </c>
      <c r="J116" s="31">
        <v>7701</v>
      </c>
      <c r="K116" s="36">
        <f t="shared" si="26"/>
        <v>0</v>
      </c>
      <c r="L116" s="31">
        <v>10420</v>
      </c>
      <c r="M116" s="36">
        <f t="shared" si="27"/>
        <v>0</v>
      </c>
      <c r="N116" s="31">
        <f t="shared" si="28"/>
        <v>68225</v>
      </c>
      <c r="O116" s="36">
        <f t="shared" si="29"/>
        <v>0</v>
      </c>
      <c r="P116" s="31">
        <v>56383</v>
      </c>
      <c r="Q116" s="31">
        <v>220000</v>
      </c>
      <c r="R116" s="31">
        <v>185000</v>
      </c>
      <c r="S116" s="31">
        <v>121566</v>
      </c>
      <c r="T116" s="36">
        <f t="shared" si="30"/>
        <v>0.65711351351351355</v>
      </c>
      <c r="U116" s="36">
        <f t="shared" si="31"/>
        <v>-0.81519252256885943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30000000</v>
      </c>
      <c r="E117" s="31">
        <v>30000000</v>
      </c>
      <c r="F117" s="31">
        <v>7605170</v>
      </c>
      <c r="G117" s="36">
        <f t="shared" si="24"/>
        <v>0.25350566666666668</v>
      </c>
      <c r="H117" s="31">
        <v>8349116</v>
      </c>
      <c r="I117" s="36">
        <f t="shared" si="25"/>
        <v>0.27830386666666668</v>
      </c>
      <c r="J117" s="31">
        <v>9506422</v>
      </c>
      <c r="K117" s="36">
        <f t="shared" si="26"/>
        <v>0.31688073333333333</v>
      </c>
      <c r="L117" s="31">
        <v>13049317</v>
      </c>
      <c r="M117" s="36">
        <f t="shared" si="27"/>
        <v>0.43497723333333332</v>
      </c>
      <c r="N117" s="31">
        <f t="shared" si="28"/>
        <v>38510025</v>
      </c>
      <c r="O117" s="36">
        <f t="shared" si="29"/>
        <v>1.2836675</v>
      </c>
      <c r="P117" s="31">
        <v>6477264</v>
      </c>
      <c r="Q117" s="31">
        <v>0</v>
      </c>
      <c r="R117" s="31">
        <v>0</v>
      </c>
      <c r="S117" s="31">
        <v>6477264</v>
      </c>
      <c r="T117" s="36">
        <f t="shared" si="30"/>
        <v>0</v>
      </c>
      <c r="U117" s="36">
        <f t="shared" si="31"/>
        <v>1.0146341109456092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57693328</v>
      </c>
      <c r="Q118" s="31">
        <v>0</v>
      </c>
      <c r="R118" s="31">
        <v>65122971</v>
      </c>
      <c r="S118" s="31">
        <v>57693328</v>
      </c>
      <c r="T118" s="36">
        <f t="shared" si="30"/>
        <v>0.88591363560486203</v>
      </c>
      <c r="U118" s="36">
        <f t="shared" si="31"/>
        <v>-1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6054468</v>
      </c>
      <c r="E119" s="31">
        <v>3119623</v>
      </c>
      <c r="F119" s="31">
        <v>717964</v>
      </c>
      <c r="G119" s="36">
        <f t="shared" si="24"/>
        <v>0.11858415966522574</v>
      </c>
      <c r="H119" s="31">
        <v>660117</v>
      </c>
      <c r="I119" s="36">
        <f t="shared" si="25"/>
        <v>0.10902972812805353</v>
      </c>
      <c r="J119" s="31">
        <v>862691</v>
      </c>
      <c r="K119" s="36">
        <f t="shared" si="26"/>
        <v>0.27653694052133865</v>
      </c>
      <c r="L119" s="31">
        <v>787383</v>
      </c>
      <c r="M119" s="36">
        <f t="shared" si="27"/>
        <v>0.25239684410584229</v>
      </c>
      <c r="N119" s="31">
        <f t="shared" si="28"/>
        <v>3028155</v>
      </c>
      <c r="O119" s="36">
        <f t="shared" si="29"/>
        <v>0.97067979047468234</v>
      </c>
      <c r="P119" s="31">
        <v>7476688</v>
      </c>
      <c r="Q119" s="31">
        <v>3149868</v>
      </c>
      <c r="R119" s="31">
        <v>13854383</v>
      </c>
      <c r="S119" s="31">
        <v>9583832</v>
      </c>
      <c r="T119" s="36">
        <f t="shared" si="30"/>
        <v>0.69175451552046741</v>
      </c>
      <c r="U119" s="36">
        <f t="shared" si="31"/>
        <v>-0.89468826303839344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2840000</v>
      </c>
      <c r="E120" s="31">
        <v>2840000</v>
      </c>
      <c r="F120" s="31">
        <v>703314</v>
      </c>
      <c r="G120" s="36">
        <f t="shared" si="24"/>
        <v>0.24764577464788731</v>
      </c>
      <c r="H120" s="31">
        <v>473918</v>
      </c>
      <c r="I120" s="36">
        <f t="shared" si="25"/>
        <v>0.1668725352112676</v>
      </c>
      <c r="J120" s="31">
        <v>423713</v>
      </c>
      <c r="K120" s="36">
        <f t="shared" si="26"/>
        <v>0.14919471830985914</v>
      </c>
      <c r="L120" s="31">
        <v>1239055</v>
      </c>
      <c r="M120" s="36">
        <f t="shared" si="27"/>
        <v>0.43628697183098591</v>
      </c>
      <c r="N120" s="31">
        <f t="shared" si="28"/>
        <v>2840000</v>
      </c>
      <c r="O120" s="36">
        <f t="shared" si="29"/>
        <v>1</v>
      </c>
      <c r="P120" s="31">
        <v>1156534</v>
      </c>
      <c r="Q120" s="31">
        <v>2718000</v>
      </c>
      <c r="R120" s="31">
        <v>2718000</v>
      </c>
      <c r="S120" s="31">
        <v>2718003</v>
      </c>
      <c r="T120" s="36">
        <f t="shared" si="30"/>
        <v>1.0000011037527594</v>
      </c>
      <c r="U120" s="36">
        <f t="shared" si="31"/>
        <v>7.1351987922533944E-2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65117396</v>
      </c>
      <c r="E121" s="32">
        <f>SUM(E113:E120)</f>
        <v>63623130</v>
      </c>
      <c r="F121" s="32">
        <f>SUM(F113:F120)</f>
        <v>13278550</v>
      </c>
      <c r="G121" s="37">
        <f t="shared" si="24"/>
        <v>0.20391709152497436</v>
      </c>
      <c r="H121" s="32">
        <f>SUM(H113:H120)</f>
        <v>12171235</v>
      </c>
      <c r="I121" s="37">
        <f t="shared" si="25"/>
        <v>0.18691218856478845</v>
      </c>
      <c r="J121" s="32">
        <f>SUM(J113:J120)</f>
        <v>13434563</v>
      </c>
      <c r="K121" s="37">
        <f t="shared" si="26"/>
        <v>0.21115847334137758</v>
      </c>
      <c r="L121" s="32">
        <f>SUM(L113:L120)</f>
        <v>19521658</v>
      </c>
      <c r="M121" s="37">
        <f t="shared" si="27"/>
        <v>0.30683271948425045</v>
      </c>
      <c r="N121" s="32">
        <f t="shared" si="28"/>
        <v>58406006</v>
      </c>
      <c r="O121" s="37">
        <f t="shared" si="29"/>
        <v>0.91799957028206569</v>
      </c>
      <c r="P121" s="32">
        <f>SUM(P113:P120)</f>
        <v>76096608</v>
      </c>
      <c r="Q121" s="32">
        <f>SUM(Q113:Q120)</f>
        <v>38312931</v>
      </c>
      <c r="R121" s="32">
        <f>SUM(R113:R120)</f>
        <v>98625803</v>
      </c>
      <c r="S121" s="32">
        <f>SUM(S113:S120)</f>
        <v>97025715</v>
      </c>
      <c r="T121" s="37">
        <f t="shared" si="30"/>
        <v>0.9837761726512888</v>
      </c>
      <c r="U121" s="37">
        <f t="shared" si="31"/>
        <v>-0.74346217902380096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6724956</v>
      </c>
      <c r="E123" s="31">
        <v>6576025</v>
      </c>
      <c r="F123" s="31">
        <v>5689243</v>
      </c>
      <c r="G123" s="36">
        <f t="shared" si="24"/>
        <v>0.84598962431873159</v>
      </c>
      <c r="H123" s="31">
        <v>-1888666</v>
      </c>
      <c r="I123" s="36">
        <f t="shared" si="25"/>
        <v>-0.28084436537577345</v>
      </c>
      <c r="J123" s="31">
        <v>9099858</v>
      </c>
      <c r="K123" s="36">
        <f t="shared" si="26"/>
        <v>1.3837930968936401</v>
      </c>
      <c r="L123" s="31">
        <v>-6797073</v>
      </c>
      <c r="M123" s="36">
        <f t="shared" si="27"/>
        <v>-1.0336142274398288</v>
      </c>
      <c r="N123" s="31">
        <f t="shared" si="28"/>
        <v>6103362</v>
      </c>
      <c r="O123" s="36">
        <f t="shared" si="29"/>
        <v>0.92812329636824675</v>
      </c>
      <c r="P123" s="31">
        <v>-5148874</v>
      </c>
      <c r="Q123" s="31">
        <v>7032092</v>
      </c>
      <c r="R123" s="31">
        <v>5584075</v>
      </c>
      <c r="S123" s="31">
        <v>5740573</v>
      </c>
      <c r="T123" s="36">
        <f t="shared" si="30"/>
        <v>1.0280257697111876</v>
      </c>
      <c r="U123" s="36">
        <f t="shared" si="31"/>
        <v>0.32010862957609754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17247812</v>
      </c>
      <c r="E124" s="31">
        <v>14582609</v>
      </c>
      <c r="F124" s="31">
        <v>3271358</v>
      </c>
      <c r="G124" s="36">
        <f t="shared" si="24"/>
        <v>0.18966799962801079</v>
      </c>
      <c r="H124" s="31">
        <v>4521711</v>
      </c>
      <c r="I124" s="36">
        <f t="shared" si="25"/>
        <v>0.26216142662037367</v>
      </c>
      <c r="J124" s="31">
        <v>2374115</v>
      </c>
      <c r="K124" s="36">
        <f t="shared" si="26"/>
        <v>0.1628045434119505</v>
      </c>
      <c r="L124" s="31">
        <v>3129129</v>
      </c>
      <c r="M124" s="36">
        <f t="shared" si="27"/>
        <v>0.21457950357168598</v>
      </c>
      <c r="N124" s="31">
        <f t="shared" si="28"/>
        <v>13296313</v>
      </c>
      <c r="O124" s="36">
        <f t="shared" si="29"/>
        <v>0.9117924645720118</v>
      </c>
      <c r="P124" s="31">
        <v>-4992041</v>
      </c>
      <c r="Q124" s="31">
        <v>13415620</v>
      </c>
      <c r="R124" s="31">
        <v>15987732</v>
      </c>
      <c r="S124" s="31">
        <v>11908984</v>
      </c>
      <c r="T124" s="36">
        <f t="shared" si="30"/>
        <v>0.74488263876327176</v>
      </c>
      <c r="U124" s="36">
        <f t="shared" si="31"/>
        <v>-1.626823577771096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23972768</v>
      </c>
      <c r="E126" s="32">
        <f>SUM(E122:E125)</f>
        <v>21158634</v>
      </c>
      <c r="F126" s="32">
        <f>SUM(F122:F125)</f>
        <v>8960601</v>
      </c>
      <c r="G126" s="37">
        <f t="shared" si="24"/>
        <v>0.37378249353599885</v>
      </c>
      <c r="H126" s="32">
        <f>SUM(H122:H125)</f>
        <v>2633045</v>
      </c>
      <c r="I126" s="37">
        <f t="shared" si="25"/>
        <v>0.10983483425860543</v>
      </c>
      <c r="J126" s="32">
        <f>SUM(J122:J125)</f>
        <v>11473973</v>
      </c>
      <c r="K126" s="37">
        <f t="shared" si="26"/>
        <v>0.54228325892871909</v>
      </c>
      <c r="L126" s="32">
        <f>SUM(L122:L125)</f>
        <v>-3667944</v>
      </c>
      <c r="M126" s="37">
        <f t="shared" si="27"/>
        <v>-0.17335448025614508</v>
      </c>
      <c r="N126" s="32">
        <f t="shared" si="28"/>
        <v>19399675</v>
      </c>
      <c r="O126" s="37">
        <f t="shared" si="29"/>
        <v>0.91686802654651522</v>
      </c>
      <c r="P126" s="32">
        <f>SUM(P122:P125)</f>
        <v>-10140915</v>
      </c>
      <c r="Q126" s="32">
        <f>SUM(Q122:Q125)</f>
        <v>20447712</v>
      </c>
      <c r="R126" s="32">
        <f>SUM(R122:R125)</f>
        <v>21571807</v>
      </c>
      <c r="S126" s="32">
        <f>SUM(S122:S125)</f>
        <v>17649557</v>
      </c>
      <c r="T126" s="37">
        <f t="shared" si="30"/>
        <v>0.81817703078838044</v>
      </c>
      <c r="U126" s="37">
        <f t="shared" si="31"/>
        <v>-0.63830246087261355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10662516</v>
      </c>
      <c r="E127" s="31">
        <v>6374016</v>
      </c>
      <c r="F127" s="31">
        <v>827366</v>
      </c>
      <c r="G127" s="36">
        <f t="shared" si="24"/>
        <v>7.7595756948922748E-2</v>
      </c>
      <c r="H127" s="31">
        <v>1168476</v>
      </c>
      <c r="I127" s="36">
        <f t="shared" si="25"/>
        <v>0.1095872681457172</v>
      </c>
      <c r="J127" s="31">
        <v>1395634</v>
      </c>
      <c r="K127" s="36">
        <f t="shared" si="26"/>
        <v>0.21895677701467961</v>
      </c>
      <c r="L127" s="31">
        <v>6117958</v>
      </c>
      <c r="M127" s="36">
        <f t="shared" si="27"/>
        <v>0.95982783852440912</v>
      </c>
      <c r="N127" s="31">
        <f t="shared" si="28"/>
        <v>9509434</v>
      </c>
      <c r="O127" s="36">
        <f t="shared" si="29"/>
        <v>1.491906201678816</v>
      </c>
      <c r="P127" s="31">
        <v>1651302</v>
      </c>
      <c r="Q127" s="31">
        <v>9650823</v>
      </c>
      <c r="R127" s="31">
        <v>7487933</v>
      </c>
      <c r="S127" s="31">
        <v>5306477</v>
      </c>
      <c r="T127" s="36">
        <f t="shared" si="30"/>
        <v>0.70867047020853413</v>
      </c>
      <c r="U127" s="36">
        <f t="shared" si="31"/>
        <v>2.7049298069038854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165600</v>
      </c>
      <c r="G129" s="36">
        <f t="shared" si="24"/>
        <v>0</v>
      </c>
      <c r="H129" s="31">
        <v>355800</v>
      </c>
      <c r="I129" s="36">
        <f t="shared" si="25"/>
        <v>0</v>
      </c>
      <c r="J129" s="31">
        <v>302400</v>
      </c>
      <c r="K129" s="36">
        <f t="shared" si="26"/>
        <v>0</v>
      </c>
      <c r="L129" s="31">
        <v>300000</v>
      </c>
      <c r="M129" s="36">
        <f t="shared" si="27"/>
        <v>0</v>
      </c>
      <c r="N129" s="31">
        <f t="shared" si="28"/>
        <v>1123800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2115000</v>
      </c>
      <c r="E130" s="31">
        <v>2115000</v>
      </c>
      <c r="F130" s="31">
        <v>416517</v>
      </c>
      <c r="G130" s="36">
        <f t="shared" si="24"/>
        <v>0.19693475177304964</v>
      </c>
      <c r="H130" s="31">
        <v>440887</v>
      </c>
      <c r="I130" s="36">
        <f t="shared" si="25"/>
        <v>0.20845721040189125</v>
      </c>
      <c r="J130" s="31">
        <v>794842</v>
      </c>
      <c r="K130" s="36">
        <f t="shared" si="26"/>
        <v>0.37581182033096927</v>
      </c>
      <c r="L130" s="31">
        <v>462755</v>
      </c>
      <c r="M130" s="36">
        <f t="shared" si="27"/>
        <v>0.2187966903073286</v>
      </c>
      <c r="N130" s="31">
        <f t="shared" si="28"/>
        <v>2115001</v>
      </c>
      <c r="O130" s="36">
        <f t="shared" si="29"/>
        <v>1.0000004728132388</v>
      </c>
      <c r="P130" s="31">
        <v>0</v>
      </c>
      <c r="Q130" s="31">
        <v>2967000</v>
      </c>
      <c r="R130" s="31">
        <v>2801000</v>
      </c>
      <c r="S130" s="31">
        <v>2966999</v>
      </c>
      <c r="T130" s="36">
        <f t="shared" si="30"/>
        <v>1.0592641913602285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12777516</v>
      </c>
      <c r="E132" s="32">
        <f>SUM(E127:E131)</f>
        <v>8489016</v>
      </c>
      <c r="F132" s="32">
        <f>SUM(F127:F131)</f>
        <v>1409483</v>
      </c>
      <c r="G132" s="37">
        <f t="shared" si="24"/>
        <v>0.11030962512588519</v>
      </c>
      <c r="H132" s="32">
        <f>SUM(H127:H131)</f>
        <v>1965163</v>
      </c>
      <c r="I132" s="37">
        <f t="shared" si="25"/>
        <v>0.15379851608090336</v>
      </c>
      <c r="J132" s="32">
        <f>SUM(J127:J131)</f>
        <v>2492876</v>
      </c>
      <c r="K132" s="37">
        <f t="shared" si="26"/>
        <v>0.29365900594368061</v>
      </c>
      <c r="L132" s="32">
        <f>SUM(L127:L131)</f>
        <v>6880713</v>
      </c>
      <c r="M132" s="37">
        <f t="shared" si="27"/>
        <v>0.81054305940759208</v>
      </c>
      <c r="N132" s="32">
        <f t="shared" si="28"/>
        <v>12748235</v>
      </c>
      <c r="O132" s="37">
        <f t="shared" si="29"/>
        <v>1.5017329452553747</v>
      </c>
      <c r="P132" s="32">
        <f>SUM(P127:P131)</f>
        <v>1651302</v>
      </c>
      <c r="Q132" s="32">
        <f>SUM(Q127:Q131)</f>
        <v>12617823</v>
      </c>
      <c r="R132" s="32">
        <f>SUM(R127:R131)</f>
        <v>10288933</v>
      </c>
      <c r="S132" s="32">
        <f>SUM(S127:S131)</f>
        <v>8273476</v>
      </c>
      <c r="T132" s="37">
        <f t="shared" si="30"/>
        <v>0.80411409035319792</v>
      </c>
      <c r="U132" s="37">
        <f t="shared" si="31"/>
        <v>3.1668410744975786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29446627</v>
      </c>
      <c r="E133" s="31">
        <v>46444957</v>
      </c>
      <c r="F133" s="31">
        <v>20963287</v>
      </c>
      <c r="G133" s="36">
        <f t="shared" si="24"/>
        <v>0.71190792072721942</v>
      </c>
      <c r="H133" s="31">
        <v>15515813</v>
      </c>
      <c r="I133" s="36">
        <f t="shared" si="25"/>
        <v>0.52691308243894963</v>
      </c>
      <c r="J133" s="31">
        <v>5406309</v>
      </c>
      <c r="K133" s="36">
        <f t="shared" si="26"/>
        <v>0.11640249769205298</v>
      </c>
      <c r="L133" s="31">
        <v>4566513</v>
      </c>
      <c r="M133" s="36">
        <f t="shared" si="27"/>
        <v>9.8320965180353159E-2</v>
      </c>
      <c r="N133" s="31">
        <f t="shared" si="28"/>
        <v>46451922</v>
      </c>
      <c r="O133" s="36">
        <f t="shared" si="29"/>
        <v>1.000149962459864</v>
      </c>
      <c r="P133" s="31">
        <v>22332841</v>
      </c>
      <c r="Q133" s="31">
        <v>11120010</v>
      </c>
      <c r="R133" s="31">
        <v>33220001</v>
      </c>
      <c r="S133" s="31">
        <v>36818810</v>
      </c>
      <c r="T133" s="36">
        <f t="shared" si="30"/>
        <v>1.1083325975818001</v>
      </c>
      <c r="U133" s="36">
        <f t="shared" si="31"/>
        <v>-0.79552476104585168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78337</v>
      </c>
      <c r="E134" s="31">
        <v>123010</v>
      </c>
      <c r="F134" s="31">
        <v>27984</v>
      </c>
      <c r="G134" s="36">
        <f t="shared" si="24"/>
        <v>0.35722583198233276</v>
      </c>
      <c r="H134" s="31">
        <v>54023</v>
      </c>
      <c r="I134" s="36">
        <f t="shared" si="25"/>
        <v>0.68962303892158239</v>
      </c>
      <c r="J134" s="31">
        <v>86635</v>
      </c>
      <c r="K134" s="36">
        <f t="shared" si="26"/>
        <v>0.70429233395658886</v>
      </c>
      <c r="L134" s="31">
        <v>25118</v>
      </c>
      <c r="M134" s="36">
        <f t="shared" si="27"/>
        <v>0.20419478091212095</v>
      </c>
      <c r="N134" s="31">
        <f t="shared" si="28"/>
        <v>193760</v>
      </c>
      <c r="O134" s="36">
        <f t="shared" si="29"/>
        <v>1.5751564913421674</v>
      </c>
      <c r="P134" s="31">
        <v>-18234603</v>
      </c>
      <c r="Q134" s="31">
        <v>82000</v>
      </c>
      <c r="R134" s="31">
        <v>82000</v>
      </c>
      <c r="S134" s="31">
        <v>97452</v>
      </c>
      <c r="T134" s="36">
        <f t="shared" si="30"/>
        <v>1.1884390243902438</v>
      </c>
      <c r="U134" s="36">
        <f t="shared" si="31"/>
        <v>-1.0013774909165831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29524964</v>
      </c>
      <c r="E137" s="32">
        <f>SUM(E133:E136)</f>
        <v>46567967</v>
      </c>
      <c r="F137" s="32">
        <f>SUM(F133:F136)</f>
        <v>20991271</v>
      </c>
      <c r="G137" s="37">
        <f t="shared" ref="G137:G170" si="32">IF(($D137     =0),0,($F137     /$D137     ))</f>
        <v>0.71096686180548774</v>
      </c>
      <c r="H137" s="32">
        <f>SUM(H133:H136)</f>
        <v>15569836</v>
      </c>
      <c r="I137" s="37">
        <f t="shared" ref="I137:I170" si="33">IF(($D137     =0),0,($H137     /$D137     ))</f>
        <v>0.52734479202074558</v>
      </c>
      <c r="J137" s="32">
        <f>SUM(J133:J136)</f>
        <v>5492944</v>
      </c>
      <c r="K137" s="37">
        <f t="shared" ref="K137:K170" si="34">IF(($E137     =0),0,($J137     /$E137     ))</f>
        <v>0.11795541772308848</v>
      </c>
      <c r="L137" s="32">
        <f>SUM(L133:L136)</f>
        <v>4591631</v>
      </c>
      <c r="M137" s="37">
        <f t="shared" ref="M137:M170" si="35">IF(($E137     =0),0,($L137     /$E137     ))</f>
        <v>9.8600632490570175E-2</v>
      </c>
      <c r="N137" s="32">
        <f t="shared" ref="N137:N170" si="36">$F137     +$H137     +$J137     +$L137</f>
        <v>46645682</v>
      </c>
      <c r="O137" s="37">
        <f t="shared" ref="O137:O170" si="37">IF(($E137     =0),0,($N137     /$E137     ))</f>
        <v>1.0016688510365934</v>
      </c>
      <c r="P137" s="32">
        <f>SUM(P133:P136)</f>
        <v>4098238</v>
      </c>
      <c r="Q137" s="32">
        <f>SUM(Q133:Q136)</f>
        <v>11202010</v>
      </c>
      <c r="R137" s="32">
        <f>SUM(R133:R136)</f>
        <v>33302001</v>
      </c>
      <c r="S137" s="32">
        <f>SUM(S133:S136)</f>
        <v>36916262</v>
      </c>
      <c r="T137" s="37">
        <f t="shared" ref="T137:T170" si="38">IF(($R137     =0),0,($S137     /$R137     ))</f>
        <v>1.108529844798215</v>
      </c>
      <c r="U137" s="37">
        <f t="shared" ref="U137:U170" si="39">IF(($P137     =0),0,(($L137     /$P137     )-1))</f>
        <v>0.12039149507666469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1939110</v>
      </c>
      <c r="E138" s="31">
        <v>1939110</v>
      </c>
      <c r="F138" s="31">
        <v>283881</v>
      </c>
      <c r="G138" s="36">
        <f t="shared" si="32"/>
        <v>0.14639757414483964</v>
      </c>
      <c r="H138" s="31">
        <v>215388</v>
      </c>
      <c r="I138" s="36">
        <f t="shared" si="33"/>
        <v>0.11107569967665579</v>
      </c>
      <c r="J138" s="31">
        <v>298822</v>
      </c>
      <c r="K138" s="36">
        <f t="shared" si="34"/>
        <v>0.15410265534188364</v>
      </c>
      <c r="L138" s="31">
        <v>187014</v>
      </c>
      <c r="M138" s="36">
        <f t="shared" si="35"/>
        <v>9.6443213639246878E-2</v>
      </c>
      <c r="N138" s="31">
        <f t="shared" si="36"/>
        <v>985105</v>
      </c>
      <c r="O138" s="36">
        <f t="shared" si="37"/>
        <v>0.50801914280262594</v>
      </c>
      <c r="P138" s="31">
        <v>162240</v>
      </c>
      <c r="Q138" s="31">
        <v>1634869</v>
      </c>
      <c r="R138" s="31">
        <v>1859002</v>
      </c>
      <c r="S138" s="31">
        <v>940815</v>
      </c>
      <c r="T138" s="36">
        <f t="shared" si="38"/>
        <v>0.50608606123070332</v>
      </c>
      <c r="U138" s="36">
        <f t="shared" si="39"/>
        <v>0.15269970414201173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13942880</v>
      </c>
      <c r="E139" s="31">
        <v>13942880</v>
      </c>
      <c r="F139" s="31">
        <v>5509643</v>
      </c>
      <c r="G139" s="36">
        <f t="shared" si="32"/>
        <v>0.39515817392102637</v>
      </c>
      <c r="H139" s="31">
        <v>4476063</v>
      </c>
      <c r="I139" s="36">
        <f t="shared" si="33"/>
        <v>0.32102858233019288</v>
      </c>
      <c r="J139" s="31">
        <v>3524706</v>
      </c>
      <c r="K139" s="36">
        <f t="shared" si="34"/>
        <v>0.25279612246537303</v>
      </c>
      <c r="L139" s="31">
        <v>365838</v>
      </c>
      <c r="M139" s="36">
        <f t="shared" si="35"/>
        <v>2.623833813387191E-2</v>
      </c>
      <c r="N139" s="31">
        <f t="shared" si="36"/>
        <v>13876250</v>
      </c>
      <c r="O139" s="36">
        <f t="shared" si="37"/>
        <v>0.99522121685046416</v>
      </c>
      <c r="P139" s="31">
        <v>381563</v>
      </c>
      <c r="Q139" s="31">
        <v>13957639</v>
      </c>
      <c r="R139" s="31">
        <v>13623220</v>
      </c>
      <c r="S139" s="31">
        <v>13192242</v>
      </c>
      <c r="T139" s="36">
        <f t="shared" si="38"/>
        <v>0.96836445421860617</v>
      </c>
      <c r="U139" s="36">
        <f t="shared" si="39"/>
        <v>-4.1212067207774372E-2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3500000</v>
      </c>
      <c r="E140" s="31">
        <v>7003600</v>
      </c>
      <c r="F140" s="31">
        <v>823325</v>
      </c>
      <c r="G140" s="36">
        <f t="shared" si="32"/>
        <v>0.2352357142857143</v>
      </c>
      <c r="H140" s="31">
        <v>665891</v>
      </c>
      <c r="I140" s="36">
        <f t="shared" si="33"/>
        <v>0.19025457142857144</v>
      </c>
      <c r="J140" s="31">
        <v>2027878</v>
      </c>
      <c r="K140" s="36">
        <f t="shared" si="34"/>
        <v>0.28954794677023243</v>
      </c>
      <c r="L140" s="31">
        <v>2350016</v>
      </c>
      <c r="M140" s="36">
        <f t="shared" si="35"/>
        <v>0.33554400593980238</v>
      </c>
      <c r="N140" s="31">
        <f t="shared" si="36"/>
        <v>5867110</v>
      </c>
      <c r="O140" s="36">
        <f t="shared" si="37"/>
        <v>0.83772774001941863</v>
      </c>
      <c r="P140" s="31">
        <v>2269096</v>
      </c>
      <c r="Q140" s="31">
        <v>2632500</v>
      </c>
      <c r="R140" s="31">
        <v>2632500</v>
      </c>
      <c r="S140" s="31">
        <v>5642011</v>
      </c>
      <c r="T140" s="36">
        <f t="shared" si="38"/>
        <v>2.1432140550807217</v>
      </c>
      <c r="U140" s="36">
        <f t="shared" si="39"/>
        <v>3.5661778963957502E-2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2307000</v>
      </c>
      <c r="E141" s="31">
        <v>2619950</v>
      </c>
      <c r="F141" s="31">
        <v>798722</v>
      </c>
      <c r="G141" s="36">
        <f t="shared" si="32"/>
        <v>0.34621673168617251</v>
      </c>
      <c r="H141" s="31">
        <v>1657826</v>
      </c>
      <c r="I141" s="36">
        <f t="shared" si="33"/>
        <v>0.718606848721283</v>
      </c>
      <c r="J141" s="31">
        <v>122903</v>
      </c>
      <c r="K141" s="36">
        <f t="shared" si="34"/>
        <v>4.6910437222084392E-2</v>
      </c>
      <c r="L141" s="31">
        <v>55020</v>
      </c>
      <c r="M141" s="36">
        <f t="shared" si="35"/>
        <v>2.100040077100708E-2</v>
      </c>
      <c r="N141" s="31">
        <f t="shared" si="36"/>
        <v>2634471</v>
      </c>
      <c r="O141" s="36">
        <f t="shared" si="37"/>
        <v>1.0055424721845836</v>
      </c>
      <c r="P141" s="31">
        <v>454938</v>
      </c>
      <c r="Q141" s="31">
        <v>3177901</v>
      </c>
      <c r="R141" s="31">
        <v>3670786</v>
      </c>
      <c r="S141" s="31">
        <v>3710001</v>
      </c>
      <c r="T141" s="36">
        <f t="shared" si="38"/>
        <v>1.0106829981371837</v>
      </c>
      <c r="U141" s="36">
        <f t="shared" si="39"/>
        <v>-0.87906044340107881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5505500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5505000</v>
      </c>
      <c r="M142" s="36">
        <f t="shared" si="35"/>
        <v>0.99990918172736354</v>
      </c>
      <c r="N142" s="31">
        <f t="shared" si="36"/>
        <v>5505000</v>
      </c>
      <c r="O142" s="36">
        <f t="shared" si="37"/>
        <v>0.99990918172736354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21688990</v>
      </c>
      <c r="E144" s="32">
        <f>SUM(E138:E143)</f>
        <v>31011040</v>
      </c>
      <c r="F144" s="32">
        <f>SUM(F138:F143)</f>
        <v>7415571</v>
      </c>
      <c r="G144" s="37">
        <f t="shared" si="32"/>
        <v>0.34190485587387887</v>
      </c>
      <c r="H144" s="32">
        <f>SUM(H138:H143)</f>
        <v>7015168</v>
      </c>
      <c r="I144" s="37">
        <f t="shared" si="33"/>
        <v>0.32344373804404908</v>
      </c>
      <c r="J144" s="32">
        <f>SUM(J138:J143)</f>
        <v>5974309</v>
      </c>
      <c r="K144" s="37">
        <f t="shared" si="34"/>
        <v>0.19265103653408591</v>
      </c>
      <c r="L144" s="32">
        <f>SUM(L138:L143)</f>
        <v>8462888</v>
      </c>
      <c r="M144" s="37">
        <f t="shared" si="35"/>
        <v>0.27289919976885652</v>
      </c>
      <c r="N144" s="32">
        <f t="shared" si="36"/>
        <v>28867936</v>
      </c>
      <c r="O144" s="37">
        <f t="shared" si="37"/>
        <v>0.930892224188547</v>
      </c>
      <c r="P144" s="32">
        <f>SUM(P138:P143)</f>
        <v>3267837</v>
      </c>
      <c r="Q144" s="32">
        <f>SUM(Q138:Q143)</f>
        <v>21402909</v>
      </c>
      <c r="R144" s="32">
        <f>SUM(R138:R143)</f>
        <v>21785508</v>
      </c>
      <c r="S144" s="32">
        <f>SUM(S138:S143)</f>
        <v>23485069</v>
      </c>
      <c r="T144" s="37">
        <f t="shared" si="38"/>
        <v>1.0780133747627092</v>
      </c>
      <c r="U144" s="37">
        <f t="shared" si="39"/>
        <v>1.5897521816418627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4424977</v>
      </c>
      <c r="E145" s="31">
        <v>4072201</v>
      </c>
      <c r="F145" s="31">
        <v>1171252</v>
      </c>
      <c r="G145" s="36">
        <f t="shared" si="32"/>
        <v>0.26469109330963753</v>
      </c>
      <c r="H145" s="31">
        <v>884387</v>
      </c>
      <c r="I145" s="36">
        <f t="shared" si="33"/>
        <v>0.19986250775992734</v>
      </c>
      <c r="J145" s="31">
        <v>836766</v>
      </c>
      <c r="K145" s="36">
        <f t="shared" si="34"/>
        <v>0.2054824896904647</v>
      </c>
      <c r="L145" s="31">
        <v>1053139</v>
      </c>
      <c r="M145" s="36">
        <f t="shared" si="35"/>
        <v>0.258616654727996</v>
      </c>
      <c r="N145" s="31">
        <f t="shared" si="36"/>
        <v>3945544</v>
      </c>
      <c r="O145" s="36">
        <f t="shared" si="37"/>
        <v>0.96889716396612058</v>
      </c>
      <c r="P145" s="31">
        <v>966285</v>
      </c>
      <c r="Q145" s="31">
        <v>3689504</v>
      </c>
      <c r="R145" s="31">
        <v>4419977</v>
      </c>
      <c r="S145" s="31">
        <v>4025375</v>
      </c>
      <c r="T145" s="36">
        <f t="shared" si="38"/>
        <v>0.9107230648485275</v>
      </c>
      <c r="U145" s="36">
        <f t="shared" si="39"/>
        <v>8.9884454379401513E-2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200000</v>
      </c>
      <c r="E146" s="31">
        <v>439434</v>
      </c>
      <c r="F146" s="31">
        <v>137422</v>
      </c>
      <c r="G146" s="36">
        <f t="shared" si="32"/>
        <v>0.68711</v>
      </c>
      <c r="H146" s="31">
        <v>68711</v>
      </c>
      <c r="I146" s="36">
        <f t="shared" si="33"/>
        <v>0.343555</v>
      </c>
      <c r="J146" s="31">
        <v>162961</v>
      </c>
      <c r="K146" s="36">
        <f t="shared" si="34"/>
        <v>0.3708429479739847</v>
      </c>
      <c r="L146" s="31">
        <v>68711</v>
      </c>
      <c r="M146" s="36">
        <f t="shared" si="35"/>
        <v>0.15636250267389415</v>
      </c>
      <c r="N146" s="31">
        <f t="shared" si="36"/>
        <v>437805</v>
      </c>
      <c r="O146" s="36">
        <f t="shared" si="37"/>
        <v>0.99629295866956125</v>
      </c>
      <c r="P146" s="31">
        <v>0</v>
      </c>
      <c r="Q146" s="31">
        <v>200000</v>
      </c>
      <c r="R146" s="31">
        <v>300000</v>
      </c>
      <c r="S146" s="31">
        <v>331690</v>
      </c>
      <c r="T146" s="36">
        <f t="shared" si="38"/>
        <v>1.1056333333333332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29534777</v>
      </c>
      <c r="E147" s="31">
        <v>51771777</v>
      </c>
      <c r="F147" s="31">
        <v>8568250</v>
      </c>
      <c r="G147" s="36">
        <f t="shared" si="32"/>
        <v>0.29010715063127107</v>
      </c>
      <c r="H147" s="31">
        <v>631699</v>
      </c>
      <c r="I147" s="36">
        <f t="shared" si="33"/>
        <v>2.1388311142488056E-2</v>
      </c>
      <c r="J147" s="31">
        <v>21156554</v>
      </c>
      <c r="K147" s="36">
        <f t="shared" si="34"/>
        <v>0.40865033471808393</v>
      </c>
      <c r="L147" s="31">
        <v>4214377</v>
      </c>
      <c r="M147" s="36">
        <f t="shared" si="35"/>
        <v>8.1402981396601473E-2</v>
      </c>
      <c r="N147" s="31">
        <f t="shared" si="36"/>
        <v>34570880</v>
      </c>
      <c r="O147" s="36">
        <f t="shared" si="37"/>
        <v>0.66775532931774773</v>
      </c>
      <c r="P147" s="31">
        <v>4808344</v>
      </c>
      <c r="Q147" s="31">
        <v>25327060</v>
      </c>
      <c r="R147" s="31">
        <v>33778562</v>
      </c>
      <c r="S147" s="31">
        <v>31040089</v>
      </c>
      <c r="T147" s="36">
        <f t="shared" si="38"/>
        <v>0.91892866842584953</v>
      </c>
      <c r="U147" s="36">
        <f t="shared" si="39"/>
        <v>-0.12352839147947814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1560000</v>
      </c>
      <c r="E148" s="31">
        <v>1560000</v>
      </c>
      <c r="F148" s="31">
        <v>332082</v>
      </c>
      <c r="G148" s="36">
        <f t="shared" si="32"/>
        <v>0.21287307692307691</v>
      </c>
      <c r="H148" s="31">
        <v>327384</v>
      </c>
      <c r="I148" s="36">
        <f t="shared" si="33"/>
        <v>0.20986153846153846</v>
      </c>
      <c r="J148" s="31">
        <v>387564</v>
      </c>
      <c r="K148" s="36">
        <f t="shared" si="34"/>
        <v>0.24843846153846152</v>
      </c>
      <c r="L148" s="31">
        <v>301363</v>
      </c>
      <c r="M148" s="36">
        <f t="shared" si="35"/>
        <v>0.19318141025641025</v>
      </c>
      <c r="N148" s="31">
        <f t="shared" si="36"/>
        <v>1348393</v>
      </c>
      <c r="O148" s="36">
        <f t="shared" si="37"/>
        <v>0.86435448717948715</v>
      </c>
      <c r="P148" s="31">
        <v>377781</v>
      </c>
      <c r="Q148" s="31">
        <v>2573516</v>
      </c>
      <c r="R148" s="31">
        <v>1273516</v>
      </c>
      <c r="S148" s="31">
        <v>1524901</v>
      </c>
      <c r="T148" s="36">
        <f t="shared" si="38"/>
        <v>1.1973944575490219</v>
      </c>
      <c r="U148" s="36">
        <f t="shared" si="39"/>
        <v>-0.20228121583668845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2945000</v>
      </c>
      <c r="E149" s="31">
        <v>2945000</v>
      </c>
      <c r="F149" s="31">
        <v>462097</v>
      </c>
      <c r="G149" s="36">
        <f t="shared" si="32"/>
        <v>0.15690899830220714</v>
      </c>
      <c r="H149" s="31">
        <v>1217673</v>
      </c>
      <c r="I149" s="36">
        <f t="shared" si="33"/>
        <v>0.41347130730050935</v>
      </c>
      <c r="J149" s="31">
        <v>394456</v>
      </c>
      <c r="K149" s="36">
        <f t="shared" si="34"/>
        <v>0.1339409168081494</v>
      </c>
      <c r="L149" s="31">
        <v>415676</v>
      </c>
      <c r="M149" s="36">
        <f t="shared" si="35"/>
        <v>0.14114634974533108</v>
      </c>
      <c r="N149" s="31">
        <f t="shared" si="36"/>
        <v>2489902</v>
      </c>
      <c r="O149" s="36">
        <f t="shared" si="37"/>
        <v>0.84546757215619694</v>
      </c>
      <c r="P149" s="31">
        <v>1801683</v>
      </c>
      <c r="Q149" s="31">
        <v>2819000</v>
      </c>
      <c r="R149" s="31">
        <v>2819000</v>
      </c>
      <c r="S149" s="31">
        <v>3733537</v>
      </c>
      <c r="T149" s="36">
        <f t="shared" si="38"/>
        <v>1.3244189428875488</v>
      </c>
      <c r="U149" s="36">
        <f t="shared" si="39"/>
        <v>-0.76928460778061403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38664754</v>
      </c>
      <c r="E150" s="32">
        <f>SUM(E145:E149)</f>
        <v>60788412</v>
      </c>
      <c r="F150" s="32">
        <f>SUM(F145:F149)</f>
        <v>10671103</v>
      </c>
      <c r="G150" s="37">
        <f t="shared" si="32"/>
        <v>0.27599045373468561</v>
      </c>
      <c r="H150" s="32">
        <f>SUM(H145:H149)</f>
        <v>3129854</v>
      </c>
      <c r="I150" s="37">
        <f t="shared" si="33"/>
        <v>8.0948504159628176E-2</v>
      </c>
      <c r="J150" s="32">
        <f>SUM(J145:J149)</f>
        <v>22938301</v>
      </c>
      <c r="K150" s="37">
        <f t="shared" si="34"/>
        <v>0.3773466067842009</v>
      </c>
      <c r="L150" s="32">
        <f>SUM(L145:L149)</f>
        <v>6053266</v>
      </c>
      <c r="M150" s="37">
        <f t="shared" si="35"/>
        <v>9.9579275076308954E-2</v>
      </c>
      <c r="N150" s="32">
        <f t="shared" si="36"/>
        <v>42792524</v>
      </c>
      <c r="O150" s="37">
        <f t="shared" si="37"/>
        <v>0.70395857684191521</v>
      </c>
      <c r="P150" s="32">
        <f>SUM(P145:P149)</f>
        <v>7954093</v>
      </c>
      <c r="Q150" s="32">
        <f>SUM(Q145:Q149)</f>
        <v>34609080</v>
      </c>
      <c r="R150" s="32">
        <f>SUM(R145:R149)</f>
        <v>42591055</v>
      </c>
      <c r="S150" s="32">
        <f>SUM(S145:S149)</f>
        <v>40655592</v>
      </c>
      <c r="T150" s="37">
        <f t="shared" si="38"/>
        <v>0.95455705429226867</v>
      </c>
      <c r="U150" s="37">
        <f t="shared" si="39"/>
        <v>-0.23897470145244715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414335</v>
      </c>
      <c r="E151" s="31">
        <v>344355</v>
      </c>
      <c r="F151" s="31">
        <v>110540</v>
      </c>
      <c r="G151" s="36">
        <f t="shared" si="32"/>
        <v>0.26678895096962602</v>
      </c>
      <c r="H151" s="31">
        <v>49110</v>
      </c>
      <c r="I151" s="36">
        <f t="shared" si="33"/>
        <v>0.11852727865133286</v>
      </c>
      <c r="J151" s="31">
        <v>121100</v>
      </c>
      <c r="K151" s="36">
        <f t="shared" si="34"/>
        <v>0.35167196642999232</v>
      </c>
      <c r="L151" s="31">
        <v>83390</v>
      </c>
      <c r="M151" s="36">
        <f t="shared" si="35"/>
        <v>0.2421628842328411</v>
      </c>
      <c r="N151" s="31">
        <f t="shared" si="36"/>
        <v>364140</v>
      </c>
      <c r="O151" s="36">
        <f t="shared" si="37"/>
        <v>1.0574552424097226</v>
      </c>
      <c r="P151" s="31">
        <v>253500</v>
      </c>
      <c r="Q151" s="31">
        <v>450500</v>
      </c>
      <c r="R151" s="31">
        <v>395000</v>
      </c>
      <c r="S151" s="31">
        <v>411806</v>
      </c>
      <c r="T151" s="36">
        <f t="shared" si="38"/>
        <v>1.0425468354430381</v>
      </c>
      <c r="U151" s="36">
        <f t="shared" si="39"/>
        <v>-0.67104536489151867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15899700</v>
      </c>
      <c r="E152" s="31">
        <v>15899897</v>
      </c>
      <c r="F152" s="31">
        <v>3188714</v>
      </c>
      <c r="G152" s="36">
        <f t="shared" si="32"/>
        <v>0.20055183431133922</v>
      </c>
      <c r="H152" s="31">
        <v>4528703</v>
      </c>
      <c r="I152" s="36">
        <f t="shared" si="33"/>
        <v>0.28482946219111055</v>
      </c>
      <c r="J152" s="31">
        <v>4453197</v>
      </c>
      <c r="K152" s="36">
        <f t="shared" si="34"/>
        <v>0.28007709735478159</v>
      </c>
      <c r="L152" s="31">
        <v>4886373</v>
      </c>
      <c r="M152" s="36">
        <f t="shared" si="35"/>
        <v>0.30732104742565314</v>
      </c>
      <c r="N152" s="31">
        <f t="shared" si="36"/>
        <v>17056987</v>
      </c>
      <c r="O152" s="36">
        <f t="shared" si="37"/>
        <v>1.0727734274001901</v>
      </c>
      <c r="P152" s="31">
        <v>9071958</v>
      </c>
      <c r="Q152" s="31">
        <v>12699500</v>
      </c>
      <c r="R152" s="31">
        <v>28869300</v>
      </c>
      <c r="S152" s="31">
        <v>29139175</v>
      </c>
      <c r="T152" s="36">
        <f t="shared" si="38"/>
        <v>1.0093481656985102</v>
      </c>
      <c r="U152" s="36">
        <f t="shared" si="39"/>
        <v>-0.4613761439371743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5701950</v>
      </c>
      <c r="E153" s="31">
        <v>25430370</v>
      </c>
      <c r="F153" s="31">
        <v>1314205</v>
      </c>
      <c r="G153" s="36">
        <f t="shared" si="32"/>
        <v>0.23048343110690203</v>
      </c>
      <c r="H153" s="31">
        <v>1213670</v>
      </c>
      <c r="I153" s="36">
        <f t="shared" si="33"/>
        <v>0.21285174370171608</v>
      </c>
      <c r="J153" s="31">
        <v>1622388</v>
      </c>
      <c r="K153" s="36">
        <f t="shared" si="34"/>
        <v>6.3797262878990749E-2</v>
      </c>
      <c r="L153" s="31">
        <v>1141246</v>
      </c>
      <c r="M153" s="36">
        <f t="shared" si="35"/>
        <v>4.4877286488556795E-2</v>
      </c>
      <c r="N153" s="31">
        <f t="shared" si="36"/>
        <v>5291509</v>
      </c>
      <c r="O153" s="36">
        <f t="shared" si="37"/>
        <v>0.20807833311115803</v>
      </c>
      <c r="P153" s="31">
        <v>19330673</v>
      </c>
      <c r="Q153" s="31">
        <v>12273600</v>
      </c>
      <c r="R153" s="31">
        <v>23635600</v>
      </c>
      <c r="S153" s="31">
        <v>23175844</v>
      </c>
      <c r="T153" s="36">
        <f t="shared" si="38"/>
        <v>0.98054815617119939</v>
      </c>
      <c r="U153" s="36">
        <f t="shared" si="39"/>
        <v>-0.94096191063808277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4509392</v>
      </c>
      <c r="E154" s="31">
        <v>6509392</v>
      </c>
      <c r="F154" s="31">
        <v>1178331</v>
      </c>
      <c r="G154" s="36">
        <f t="shared" si="32"/>
        <v>0.26130595876339868</v>
      </c>
      <c r="H154" s="31">
        <v>1082119</v>
      </c>
      <c r="I154" s="36">
        <f t="shared" si="33"/>
        <v>0.23997004474217368</v>
      </c>
      <c r="J154" s="31">
        <v>74496</v>
      </c>
      <c r="K154" s="36">
        <f t="shared" si="34"/>
        <v>1.144438681830807E-2</v>
      </c>
      <c r="L154" s="31">
        <v>34947</v>
      </c>
      <c r="M154" s="36">
        <f t="shared" si="35"/>
        <v>5.3687041739074867E-3</v>
      </c>
      <c r="N154" s="31">
        <f t="shared" si="36"/>
        <v>2369893</v>
      </c>
      <c r="O154" s="36">
        <f t="shared" si="37"/>
        <v>0.36407286579145948</v>
      </c>
      <c r="P154" s="31">
        <v>17797</v>
      </c>
      <c r="Q154" s="31">
        <v>4459668</v>
      </c>
      <c r="R154" s="31">
        <v>4335668</v>
      </c>
      <c r="S154" s="31">
        <v>2118441</v>
      </c>
      <c r="T154" s="36">
        <f t="shared" si="38"/>
        <v>0.4886077531766731</v>
      </c>
      <c r="U154" s="36">
        <f t="shared" si="39"/>
        <v>0.96364555824015286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1303751</v>
      </c>
      <c r="E155" s="31">
        <v>892155</v>
      </c>
      <c r="F155" s="31">
        <v>219874</v>
      </c>
      <c r="G155" s="36">
        <f t="shared" si="32"/>
        <v>0.16864723401937948</v>
      </c>
      <c r="H155" s="31">
        <v>227009</v>
      </c>
      <c r="I155" s="36">
        <f t="shared" si="33"/>
        <v>0.17411990479777198</v>
      </c>
      <c r="J155" s="31">
        <v>284055</v>
      </c>
      <c r="K155" s="36">
        <f t="shared" si="34"/>
        <v>0.31839198345578962</v>
      </c>
      <c r="L155" s="31">
        <v>223725</v>
      </c>
      <c r="M155" s="36">
        <f t="shared" si="35"/>
        <v>0.25076920490273552</v>
      </c>
      <c r="N155" s="31">
        <f t="shared" si="36"/>
        <v>954663</v>
      </c>
      <c r="O155" s="36">
        <f t="shared" si="37"/>
        <v>1.0700640583755066</v>
      </c>
      <c r="P155" s="31">
        <v>0</v>
      </c>
      <c r="Q155" s="31">
        <v>1328100</v>
      </c>
      <c r="R155" s="31">
        <v>1328100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27829128</v>
      </c>
      <c r="E157" s="32">
        <f>SUM(E151:E156)</f>
        <v>49076169</v>
      </c>
      <c r="F157" s="32">
        <f>SUM(F151:F156)</f>
        <v>6011664</v>
      </c>
      <c r="G157" s="37">
        <f t="shared" si="32"/>
        <v>0.21602056665232197</v>
      </c>
      <c r="H157" s="32">
        <f>SUM(H151:H156)</f>
        <v>7100611</v>
      </c>
      <c r="I157" s="37">
        <f t="shared" si="33"/>
        <v>0.25515032307156732</v>
      </c>
      <c r="J157" s="32">
        <f>SUM(J151:J156)</f>
        <v>6555236</v>
      </c>
      <c r="K157" s="37">
        <f t="shared" si="34"/>
        <v>0.13357269187006018</v>
      </c>
      <c r="L157" s="32">
        <f>SUM(L151:L156)</f>
        <v>6369681</v>
      </c>
      <c r="M157" s="37">
        <f t="shared" si="35"/>
        <v>0.12979173252093087</v>
      </c>
      <c r="N157" s="32">
        <f t="shared" si="36"/>
        <v>26037192</v>
      </c>
      <c r="O157" s="37">
        <f t="shared" si="37"/>
        <v>0.53054654694012482</v>
      </c>
      <c r="P157" s="32">
        <f>SUM(P151:P156)</f>
        <v>28673928</v>
      </c>
      <c r="Q157" s="32">
        <f>SUM(Q151:Q156)</f>
        <v>31211368</v>
      </c>
      <c r="R157" s="32">
        <f>SUM(R151:R156)</f>
        <v>58563668</v>
      </c>
      <c r="S157" s="32">
        <f>SUM(S151:S156)</f>
        <v>54845266</v>
      </c>
      <c r="T157" s="37">
        <f t="shared" si="38"/>
        <v>0.93650667509418983</v>
      </c>
      <c r="U157" s="37">
        <f t="shared" si="39"/>
        <v>-0.77785809464263145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3984565</v>
      </c>
      <c r="E158" s="31">
        <v>3984565</v>
      </c>
      <c r="F158" s="31">
        <v>749606</v>
      </c>
      <c r="G158" s="36">
        <f t="shared" si="32"/>
        <v>0.18812743674654572</v>
      </c>
      <c r="H158" s="31">
        <v>950839</v>
      </c>
      <c r="I158" s="36">
        <f t="shared" si="33"/>
        <v>0.23863056569537702</v>
      </c>
      <c r="J158" s="31">
        <v>827247</v>
      </c>
      <c r="K158" s="36">
        <f t="shared" si="34"/>
        <v>0.20761287618598265</v>
      </c>
      <c r="L158" s="31">
        <v>1043127</v>
      </c>
      <c r="M158" s="36">
        <f t="shared" si="35"/>
        <v>0.26179193964711328</v>
      </c>
      <c r="N158" s="31">
        <f t="shared" si="36"/>
        <v>3570819</v>
      </c>
      <c r="O158" s="36">
        <f t="shared" si="37"/>
        <v>0.89616281827501876</v>
      </c>
      <c r="P158" s="31">
        <v>1581110</v>
      </c>
      <c r="Q158" s="31">
        <v>4470304</v>
      </c>
      <c r="R158" s="31">
        <v>4327304</v>
      </c>
      <c r="S158" s="31">
        <v>4915254</v>
      </c>
      <c r="T158" s="36">
        <f t="shared" si="38"/>
        <v>1.1358698164030074</v>
      </c>
      <c r="U158" s="36">
        <f t="shared" si="39"/>
        <v>-0.34025652864127098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32833414</v>
      </c>
      <c r="E159" s="31">
        <v>32580308</v>
      </c>
      <c r="F159" s="31">
        <v>10169953</v>
      </c>
      <c r="G159" s="36">
        <f t="shared" si="32"/>
        <v>0.30974400042590761</v>
      </c>
      <c r="H159" s="31">
        <v>8869080</v>
      </c>
      <c r="I159" s="36">
        <f t="shared" si="33"/>
        <v>0.27012360030546928</v>
      </c>
      <c r="J159" s="31">
        <v>8828436</v>
      </c>
      <c r="K159" s="36">
        <f t="shared" si="34"/>
        <v>0.27097460220449726</v>
      </c>
      <c r="L159" s="31">
        <v>3800023</v>
      </c>
      <c r="M159" s="36">
        <f t="shared" si="35"/>
        <v>0.11663557631192437</v>
      </c>
      <c r="N159" s="31">
        <f t="shared" si="36"/>
        <v>31667492</v>
      </c>
      <c r="O159" s="36">
        <f t="shared" si="37"/>
        <v>0.9719825853088927</v>
      </c>
      <c r="P159" s="31">
        <v>3580250</v>
      </c>
      <c r="Q159" s="31">
        <v>32840496</v>
      </c>
      <c r="R159" s="31">
        <v>33422537</v>
      </c>
      <c r="S159" s="31">
        <v>31554996</v>
      </c>
      <c r="T159" s="36">
        <f t="shared" si="38"/>
        <v>0.94412330218977691</v>
      </c>
      <c r="U159" s="36">
        <f t="shared" si="39"/>
        <v>6.1384819495845289E-2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18801174</v>
      </c>
      <c r="E160" s="31">
        <v>18769156</v>
      </c>
      <c r="F160" s="31">
        <v>7833861</v>
      </c>
      <c r="G160" s="36">
        <f t="shared" si="32"/>
        <v>0.41666871441113201</v>
      </c>
      <c r="H160" s="31">
        <v>6266997</v>
      </c>
      <c r="I160" s="36">
        <f t="shared" si="33"/>
        <v>0.33333008885508958</v>
      </c>
      <c r="J160" s="31">
        <v>4700317</v>
      </c>
      <c r="K160" s="36">
        <f t="shared" si="34"/>
        <v>0.2504277230153556</v>
      </c>
      <c r="L160" s="31">
        <v>0</v>
      </c>
      <c r="M160" s="36">
        <f t="shared" si="35"/>
        <v>0</v>
      </c>
      <c r="N160" s="31">
        <f t="shared" si="36"/>
        <v>18801175</v>
      </c>
      <c r="O160" s="36">
        <f t="shared" si="37"/>
        <v>1.0017059371236512</v>
      </c>
      <c r="P160" s="31">
        <v>38154</v>
      </c>
      <c r="Q160" s="31">
        <v>1760000</v>
      </c>
      <c r="R160" s="31">
        <v>1760000</v>
      </c>
      <c r="S160" s="31">
        <v>1760000</v>
      </c>
      <c r="T160" s="36">
        <f t="shared" si="38"/>
        <v>1</v>
      </c>
      <c r="U160" s="36">
        <f t="shared" si="39"/>
        <v>-1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55619153</v>
      </c>
      <c r="E163" s="32">
        <f>SUM(E158:E162)</f>
        <v>55334029</v>
      </c>
      <c r="F163" s="32">
        <f>SUM(F158:F162)</f>
        <v>18753420</v>
      </c>
      <c r="G163" s="37">
        <f t="shared" si="32"/>
        <v>0.3371755769096304</v>
      </c>
      <c r="H163" s="32">
        <f>SUM(H158:H162)</f>
        <v>16086916</v>
      </c>
      <c r="I163" s="37">
        <f t="shared" si="33"/>
        <v>0.2892333869233859</v>
      </c>
      <c r="J163" s="32">
        <f>SUM(J158:J162)</f>
        <v>14356000</v>
      </c>
      <c r="K163" s="37">
        <f t="shared" si="34"/>
        <v>0.25944252134613222</v>
      </c>
      <c r="L163" s="32">
        <f>SUM(L158:L162)</f>
        <v>4843150</v>
      </c>
      <c r="M163" s="37">
        <f t="shared" si="35"/>
        <v>8.7525706830420755E-2</v>
      </c>
      <c r="N163" s="32">
        <f t="shared" si="36"/>
        <v>54039486</v>
      </c>
      <c r="O163" s="37">
        <f t="shared" si="37"/>
        <v>0.97660493870778864</v>
      </c>
      <c r="P163" s="32">
        <f>SUM(P158:P162)</f>
        <v>5199514</v>
      </c>
      <c r="Q163" s="32">
        <f>SUM(Q158:Q162)</f>
        <v>39070800</v>
      </c>
      <c r="R163" s="32">
        <f>SUM(R158:R162)</f>
        <v>39509841</v>
      </c>
      <c r="S163" s="32">
        <f>SUM(S158:S162)</f>
        <v>38230250</v>
      </c>
      <c r="T163" s="37">
        <f t="shared" si="38"/>
        <v>0.96761335992215203</v>
      </c>
      <c r="U163" s="37">
        <f t="shared" si="39"/>
        <v>-6.8537944123239214E-2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1104</v>
      </c>
      <c r="E164" s="31">
        <v>7902819</v>
      </c>
      <c r="F164" s="31">
        <v>1777461</v>
      </c>
      <c r="G164" s="36">
        <f t="shared" si="32"/>
        <v>1610.0190217391305</v>
      </c>
      <c r="H164" s="31">
        <v>2242915</v>
      </c>
      <c r="I164" s="36">
        <f t="shared" si="33"/>
        <v>2031.6259057971015</v>
      </c>
      <c r="J164" s="31">
        <v>2153885</v>
      </c>
      <c r="K164" s="36">
        <f t="shared" si="34"/>
        <v>0.272546416664737</v>
      </c>
      <c r="L164" s="31">
        <v>1919042</v>
      </c>
      <c r="M164" s="36">
        <f t="shared" si="35"/>
        <v>0.24283005848925554</v>
      </c>
      <c r="N164" s="31">
        <f t="shared" si="36"/>
        <v>8093303</v>
      </c>
      <c r="O164" s="36">
        <f t="shared" si="37"/>
        <v>1.0241032978232198</v>
      </c>
      <c r="P164" s="31">
        <v>2521887</v>
      </c>
      <c r="Q164" s="31">
        <v>1056</v>
      </c>
      <c r="R164" s="31">
        <v>1056</v>
      </c>
      <c r="S164" s="31">
        <v>6821404</v>
      </c>
      <c r="T164" s="36">
        <f t="shared" si="38"/>
        <v>6459.662878787879</v>
      </c>
      <c r="U164" s="36">
        <f t="shared" si="39"/>
        <v>-0.23904520702156762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80000</v>
      </c>
      <c r="E165" s="31">
        <v>70000</v>
      </c>
      <c r="F165" s="31">
        <v>3266</v>
      </c>
      <c r="G165" s="36">
        <f t="shared" si="32"/>
        <v>4.0825E-2</v>
      </c>
      <c r="H165" s="31">
        <v>23740</v>
      </c>
      <c r="I165" s="36">
        <f t="shared" si="33"/>
        <v>0.29675000000000001</v>
      </c>
      <c r="J165" s="31">
        <v>50698</v>
      </c>
      <c r="K165" s="36">
        <f t="shared" si="34"/>
        <v>0.72425714285714282</v>
      </c>
      <c r="L165" s="31">
        <v>17045</v>
      </c>
      <c r="M165" s="36">
        <f t="shared" si="35"/>
        <v>0.24349999999999999</v>
      </c>
      <c r="N165" s="31">
        <f t="shared" si="36"/>
        <v>94749</v>
      </c>
      <c r="O165" s="36">
        <f t="shared" si="37"/>
        <v>1.3535571428571429</v>
      </c>
      <c r="P165" s="31">
        <v>2610711</v>
      </c>
      <c r="Q165" s="31">
        <v>262200</v>
      </c>
      <c r="R165" s="31">
        <v>21765200</v>
      </c>
      <c r="S165" s="31">
        <v>19074933</v>
      </c>
      <c r="T165" s="36">
        <f t="shared" si="38"/>
        <v>0.87639594398397447</v>
      </c>
      <c r="U165" s="36">
        <f t="shared" si="39"/>
        <v>-0.9934711272140041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67029249</v>
      </c>
      <c r="E166" s="31">
        <v>68082721</v>
      </c>
      <c r="F166" s="31">
        <v>26808128</v>
      </c>
      <c r="G166" s="36">
        <f t="shared" si="32"/>
        <v>0.39994671579865082</v>
      </c>
      <c r="H166" s="31">
        <v>22312129</v>
      </c>
      <c r="I166" s="36">
        <f t="shared" si="33"/>
        <v>0.33287153493245913</v>
      </c>
      <c r="J166" s="31">
        <v>16961499</v>
      </c>
      <c r="K166" s="36">
        <f t="shared" si="34"/>
        <v>0.24913074493600218</v>
      </c>
      <c r="L166" s="31">
        <v>1239337</v>
      </c>
      <c r="M166" s="36">
        <f t="shared" si="35"/>
        <v>1.8203399949305785E-2</v>
      </c>
      <c r="N166" s="31">
        <f t="shared" si="36"/>
        <v>67321093</v>
      </c>
      <c r="O166" s="36">
        <f t="shared" si="37"/>
        <v>0.98881319681685464</v>
      </c>
      <c r="P166" s="31">
        <v>330742</v>
      </c>
      <c r="Q166" s="31">
        <v>63142549</v>
      </c>
      <c r="R166" s="31">
        <v>62988549</v>
      </c>
      <c r="S166" s="31">
        <v>63146209</v>
      </c>
      <c r="T166" s="36">
        <f t="shared" si="38"/>
        <v>1.0025029946316115</v>
      </c>
      <c r="U166" s="36">
        <f t="shared" si="39"/>
        <v>2.7471412762818148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1832000</v>
      </c>
      <c r="E167" s="31">
        <v>1832000</v>
      </c>
      <c r="F167" s="31">
        <v>367787</v>
      </c>
      <c r="G167" s="36">
        <f t="shared" si="32"/>
        <v>0.200757096069869</v>
      </c>
      <c r="H167" s="31">
        <v>832650</v>
      </c>
      <c r="I167" s="36">
        <f t="shared" si="33"/>
        <v>0.45450327510917032</v>
      </c>
      <c r="J167" s="31">
        <v>36392</v>
      </c>
      <c r="K167" s="36">
        <f t="shared" si="34"/>
        <v>1.9864628820960697E-2</v>
      </c>
      <c r="L167" s="31">
        <v>629384</v>
      </c>
      <c r="M167" s="36">
        <f t="shared" si="35"/>
        <v>0.34355021834061134</v>
      </c>
      <c r="N167" s="31">
        <f t="shared" si="36"/>
        <v>1866213</v>
      </c>
      <c r="O167" s="36">
        <f t="shared" si="37"/>
        <v>1.0186752183406114</v>
      </c>
      <c r="P167" s="31">
        <v>33737</v>
      </c>
      <c r="Q167" s="31">
        <v>2178000</v>
      </c>
      <c r="R167" s="31">
        <v>2178000</v>
      </c>
      <c r="S167" s="31">
        <v>1795957</v>
      </c>
      <c r="T167" s="36">
        <f t="shared" si="38"/>
        <v>0.82458999081726359</v>
      </c>
      <c r="U167" s="36">
        <f t="shared" si="39"/>
        <v>17.655600675815869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68942353</v>
      </c>
      <c r="E169" s="32">
        <f>SUM(E164:E168)</f>
        <v>77887540</v>
      </c>
      <c r="F169" s="32">
        <f>SUM(F164:F168)</f>
        <v>28956642</v>
      </c>
      <c r="G169" s="37">
        <f t="shared" si="32"/>
        <v>0.42001238338935137</v>
      </c>
      <c r="H169" s="32">
        <f>SUM(H164:H168)</f>
        <v>25411434</v>
      </c>
      <c r="I169" s="37">
        <f t="shared" si="33"/>
        <v>0.36858959542619613</v>
      </c>
      <c r="J169" s="32">
        <f>SUM(J164:J168)</f>
        <v>19202474</v>
      </c>
      <c r="K169" s="37">
        <f t="shared" si="34"/>
        <v>0.24654102568908967</v>
      </c>
      <c r="L169" s="32">
        <f>SUM(L164:L168)</f>
        <v>3804808</v>
      </c>
      <c r="M169" s="37">
        <f t="shared" si="35"/>
        <v>4.8850021454009206E-2</v>
      </c>
      <c r="N169" s="32">
        <f t="shared" si="36"/>
        <v>77375358</v>
      </c>
      <c r="O169" s="37">
        <f t="shared" si="37"/>
        <v>0.9934240829791261</v>
      </c>
      <c r="P169" s="32">
        <f>SUM(P164:P168)</f>
        <v>5497077</v>
      </c>
      <c r="Q169" s="32">
        <f>SUM(Q164:Q168)</f>
        <v>65583805</v>
      </c>
      <c r="R169" s="32">
        <f>SUM(R164:R168)</f>
        <v>86932805</v>
      </c>
      <c r="S169" s="32">
        <f>SUM(S164:S168)</f>
        <v>90838503</v>
      </c>
      <c r="T169" s="37">
        <f t="shared" si="38"/>
        <v>1.0449277807152317</v>
      </c>
      <c r="U169" s="37">
        <f t="shared" si="39"/>
        <v>-0.30784888041408187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1083781960</v>
      </c>
      <c r="E170" s="32">
        <f>SUM(E105,E107:E111,E113:E120,E122:E125,E127:E131,E133:E136,E138:E143,E145:E149,E151:E156,E158:E162,E164:E168)</f>
        <v>960659039</v>
      </c>
      <c r="F170" s="32">
        <f>SUM(F105,F107:F111,F113:F120,F122:F125,F127:F131,F133:F136,F138:F143,F145:F149,F151:F156,F158:F162,F164:F168)</f>
        <v>201167531</v>
      </c>
      <c r="G170" s="37">
        <f t="shared" si="32"/>
        <v>0.18561623871281269</v>
      </c>
      <c r="H170" s="32">
        <f>SUM(H105,H107:H111,H113:H120,H122:H125,H127:H131,H133:H136,H138:H143,H145:H149,H151:H156,H158:H162,H164:H168)</f>
        <v>191292176</v>
      </c>
      <c r="I170" s="37">
        <f t="shared" si="33"/>
        <v>0.17650429981322074</v>
      </c>
      <c r="J170" s="32">
        <f>SUM(J105,J107:J111,J113:J120,J122:J125,J127:J131,J133:J136,J138:J143,J145:J149,J151:J156,J158:J162,J164:J168)</f>
        <v>189296650</v>
      </c>
      <c r="K170" s="37">
        <f t="shared" si="34"/>
        <v>0.1970487366642058</v>
      </c>
      <c r="L170" s="32">
        <f>SUM(L105,L107:L111,L113:L120,L122:L125,L127:L131,L133:L136,L138:L143,L145:L149,L151:L156,L158:L162,L164:L168)</f>
        <v>169784568</v>
      </c>
      <c r="M170" s="37">
        <f t="shared" si="35"/>
        <v>0.17673759482525411</v>
      </c>
      <c r="N170" s="32">
        <f t="shared" si="36"/>
        <v>751540925</v>
      </c>
      <c r="O170" s="37">
        <f t="shared" si="37"/>
        <v>0.78231806966842066</v>
      </c>
      <c r="P170" s="32">
        <f>SUM(P105,P107:P111,P113:P120,P122:P125,P127:P131,P133:P136,P138:P143,P145:P149,P151:P156,P158:P162,P164:P168)</f>
        <v>253188309</v>
      </c>
      <c r="Q170" s="32">
        <f>SUM(Q105,Q107:Q111,Q113:Q120,Q122:Q125,Q127:Q131,Q133:Q136,Q138:Q143,Q145:Q149,Q151:Q156,Q158:Q162,Q164:Q168)</f>
        <v>1012785967</v>
      </c>
      <c r="R170" s="32">
        <f>SUM(R105,R107:R111,R113:R120,R122:R125,R127:R131,R133:R136,R138:R143,R145:R149,R151:R156,R158:R162,R164:R168)</f>
        <v>1143467170</v>
      </c>
      <c r="S170" s="32">
        <f>SUM(S105,S107:S111,S113:S120,S122:S125,S127:S131,S133:S136,S138:S143,S145:S149,S151:S156,S158:S162,S164:S168)</f>
        <v>817412036</v>
      </c>
      <c r="T170" s="37">
        <f t="shared" si="38"/>
        <v>0.714853961220417</v>
      </c>
      <c r="U170" s="37">
        <f t="shared" si="39"/>
        <v>-0.32941387115943022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8850000</v>
      </c>
      <c r="E173" s="31">
        <v>8845000</v>
      </c>
      <c r="F173" s="31">
        <v>-2141288</v>
      </c>
      <c r="G173" s="36">
        <f t="shared" ref="G173:G205" si="40">IF(($D173     =0),0,($F173     /$D173     ))</f>
        <v>-0.24195344632768362</v>
      </c>
      <c r="H173" s="31">
        <v>1947777</v>
      </c>
      <c r="I173" s="36">
        <f t="shared" ref="I173:I205" si="41">IF(($D173     =0),0,($H173     /$D173     ))</f>
        <v>0.2200877966101695</v>
      </c>
      <c r="J173" s="31">
        <v>2046524</v>
      </c>
      <c r="K173" s="36">
        <f t="shared" ref="K173:K205" si="42">IF(($E173     =0),0,($J173     /$E173     ))</f>
        <v>0.23137637083097795</v>
      </c>
      <c r="L173" s="31">
        <v>1816457</v>
      </c>
      <c r="M173" s="36">
        <f t="shared" ref="M173:M205" si="43">IF(($E173     =0),0,($L173     /$E173     ))</f>
        <v>0.20536540418315433</v>
      </c>
      <c r="N173" s="31">
        <f t="shared" ref="N173:N205" si="44">$F173     +$H173     +$J173     +$L173</f>
        <v>3669470</v>
      </c>
      <c r="O173" s="36">
        <f t="shared" ref="O173:O205" si="45">IF(($E173     =0),0,($N173     /$E173     ))</f>
        <v>0.41486376483889204</v>
      </c>
      <c r="P173" s="31">
        <v>329682</v>
      </c>
      <c r="Q173" s="31">
        <v>8750000</v>
      </c>
      <c r="R173" s="31">
        <v>8225000</v>
      </c>
      <c r="S173" s="31">
        <v>-8432182</v>
      </c>
      <c r="T173" s="36">
        <f t="shared" ref="T173:T205" si="46">IF(($R173     =0),0,($S173     /$R173     ))</f>
        <v>-1.025189300911854</v>
      </c>
      <c r="U173" s="36">
        <f t="shared" ref="U173:U205" si="47">IF(($P173     =0),0,(($L173     /$P173     )-1))</f>
        <v>4.5097245224185727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29622234</v>
      </c>
      <c r="E174" s="31">
        <v>30423399</v>
      </c>
      <c r="F174" s="31">
        <v>7435220</v>
      </c>
      <c r="G174" s="36">
        <f t="shared" si="40"/>
        <v>0.25100132555836269</v>
      </c>
      <c r="H174" s="31">
        <v>7799394</v>
      </c>
      <c r="I174" s="36">
        <f t="shared" si="41"/>
        <v>0.2632952666567957</v>
      </c>
      <c r="J174" s="31">
        <v>4737859</v>
      </c>
      <c r="K174" s="36">
        <f t="shared" si="42"/>
        <v>0.15573075842051706</v>
      </c>
      <c r="L174" s="31">
        <v>4782964</v>
      </c>
      <c r="M174" s="36">
        <f t="shared" si="43"/>
        <v>0.15721333438121099</v>
      </c>
      <c r="N174" s="31">
        <f t="shared" si="44"/>
        <v>24755437</v>
      </c>
      <c r="O174" s="36">
        <f t="shared" si="45"/>
        <v>0.81369727951830761</v>
      </c>
      <c r="P174" s="31">
        <v>3956207</v>
      </c>
      <c r="Q174" s="31">
        <v>25455518</v>
      </c>
      <c r="R174" s="31">
        <v>28016081</v>
      </c>
      <c r="S174" s="31">
        <v>23107272</v>
      </c>
      <c r="T174" s="36">
        <f t="shared" si="46"/>
        <v>0.82478602199929385</v>
      </c>
      <c r="U174" s="36">
        <f t="shared" si="47"/>
        <v>0.20897718445976166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23190491</v>
      </c>
      <c r="E175" s="31">
        <v>22434391</v>
      </c>
      <c r="F175" s="31">
        <v>-289560</v>
      </c>
      <c r="G175" s="36">
        <f t="shared" si="40"/>
        <v>-1.2486152190568109E-2</v>
      </c>
      <c r="H175" s="31">
        <v>-392859</v>
      </c>
      <c r="I175" s="36">
        <f t="shared" si="41"/>
        <v>-1.694052100923607E-2</v>
      </c>
      <c r="J175" s="31">
        <v>770025</v>
      </c>
      <c r="K175" s="36">
        <f t="shared" si="42"/>
        <v>3.4323418897352728E-2</v>
      </c>
      <c r="L175" s="31">
        <v>31560</v>
      </c>
      <c r="M175" s="36">
        <f t="shared" si="43"/>
        <v>1.4067687417946848E-3</v>
      </c>
      <c r="N175" s="31">
        <f t="shared" si="44"/>
        <v>119166</v>
      </c>
      <c r="O175" s="36">
        <f t="shared" si="45"/>
        <v>5.3117555096547971E-3</v>
      </c>
      <c r="P175" s="31">
        <v>-20135350</v>
      </c>
      <c r="Q175" s="31">
        <v>21323285</v>
      </c>
      <c r="R175" s="31">
        <v>21323285</v>
      </c>
      <c r="S175" s="31">
        <v>36312740</v>
      </c>
      <c r="T175" s="36">
        <f t="shared" si="46"/>
        <v>1.7029618091208742</v>
      </c>
      <c r="U175" s="36">
        <f t="shared" si="47"/>
        <v>-1.001567392670105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5172556</v>
      </c>
      <c r="E176" s="31">
        <v>5222556</v>
      </c>
      <c r="F176" s="31">
        <v>801799</v>
      </c>
      <c r="G176" s="36">
        <f t="shared" si="40"/>
        <v>0.15501021158591613</v>
      </c>
      <c r="H176" s="31">
        <v>1597666</v>
      </c>
      <c r="I176" s="36">
        <f t="shared" si="41"/>
        <v>0.30887360136845304</v>
      </c>
      <c r="J176" s="31">
        <v>915177</v>
      </c>
      <c r="K176" s="36">
        <f t="shared" si="42"/>
        <v>0.1752354594187214</v>
      </c>
      <c r="L176" s="31">
        <v>541289</v>
      </c>
      <c r="M176" s="36">
        <f t="shared" si="43"/>
        <v>0.10364446068170452</v>
      </c>
      <c r="N176" s="31">
        <f t="shared" si="44"/>
        <v>3855931</v>
      </c>
      <c r="O176" s="36">
        <f t="shared" si="45"/>
        <v>0.73832257614853725</v>
      </c>
      <c r="P176" s="31">
        <v>127452</v>
      </c>
      <c r="Q176" s="31">
        <v>4779933</v>
      </c>
      <c r="R176" s="31">
        <v>4819933</v>
      </c>
      <c r="S176" s="31">
        <v>3467852</v>
      </c>
      <c r="T176" s="36">
        <f t="shared" si="46"/>
        <v>0.71948137038419413</v>
      </c>
      <c r="U176" s="36">
        <f t="shared" si="47"/>
        <v>3.2470027932084236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8842000</v>
      </c>
      <c r="E177" s="31">
        <v>7385000</v>
      </c>
      <c r="F177" s="31">
        <v>5612</v>
      </c>
      <c r="G177" s="36">
        <f t="shared" si="40"/>
        <v>6.3469803211943E-4</v>
      </c>
      <c r="H177" s="31">
        <v>1766726</v>
      </c>
      <c r="I177" s="36">
        <f t="shared" si="41"/>
        <v>0.19981067631757521</v>
      </c>
      <c r="J177" s="31">
        <v>826828</v>
      </c>
      <c r="K177" s="36">
        <f t="shared" si="42"/>
        <v>0.11196046039268788</v>
      </c>
      <c r="L177" s="31">
        <v>1409803</v>
      </c>
      <c r="M177" s="36">
        <f t="shared" si="43"/>
        <v>0.19090088016249154</v>
      </c>
      <c r="N177" s="31">
        <f t="shared" si="44"/>
        <v>4008969</v>
      </c>
      <c r="O177" s="36">
        <f t="shared" si="45"/>
        <v>0.54285294515910631</v>
      </c>
      <c r="P177" s="31">
        <v>62782</v>
      </c>
      <c r="Q177" s="31">
        <v>17917956</v>
      </c>
      <c r="R177" s="31">
        <v>8379081</v>
      </c>
      <c r="S177" s="31">
        <v>268684</v>
      </c>
      <c r="T177" s="36">
        <f t="shared" si="46"/>
        <v>3.2066046383845671E-2</v>
      </c>
      <c r="U177" s="36">
        <f t="shared" si="47"/>
        <v>21.455528654709948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75677281</v>
      </c>
      <c r="E179" s="32">
        <f>SUM(E173:E178)</f>
        <v>74310346</v>
      </c>
      <c r="F179" s="32">
        <f>SUM(F173:F178)</f>
        <v>5811783</v>
      </c>
      <c r="G179" s="37">
        <f t="shared" si="40"/>
        <v>7.679693196165438E-2</v>
      </c>
      <c r="H179" s="32">
        <f>SUM(H173:H178)</f>
        <v>12718704</v>
      </c>
      <c r="I179" s="37">
        <f t="shared" si="41"/>
        <v>0.16806502337207385</v>
      </c>
      <c r="J179" s="32">
        <f>SUM(J173:J178)</f>
        <v>9296413</v>
      </c>
      <c r="K179" s="37">
        <f t="shared" si="42"/>
        <v>0.12510253955754694</v>
      </c>
      <c r="L179" s="32">
        <f>SUM(L173:L178)</f>
        <v>8582073</v>
      </c>
      <c r="M179" s="37">
        <f t="shared" si="43"/>
        <v>0.11548961163496668</v>
      </c>
      <c r="N179" s="32">
        <f t="shared" si="44"/>
        <v>36408973</v>
      </c>
      <c r="O179" s="37">
        <f t="shared" si="45"/>
        <v>0.48995832962478736</v>
      </c>
      <c r="P179" s="32">
        <f>SUM(P173:P178)</f>
        <v>-15659227</v>
      </c>
      <c r="Q179" s="32">
        <f>SUM(Q173:Q178)</f>
        <v>78226692</v>
      </c>
      <c r="R179" s="32">
        <f>SUM(R173:R178)</f>
        <v>70763380</v>
      </c>
      <c r="S179" s="32">
        <f>SUM(S173:S178)</f>
        <v>54724366</v>
      </c>
      <c r="T179" s="37">
        <f t="shared" si="46"/>
        <v>0.77334302007620326</v>
      </c>
      <c r="U179" s="37">
        <f t="shared" si="47"/>
        <v>-1.5480521484234182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26963000</v>
      </c>
      <c r="E181" s="31">
        <v>25343000</v>
      </c>
      <c r="F181" s="31">
        <v>3720258</v>
      </c>
      <c r="G181" s="36">
        <f t="shared" si="40"/>
        <v>0.13797641212031303</v>
      </c>
      <c r="H181" s="31">
        <v>4253135</v>
      </c>
      <c r="I181" s="36">
        <f t="shared" si="41"/>
        <v>0.15773968030263694</v>
      </c>
      <c r="J181" s="31">
        <v>3950603</v>
      </c>
      <c r="K181" s="36">
        <f t="shared" si="42"/>
        <v>0.15588537268673797</v>
      </c>
      <c r="L181" s="31">
        <v>2236936</v>
      </c>
      <c r="M181" s="36">
        <f t="shared" si="43"/>
        <v>8.8266424653750536E-2</v>
      </c>
      <c r="N181" s="31">
        <f t="shared" si="44"/>
        <v>14160932</v>
      </c>
      <c r="O181" s="36">
        <f t="shared" si="45"/>
        <v>0.55877094266661409</v>
      </c>
      <c r="P181" s="31">
        <v>1981921</v>
      </c>
      <c r="Q181" s="31">
        <v>27805526</v>
      </c>
      <c r="R181" s="31">
        <v>24272400</v>
      </c>
      <c r="S181" s="31">
        <v>14879257</v>
      </c>
      <c r="T181" s="36">
        <f t="shared" si="46"/>
        <v>0.61301136270002143</v>
      </c>
      <c r="U181" s="36">
        <f t="shared" si="47"/>
        <v>0.12867061805187996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38306772</v>
      </c>
      <c r="E182" s="31">
        <v>20833429</v>
      </c>
      <c r="F182" s="31">
        <v>2318963</v>
      </c>
      <c r="G182" s="36">
        <f t="shared" si="40"/>
        <v>6.0536633052766756E-2</v>
      </c>
      <c r="H182" s="31">
        <v>3144804</v>
      </c>
      <c r="I182" s="36">
        <f t="shared" si="41"/>
        <v>8.209524937261746E-2</v>
      </c>
      <c r="J182" s="31">
        <v>5868214</v>
      </c>
      <c r="K182" s="36">
        <f t="shared" si="42"/>
        <v>0.28167297855768247</v>
      </c>
      <c r="L182" s="31">
        <v>4634362</v>
      </c>
      <c r="M182" s="36">
        <f t="shared" si="43"/>
        <v>0.22244835451715606</v>
      </c>
      <c r="N182" s="31">
        <f t="shared" si="44"/>
        <v>15966343</v>
      </c>
      <c r="O182" s="36">
        <f t="shared" si="45"/>
        <v>0.76638094477870156</v>
      </c>
      <c r="P182" s="31">
        <v>2391841</v>
      </c>
      <c r="Q182" s="31">
        <v>42077948</v>
      </c>
      <c r="R182" s="31">
        <v>59291953</v>
      </c>
      <c r="S182" s="31">
        <v>12375474</v>
      </c>
      <c r="T182" s="36">
        <f t="shared" si="46"/>
        <v>0.20872097095536724</v>
      </c>
      <c r="U182" s="36">
        <f t="shared" si="47"/>
        <v>0.93757110108907749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13345551</v>
      </c>
      <c r="E183" s="31">
        <v>11330046</v>
      </c>
      <c r="F183" s="31">
        <v>1108120</v>
      </c>
      <c r="G183" s="36">
        <f t="shared" si="40"/>
        <v>8.3032914864286989E-2</v>
      </c>
      <c r="H183" s="31">
        <v>3728796</v>
      </c>
      <c r="I183" s="36">
        <f t="shared" si="41"/>
        <v>0.27940367542711425</v>
      </c>
      <c r="J183" s="31">
        <v>1946843</v>
      </c>
      <c r="K183" s="36">
        <f t="shared" si="42"/>
        <v>0.17183010554414344</v>
      </c>
      <c r="L183" s="31">
        <v>2372269</v>
      </c>
      <c r="M183" s="36">
        <f t="shared" si="43"/>
        <v>0.20937858504722753</v>
      </c>
      <c r="N183" s="31">
        <f t="shared" si="44"/>
        <v>9156028</v>
      </c>
      <c r="O183" s="36">
        <f t="shared" si="45"/>
        <v>0.80811922564127281</v>
      </c>
      <c r="P183" s="31">
        <v>2373143</v>
      </c>
      <c r="Q183" s="31">
        <v>12012165</v>
      </c>
      <c r="R183" s="31">
        <v>12722165</v>
      </c>
      <c r="S183" s="31">
        <v>10567288</v>
      </c>
      <c r="T183" s="36">
        <f t="shared" si="46"/>
        <v>0.83062025999505584</v>
      </c>
      <c r="U183" s="36">
        <f t="shared" si="47"/>
        <v>-3.6828796241950013E-4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3924000</v>
      </c>
      <c r="E184" s="31">
        <v>3924000</v>
      </c>
      <c r="F184" s="31">
        <v>1239642</v>
      </c>
      <c r="G184" s="36">
        <f t="shared" si="40"/>
        <v>0.31591284403669723</v>
      </c>
      <c r="H184" s="31">
        <v>857121</v>
      </c>
      <c r="I184" s="36">
        <f t="shared" si="41"/>
        <v>0.21843042813455657</v>
      </c>
      <c r="J184" s="31">
        <v>776804</v>
      </c>
      <c r="K184" s="36">
        <f t="shared" si="42"/>
        <v>0.19796228338430175</v>
      </c>
      <c r="L184" s="31">
        <v>517312</v>
      </c>
      <c r="M184" s="36">
        <f t="shared" si="43"/>
        <v>0.13183282364933741</v>
      </c>
      <c r="N184" s="31">
        <f t="shared" si="44"/>
        <v>3390879</v>
      </c>
      <c r="O184" s="36">
        <f t="shared" si="45"/>
        <v>0.864138379204893</v>
      </c>
      <c r="P184" s="31">
        <v>1211890</v>
      </c>
      <c r="Q184" s="31">
        <v>2416000</v>
      </c>
      <c r="R184" s="31">
        <v>2416000</v>
      </c>
      <c r="S184" s="31">
        <v>2584619</v>
      </c>
      <c r="T184" s="36">
        <f t="shared" si="46"/>
        <v>1.0697926324503311</v>
      </c>
      <c r="U184" s="36">
        <f t="shared" si="47"/>
        <v>-0.57313617572551967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82539323</v>
      </c>
      <c r="E185" s="32">
        <f>SUM(E180:E184)</f>
        <v>61430475</v>
      </c>
      <c r="F185" s="32">
        <f>SUM(F180:F184)</f>
        <v>8386983</v>
      </c>
      <c r="G185" s="37">
        <f t="shared" si="40"/>
        <v>0.10161196742551426</v>
      </c>
      <c r="H185" s="32">
        <f>SUM(H180:H184)</f>
        <v>11983856</v>
      </c>
      <c r="I185" s="37">
        <f t="shared" si="41"/>
        <v>0.14518965705594652</v>
      </c>
      <c r="J185" s="32">
        <f>SUM(J180:J184)</f>
        <v>12542464</v>
      </c>
      <c r="K185" s="37">
        <f t="shared" si="42"/>
        <v>0.20417331951283138</v>
      </c>
      <c r="L185" s="32">
        <f>SUM(L180:L184)</f>
        <v>9760879</v>
      </c>
      <c r="M185" s="37">
        <f t="shared" si="43"/>
        <v>0.15889310639385418</v>
      </c>
      <c r="N185" s="32">
        <f t="shared" si="44"/>
        <v>42674182</v>
      </c>
      <c r="O185" s="37">
        <f t="shared" si="45"/>
        <v>0.69467445921588589</v>
      </c>
      <c r="P185" s="32">
        <f>SUM(P180:P184)</f>
        <v>7958795</v>
      </c>
      <c r="Q185" s="32">
        <f>SUM(Q180:Q184)</f>
        <v>84311639</v>
      </c>
      <c r="R185" s="32">
        <f>SUM(R180:R184)</f>
        <v>98702518</v>
      </c>
      <c r="S185" s="32">
        <f>SUM(S180:S184)</f>
        <v>40406638</v>
      </c>
      <c r="T185" s="37">
        <f t="shared" si="46"/>
        <v>0.40937798567611011</v>
      </c>
      <c r="U185" s="37">
        <f t="shared" si="47"/>
        <v>0.22642673922371404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111808</v>
      </c>
      <c r="M186" s="36">
        <f t="shared" si="43"/>
        <v>0</v>
      </c>
      <c r="N186" s="31">
        <f t="shared" si="44"/>
        <v>111808</v>
      </c>
      <c r="O186" s="36">
        <f t="shared" si="45"/>
        <v>0</v>
      </c>
      <c r="P186" s="31">
        <v>0</v>
      </c>
      <c r="Q186" s="31">
        <v>0</v>
      </c>
      <c r="R186" s="31">
        <v>4000000</v>
      </c>
      <c r="S186" s="31">
        <v>3999306</v>
      </c>
      <c r="T186" s="36">
        <f t="shared" si="46"/>
        <v>0.99982649999999995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282074921</v>
      </c>
      <c r="E188" s="31">
        <v>305887863</v>
      </c>
      <c r="F188" s="31">
        <v>88402893</v>
      </c>
      <c r="G188" s="36">
        <f t="shared" si="40"/>
        <v>0.31340217232569922</v>
      </c>
      <c r="H188" s="31">
        <v>77284332</v>
      </c>
      <c r="I188" s="36">
        <f t="shared" si="41"/>
        <v>0.27398512326446772</v>
      </c>
      <c r="J188" s="31">
        <v>55191605</v>
      </c>
      <c r="K188" s="36">
        <f t="shared" si="42"/>
        <v>0.18043084305048088</v>
      </c>
      <c r="L188" s="31">
        <v>72045374</v>
      </c>
      <c r="M188" s="36">
        <f t="shared" si="43"/>
        <v>0.23552871072887255</v>
      </c>
      <c r="N188" s="31">
        <f t="shared" si="44"/>
        <v>292924204</v>
      </c>
      <c r="O188" s="36">
        <f t="shared" si="45"/>
        <v>0.95761957054177071</v>
      </c>
      <c r="P188" s="31">
        <v>19251484</v>
      </c>
      <c r="Q188" s="31">
        <v>84045808</v>
      </c>
      <c r="R188" s="31">
        <v>83521612</v>
      </c>
      <c r="S188" s="31">
        <v>90248777</v>
      </c>
      <c r="T188" s="36">
        <f t="shared" si="46"/>
        <v>1.0805440033892066</v>
      </c>
      <c r="U188" s="36">
        <f t="shared" si="47"/>
        <v>2.7423283316756257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11205753</v>
      </c>
      <c r="E189" s="31">
        <v>8964963</v>
      </c>
      <c r="F189" s="31">
        <v>11828461</v>
      </c>
      <c r="G189" s="36">
        <f t="shared" si="40"/>
        <v>1.0555703842481625</v>
      </c>
      <c r="H189" s="31">
        <v>-2663170</v>
      </c>
      <c r="I189" s="36">
        <f t="shared" si="41"/>
        <v>-0.23766095861652492</v>
      </c>
      <c r="J189" s="31">
        <v>-4897307</v>
      </c>
      <c r="K189" s="36">
        <f t="shared" si="42"/>
        <v>-0.54627185856762595</v>
      </c>
      <c r="L189" s="31">
        <v>314880</v>
      </c>
      <c r="M189" s="36">
        <f t="shared" si="43"/>
        <v>3.5123402070928796E-2</v>
      </c>
      <c r="N189" s="31">
        <f t="shared" si="44"/>
        <v>4582864</v>
      </c>
      <c r="O189" s="36">
        <f t="shared" si="45"/>
        <v>0.51119720181778772</v>
      </c>
      <c r="P189" s="31">
        <v>1283396</v>
      </c>
      <c r="Q189" s="31">
        <v>10682320</v>
      </c>
      <c r="R189" s="31">
        <v>10682320</v>
      </c>
      <c r="S189" s="31">
        <v>6609744</v>
      </c>
      <c r="T189" s="36">
        <f t="shared" si="46"/>
        <v>0.61875547633847328</v>
      </c>
      <c r="U189" s="36">
        <f t="shared" si="47"/>
        <v>-0.75465094172024849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9101000</v>
      </c>
      <c r="E190" s="31">
        <v>9101000</v>
      </c>
      <c r="F190" s="31">
        <v>3181423</v>
      </c>
      <c r="G190" s="36">
        <f t="shared" si="40"/>
        <v>0.34956850895505986</v>
      </c>
      <c r="H190" s="31">
        <v>2649976</v>
      </c>
      <c r="I190" s="36">
        <f t="shared" si="41"/>
        <v>0.29117415668607843</v>
      </c>
      <c r="J190" s="31">
        <v>2120221</v>
      </c>
      <c r="K190" s="36">
        <f t="shared" si="42"/>
        <v>0.23296571805296121</v>
      </c>
      <c r="L190" s="31">
        <v>900051</v>
      </c>
      <c r="M190" s="36">
        <f t="shared" si="43"/>
        <v>9.8895835622459072E-2</v>
      </c>
      <c r="N190" s="31">
        <f t="shared" si="44"/>
        <v>8851671</v>
      </c>
      <c r="O190" s="36">
        <f t="shared" si="45"/>
        <v>0.9726042193165586</v>
      </c>
      <c r="P190" s="31">
        <v>221695</v>
      </c>
      <c r="Q190" s="31">
        <v>7617000</v>
      </c>
      <c r="R190" s="31">
        <v>7692000</v>
      </c>
      <c r="S190" s="31">
        <v>7841609</v>
      </c>
      <c r="T190" s="36">
        <f t="shared" si="46"/>
        <v>1.01944994799792</v>
      </c>
      <c r="U190" s="36">
        <f t="shared" si="47"/>
        <v>3.0598615214596627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302381674</v>
      </c>
      <c r="E191" s="32">
        <f>SUM(E186:E190)</f>
        <v>323953826</v>
      </c>
      <c r="F191" s="32">
        <f>SUM(F186:F190)</f>
        <v>103412777</v>
      </c>
      <c r="G191" s="37">
        <f t="shared" si="40"/>
        <v>0.34199419439684697</v>
      </c>
      <c r="H191" s="32">
        <f>SUM(H186:H190)</f>
        <v>77271138</v>
      </c>
      <c r="I191" s="37">
        <f t="shared" si="41"/>
        <v>0.25554173630244537</v>
      </c>
      <c r="J191" s="32">
        <f>SUM(J186:J190)</f>
        <v>52414519</v>
      </c>
      <c r="K191" s="37">
        <f t="shared" si="42"/>
        <v>0.16179626475533584</v>
      </c>
      <c r="L191" s="32">
        <f>SUM(L186:L190)</f>
        <v>73372113</v>
      </c>
      <c r="M191" s="37">
        <f t="shared" si="43"/>
        <v>0.22648941642689535</v>
      </c>
      <c r="N191" s="32">
        <f t="shared" si="44"/>
        <v>306470547</v>
      </c>
      <c r="O191" s="37">
        <f t="shared" si="45"/>
        <v>0.94603157117829506</v>
      </c>
      <c r="P191" s="32">
        <f>SUM(P186:P190)</f>
        <v>20756575</v>
      </c>
      <c r="Q191" s="32">
        <f>SUM(Q186:Q190)</f>
        <v>102345128</v>
      </c>
      <c r="R191" s="32">
        <f>SUM(R186:R190)</f>
        <v>105895932</v>
      </c>
      <c r="S191" s="32">
        <f>SUM(S186:S190)</f>
        <v>108699436</v>
      </c>
      <c r="T191" s="37">
        <f t="shared" si="46"/>
        <v>1.0264741425572419</v>
      </c>
      <c r="U191" s="37">
        <f t="shared" si="47"/>
        <v>2.5348853556041879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1360000</v>
      </c>
      <c r="E192" s="31">
        <v>1360000</v>
      </c>
      <c r="F192" s="31">
        <v>0</v>
      </c>
      <c r="G192" s="36">
        <f t="shared" si="40"/>
        <v>0</v>
      </c>
      <c r="H192" s="31">
        <v>340000</v>
      </c>
      <c r="I192" s="36">
        <f t="shared" si="41"/>
        <v>0.25</v>
      </c>
      <c r="J192" s="31">
        <v>0</v>
      </c>
      <c r="K192" s="36">
        <f t="shared" si="42"/>
        <v>0</v>
      </c>
      <c r="L192" s="31">
        <v>612000</v>
      </c>
      <c r="M192" s="36">
        <f t="shared" si="43"/>
        <v>0.45</v>
      </c>
      <c r="N192" s="31">
        <f t="shared" si="44"/>
        <v>952000</v>
      </c>
      <c r="O192" s="36">
        <f t="shared" si="45"/>
        <v>0.7</v>
      </c>
      <c r="P192" s="31">
        <v>205500</v>
      </c>
      <c r="Q192" s="31">
        <v>1370000</v>
      </c>
      <c r="R192" s="31">
        <v>1370000</v>
      </c>
      <c r="S192" s="31">
        <v>1267250</v>
      </c>
      <c r="T192" s="36">
        <f t="shared" si="46"/>
        <v>0.92500000000000004</v>
      </c>
      <c r="U192" s="36">
        <f t="shared" si="47"/>
        <v>1.9781021897810218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1249954</v>
      </c>
      <c r="E193" s="31">
        <v>1249954</v>
      </c>
      <c r="F193" s="31">
        <v>42057</v>
      </c>
      <c r="G193" s="36">
        <f t="shared" si="40"/>
        <v>3.3646838203645897E-2</v>
      </c>
      <c r="H193" s="31">
        <v>191750</v>
      </c>
      <c r="I193" s="36">
        <f t="shared" si="41"/>
        <v>0.15340564532774806</v>
      </c>
      <c r="J193" s="31">
        <v>61112</v>
      </c>
      <c r="K193" s="36">
        <f t="shared" si="42"/>
        <v>4.8891399203490692E-2</v>
      </c>
      <c r="L193" s="31">
        <v>60184</v>
      </c>
      <c r="M193" s="36">
        <f t="shared" si="43"/>
        <v>4.8148971882165263E-2</v>
      </c>
      <c r="N193" s="31">
        <f t="shared" si="44"/>
        <v>355103</v>
      </c>
      <c r="O193" s="36">
        <f t="shared" si="45"/>
        <v>0.28409285461704992</v>
      </c>
      <c r="P193" s="31">
        <v>50788</v>
      </c>
      <c r="Q193" s="31">
        <v>729728</v>
      </c>
      <c r="R193" s="31">
        <v>729728</v>
      </c>
      <c r="S193" s="31">
        <v>233381</v>
      </c>
      <c r="T193" s="36">
        <f t="shared" si="46"/>
        <v>0.31981916549728118</v>
      </c>
      <c r="U193" s="36">
        <f t="shared" si="47"/>
        <v>0.18500433173190522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15963362</v>
      </c>
      <c r="E195" s="31">
        <v>16895142</v>
      </c>
      <c r="F195" s="31">
        <v>647723</v>
      </c>
      <c r="G195" s="36">
        <f t="shared" si="40"/>
        <v>4.0575600553317027E-2</v>
      </c>
      <c r="H195" s="31">
        <v>890591</v>
      </c>
      <c r="I195" s="36">
        <f t="shared" si="41"/>
        <v>5.5789688913901722E-2</v>
      </c>
      <c r="J195" s="31">
        <v>9479437</v>
      </c>
      <c r="K195" s="36">
        <f t="shared" si="42"/>
        <v>0.56107471603375692</v>
      </c>
      <c r="L195" s="31">
        <v>14848761</v>
      </c>
      <c r="M195" s="36">
        <f t="shared" si="43"/>
        <v>0.87887754953465325</v>
      </c>
      <c r="N195" s="31">
        <f t="shared" si="44"/>
        <v>25866512</v>
      </c>
      <c r="O195" s="36">
        <f t="shared" si="45"/>
        <v>1.5310029356367647</v>
      </c>
      <c r="P195" s="31">
        <v>3611716</v>
      </c>
      <c r="Q195" s="31">
        <v>16199843</v>
      </c>
      <c r="R195" s="31">
        <v>15217695</v>
      </c>
      <c r="S195" s="31">
        <v>10389411</v>
      </c>
      <c r="T195" s="36">
        <f t="shared" si="46"/>
        <v>0.68271909773457806</v>
      </c>
      <c r="U195" s="36">
        <f t="shared" si="47"/>
        <v>3.1112759142745441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797544</v>
      </c>
      <c r="E196" s="31">
        <v>797544</v>
      </c>
      <c r="F196" s="31">
        <v>17138</v>
      </c>
      <c r="G196" s="36">
        <f t="shared" si="40"/>
        <v>2.1488469601677149E-2</v>
      </c>
      <c r="H196" s="31">
        <v>5577</v>
      </c>
      <c r="I196" s="36">
        <f t="shared" si="41"/>
        <v>6.9927176431645154E-3</v>
      </c>
      <c r="J196" s="31">
        <v>666</v>
      </c>
      <c r="K196" s="36">
        <f t="shared" si="42"/>
        <v>8.350636453913514E-4</v>
      </c>
      <c r="L196" s="31">
        <v>13044</v>
      </c>
      <c r="M196" s="36">
        <f t="shared" si="43"/>
        <v>1.6355210496223405E-2</v>
      </c>
      <c r="N196" s="31">
        <f t="shared" si="44"/>
        <v>36425</v>
      </c>
      <c r="O196" s="36">
        <f t="shared" si="45"/>
        <v>4.5671461386456419E-2</v>
      </c>
      <c r="P196" s="31">
        <v>27578</v>
      </c>
      <c r="Q196" s="31">
        <v>580290</v>
      </c>
      <c r="R196" s="31">
        <v>580290</v>
      </c>
      <c r="S196" s="31">
        <v>30510</v>
      </c>
      <c r="T196" s="36">
        <f t="shared" si="46"/>
        <v>5.2577159696014064E-2</v>
      </c>
      <c r="U196" s="36">
        <f t="shared" si="47"/>
        <v>-0.52701428675030826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2393000</v>
      </c>
      <c r="E197" s="31">
        <v>2393000</v>
      </c>
      <c r="F197" s="31">
        <v>0</v>
      </c>
      <c r="G197" s="36">
        <f t="shared" si="40"/>
        <v>0</v>
      </c>
      <c r="H197" s="31">
        <v>1006404</v>
      </c>
      <c r="I197" s="36">
        <f t="shared" si="41"/>
        <v>0.42056163811115754</v>
      </c>
      <c r="J197" s="31">
        <v>947563</v>
      </c>
      <c r="K197" s="36">
        <f t="shared" si="42"/>
        <v>0.39597283744254075</v>
      </c>
      <c r="L197" s="31">
        <v>920453</v>
      </c>
      <c r="M197" s="36">
        <f t="shared" si="43"/>
        <v>0.38464396155453406</v>
      </c>
      <c r="N197" s="31">
        <f t="shared" si="44"/>
        <v>2874420</v>
      </c>
      <c r="O197" s="36">
        <f t="shared" si="45"/>
        <v>1.2011784371082324</v>
      </c>
      <c r="P197" s="31">
        <v>700041</v>
      </c>
      <c r="Q197" s="31">
        <v>2290000</v>
      </c>
      <c r="R197" s="31">
        <v>2290000</v>
      </c>
      <c r="S197" s="31">
        <v>2078399</v>
      </c>
      <c r="T197" s="36">
        <f t="shared" si="46"/>
        <v>0.9075978165938865</v>
      </c>
      <c r="U197" s="36">
        <f t="shared" si="47"/>
        <v>0.3148558441576994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21763860</v>
      </c>
      <c r="E198" s="32">
        <f>SUM(E192:E197)</f>
        <v>22695640</v>
      </c>
      <c r="F198" s="32">
        <f>SUM(F192:F197)</f>
        <v>706918</v>
      </c>
      <c r="G198" s="37">
        <f t="shared" si="40"/>
        <v>3.2481278596719516E-2</v>
      </c>
      <c r="H198" s="32">
        <f>SUM(H192:H197)</f>
        <v>2434322</v>
      </c>
      <c r="I198" s="37">
        <f t="shared" si="41"/>
        <v>0.11185157412334025</v>
      </c>
      <c r="J198" s="32">
        <f>SUM(J192:J197)</f>
        <v>10488778</v>
      </c>
      <c r="K198" s="37">
        <f t="shared" si="42"/>
        <v>0.46214947011848972</v>
      </c>
      <c r="L198" s="32">
        <f>SUM(L192:L197)</f>
        <v>16454442</v>
      </c>
      <c r="M198" s="37">
        <f t="shared" si="43"/>
        <v>0.7250045383166106</v>
      </c>
      <c r="N198" s="32">
        <f t="shared" si="44"/>
        <v>30084460</v>
      </c>
      <c r="O198" s="37">
        <f t="shared" si="45"/>
        <v>1.3255612091132922</v>
      </c>
      <c r="P198" s="32">
        <f>SUM(P192:P197)</f>
        <v>4595623</v>
      </c>
      <c r="Q198" s="32">
        <f>SUM(Q192:Q197)</f>
        <v>21169861</v>
      </c>
      <c r="R198" s="32">
        <f>SUM(R192:R197)</f>
        <v>20187713</v>
      </c>
      <c r="S198" s="32">
        <f>SUM(S192:S197)</f>
        <v>13998951</v>
      </c>
      <c r="T198" s="37">
        <f t="shared" si="46"/>
        <v>0.69343917262941079</v>
      </c>
      <c r="U198" s="37">
        <f t="shared" si="47"/>
        <v>2.5804594937400216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162037422</v>
      </c>
      <c r="E200" s="31">
        <v>145522007</v>
      </c>
      <c r="F200" s="31">
        <v>14900188</v>
      </c>
      <c r="G200" s="36">
        <f t="shared" si="40"/>
        <v>9.1955227478254992E-2</v>
      </c>
      <c r="H200" s="31">
        <v>13978736</v>
      </c>
      <c r="I200" s="36">
        <f t="shared" si="41"/>
        <v>8.6268565788463356E-2</v>
      </c>
      <c r="J200" s="31">
        <v>14759462</v>
      </c>
      <c r="K200" s="36">
        <f t="shared" si="42"/>
        <v>0.10142426086797993</v>
      </c>
      <c r="L200" s="31">
        <v>12145829</v>
      </c>
      <c r="M200" s="36">
        <f t="shared" si="43"/>
        <v>8.346386399137555E-2</v>
      </c>
      <c r="N200" s="31">
        <f t="shared" si="44"/>
        <v>55784215</v>
      </c>
      <c r="O200" s="36">
        <f t="shared" si="45"/>
        <v>0.3833386863610258</v>
      </c>
      <c r="P200" s="31">
        <v>663558</v>
      </c>
      <c r="Q200" s="31">
        <v>41636056</v>
      </c>
      <c r="R200" s="31">
        <v>46931225</v>
      </c>
      <c r="S200" s="31">
        <v>40422672</v>
      </c>
      <c r="T200" s="36">
        <f t="shared" si="46"/>
        <v>0.86131721471152733</v>
      </c>
      <c r="U200" s="36">
        <f t="shared" si="47"/>
        <v>17.30409549730393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2500000</v>
      </c>
      <c r="E201" s="31">
        <v>3000000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3000000</v>
      </c>
      <c r="R201" s="31">
        <v>3000000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5465200</v>
      </c>
      <c r="E202" s="31">
        <v>5465200</v>
      </c>
      <c r="F202" s="31">
        <v>1197314</v>
      </c>
      <c r="G202" s="36">
        <f t="shared" si="40"/>
        <v>0.21907963112054454</v>
      </c>
      <c r="H202" s="31">
        <v>1173175</v>
      </c>
      <c r="I202" s="36">
        <f t="shared" si="41"/>
        <v>0.21466277537876016</v>
      </c>
      <c r="J202" s="31">
        <v>1144710</v>
      </c>
      <c r="K202" s="36">
        <f t="shared" si="42"/>
        <v>0.20945436580546001</v>
      </c>
      <c r="L202" s="31">
        <v>1171443</v>
      </c>
      <c r="M202" s="36">
        <f t="shared" si="43"/>
        <v>0.21434586108468126</v>
      </c>
      <c r="N202" s="31">
        <f t="shared" si="44"/>
        <v>4686642</v>
      </c>
      <c r="O202" s="36">
        <f t="shared" si="45"/>
        <v>0.85754263338944592</v>
      </c>
      <c r="P202" s="31">
        <v>890797</v>
      </c>
      <c r="Q202" s="31">
        <v>4900000</v>
      </c>
      <c r="R202" s="31">
        <v>4710400</v>
      </c>
      <c r="S202" s="31">
        <v>3345291</v>
      </c>
      <c r="T202" s="36">
        <f t="shared" si="46"/>
        <v>0.71019255264945658</v>
      </c>
      <c r="U202" s="36">
        <f t="shared" si="47"/>
        <v>0.31505045481742755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170002622</v>
      </c>
      <c r="E204" s="32">
        <f>SUM(E199:E203)</f>
        <v>153987207</v>
      </c>
      <c r="F204" s="32">
        <f>SUM(F199:F203)</f>
        <v>16097502</v>
      </c>
      <c r="G204" s="37">
        <f t="shared" si="40"/>
        <v>9.4689727785492631E-2</v>
      </c>
      <c r="H204" s="32">
        <f>SUM(H199:H203)</f>
        <v>15151911</v>
      </c>
      <c r="I204" s="37">
        <f t="shared" si="41"/>
        <v>8.9127513574467104E-2</v>
      </c>
      <c r="J204" s="32">
        <f>SUM(J199:J203)</f>
        <v>15904172</v>
      </c>
      <c r="K204" s="37">
        <f t="shared" si="42"/>
        <v>0.10328242397435003</v>
      </c>
      <c r="L204" s="32">
        <f>SUM(L199:L203)</f>
        <v>13317272</v>
      </c>
      <c r="M204" s="37">
        <f t="shared" si="43"/>
        <v>8.6482976472194856E-2</v>
      </c>
      <c r="N204" s="32">
        <f t="shared" si="44"/>
        <v>60470857</v>
      </c>
      <c r="O204" s="37">
        <f t="shared" si="45"/>
        <v>0.39270052479099776</v>
      </c>
      <c r="P204" s="32">
        <f>SUM(P199:P203)</f>
        <v>1554355</v>
      </c>
      <c r="Q204" s="32">
        <f>SUM(Q199:Q203)</f>
        <v>49536056</v>
      </c>
      <c r="R204" s="32">
        <f>SUM(R199:R203)</f>
        <v>54641625</v>
      </c>
      <c r="S204" s="32">
        <f>SUM(S199:S203)</f>
        <v>43767963</v>
      </c>
      <c r="T204" s="37">
        <f t="shared" si="46"/>
        <v>0.80100039118529143</v>
      </c>
      <c r="U204" s="37">
        <f t="shared" si="47"/>
        <v>7.5677158692834006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652364760</v>
      </c>
      <c r="E205" s="32">
        <f>SUM(E173:E178,E180:E184,E186:E190,E192:E197,E199:E203)</f>
        <v>636377494</v>
      </c>
      <c r="F205" s="32">
        <f>SUM(F173:F178,F180:F184,F186:F190,F192:F197,F199:F203)</f>
        <v>134415963</v>
      </c>
      <c r="G205" s="37">
        <f t="shared" si="40"/>
        <v>0.2060441814790854</v>
      </c>
      <c r="H205" s="32">
        <f>SUM(H173:H178,H180:H184,H186:H190,H192:H197,H199:H203)</f>
        <v>119559931</v>
      </c>
      <c r="I205" s="37">
        <f t="shared" si="41"/>
        <v>0.18327159639953575</v>
      </c>
      <c r="J205" s="32">
        <f>SUM(J173:J178,J180:J184,J186:J190,J192:J197,J199:J203)</f>
        <v>100646346</v>
      </c>
      <c r="K205" s="37">
        <f t="shared" si="42"/>
        <v>0.15815509968364783</v>
      </c>
      <c r="L205" s="32">
        <f>SUM(L173:L178,L180:L184,L186:L190,L192:L197,L199:L203)</f>
        <v>121486779</v>
      </c>
      <c r="M205" s="37">
        <f t="shared" si="43"/>
        <v>0.19090363839925489</v>
      </c>
      <c r="N205" s="32">
        <f t="shared" si="44"/>
        <v>476109019</v>
      </c>
      <c r="O205" s="37">
        <f t="shared" si="45"/>
        <v>0.74815502353387753</v>
      </c>
      <c r="P205" s="32">
        <f>SUM(P173:P178,P180:P184,P186:P190,P192:P197,P199:P203)</f>
        <v>19206121</v>
      </c>
      <c r="Q205" s="32">
        <f>SUM(Q173:Q178,Q180:Q184,Q186:Q190,Q192:Q197,Q199:Q203)</f>
        <v>335589376</v>
      </c>
      <c r="R205" s="32">
        <f>SUM(R173:R178,R180:R184,R186:R190,R192:R197,R199:R203)</f>
        <v>350191168</v>
      </c>
      <c r="S205" s="32">
        <f>SUM(S173:S178,S180:S184,S186:S190,S192:S197,S199:S203)</f>
        <v>261597354</v>
      </c>
      <c r="T205" s="37">
        <f t="shared" si="46"/>
        <v>0.74701299719814751</v>
      </c>
      <c r="U205" s="37">
        <f t="shared" si="47"/>
        <v>5.3254198492241089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12000</v>
      </c>
      <c r="G208" s="36">
        <f t="shared" ref="G208:G231" si="48">IF(($D208     =0),0,($F208     /$D208     ))</f>
        <v>0</v>
      </c>
      <c r="H208" s="31">
        <v>850750</v>
      </c>
      <c r="I208" s="36">
        <f t="shared" ref="I208:I231" si="49">IF(($D208     =0),0,($H208     /$D208     ))</f>
        <v>0</v>
      </c>
      <c r="J208" s="31">
        <v>675600</v>
      </c>
      <c r="K208" s="36">
        <f t="shared" ref="K208:K231" si="50">IF(($E208     =0),0,($J208     /$E208     ))</f>
        <v>0</v>
      </c>
      <c r="L208" s="31">
        <v>306701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1845051</v>
      </c>
      <c r="O208" s="36">
        <f t="shared" ref="O208:O231" si="53">IF(($E208     =0),0,($N208     /$E208     ))</f>
        <v>0</v>
      </c>
      <c r="P208" s="31">
        <v>359850</v>
      </c>
      <c r="Q208" s="31">
        <v>0</v>
      </c>
      <c r="R208" s="31">
        <v>0</v>
      </c>
      <c r="S208" s="31">
        <v>1859259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-0.1476976517993609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431080</v>
      </c>
      <c r="E209" s="31">
        <v>431080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-55420</v>
      </c>
      <c r="K209" s="36">
        <f t="shared" si="50"/>
        <v>-0.12856082397698804</v>
      </c>
      <c r="L209" s="31">
        <v>142522</v>
      </c>
      <c r="M209" s="36">
        <f t="shared" si="51"/>
        <v>0.33061612693699544</v>
      </c>
      <c r="N209" s="31">
        <f t="shared" si="52"/>
        <v>87102</v>
      </c>
      <c r="O209" s="36">
        <f t="shared" si="53"/>
        <v>0.20205530296000743</v>
      </c>
      <c r="P209" s="31">
        <v>0</v>
      </c>
      <c r="Q209" s="31">
        <v>12736418</v>
      </c>
      <c r="R209" s="31">
        <v>410944</v>
      </c>
      <c r="S209" s="31">
        <v>126524</v>
      </c>
      <c r="T209" s="36">
        <f t="shared" si="54"/>
        <v>0.30788623267403831</v>
      </c>
      <c r="U209" s="36">
        <f t="shared" si="55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2053844</v>
      </c>
      <c r="E210" s="31">
        <v>2881394</v>
      </c>
      <c r="F210" s="31">
        <v>15547</v>
      </c>
      <c r="G210" s="36">
        <f t="shared" si="48"/>
        <v>7.5697083128027252E-3</v>
      </c>
      <c r="H210" s="31">
        <v>403738</v>
      </c>
      <c r="I210" s="36">
        <f t="shared" si="49"/>
        <v>0.1965767604550297</v>
      </c>
      <c r="J210" s="31">
        <v>2998310</v>
      </c>
      <c r="K210" s="36">
        <f t="shared" si="50"/>
        <v>1.0405761933286457</v>
      </c>
      <c r="L210" s="31">
        <v>-1418825</v>
      </c>
      <c r="M210" s="36">
        <f t="shared" si="51"/>
        <v>-0.49240922969923584</v>
      </c>
      <c r="N210" s="31">
        <f t="shared" si="52"/>
        <v>1998770</v>
      </c>
      <c r="O210" s="36">
        <f t="shared" si="53"/>
        <v>0.6936815999478031</v>
      </c>
      <c r="P210" s="31">
        <v>32779</v>
      </c>
      <c r="Q210" s="31">
        <v>2262000</v>
      </c>
      <c r="R210" s="31">
        <v>2183516</v>
      </c>
      <c r="S210" s="31">
        <v>63459</v>
      </c>
      <c r="T210" s="36">
        <f t="shared" si="54"/>
        <v>2.9062759329448469E-2</v>
      </c>
      <c r="U210" s="36">
        <f t="shared" si="55"/>
        <v>-44.284572439671742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16408619</v>
      </c>
      <c r="E211" s="31">
        <v>16224159</v>
      </c>
      <c r="F211" s="31">
        <v>-9770</v>
      </c>
      <c r="G211" s="36">
        <f t="shared" si="48"/>
        <v>-5.9541878570036882E-4</v>
      </c>
      <c r="H211" s="31">
        <v>-35952</v>
      </c>
      <c r="I211" s="36">
        <f t="shared" si="49"/>
        <v>-2.191043621647867E-3</v>
      </c>
      <c r="J211" s="31">
        <v>75895</v>
      </c>
      <c r="K211" s="36">
        <f t="shared" si="50"/>
        <v>4.6779004076574942E-3</v>
      </c>
      <c r="L211" s="31">
        <v>30934</v>
      </c>
      <c r="M211" s="36">
        <f t="shared" si="51"/>
        <v>1.9066627737067913E-3</v>
      </c>
      <c r="N211" s="31">
        <f t="shared" si="52"/>
        <v>61107</v>
      </c>
      <c r="O211" s="36">
        <f t="shared" si="53"/>
        <v>3.7664201885595425E-3</v>
      </c>
      <c r="P211" s="31">
        <v>19950</v>
      </c>
      <c r="Q211" s="31">
        <v>15466236</v>
      </c>
      <c r="R211" s="31">
        <v>15466236</v>
      </c>
      <c r="S211" s="31">
        <v>-16778</v>
      </c>
      <c r="T211" s="36">
        <f t="shared" si="54"/>
        <v>-1.0848146892366054E-3</v>
      </c>
      <c r="U211" s="36">
        <f t="shared" si="55"/>
        <v>0.55057644110275694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3960000</v>
      </c>
      <c r="E212" s="31">
        <v>3747265</v>
      </c>
      <c r="F212" s="31">
        <v>947963</v>
      </c>
      <c r="G212" s="36">
        <f t="shared" si="48"/>
        <v>0.23938459595959596</v>
      </c>
      <c r="H212" s="31">
        <v>51092</v>
      </c>
      <c r="I212" s="36">
        <f t="shared" si="49"/>
        <v>1.2902020202020203E-2</v>
      </c>
      <c r="J212" s="31">
        <v>8717763</v>
      </c>
      <c r="K212" s="36">
        <f t="shared" si="50"/>
        <v>2.3264335455325416</v>
      </c>
      <c r="L212" s="31">
        <v>-7300803</v>
      </c>
      <c r="M212" s="36">
        <f t="shared" si="51"/>
        <v>-1.9483017614179943</v>
      </c>
      <c r="N212" s="31">
        <f t="shared" si="52"/>
        <v>2416015</v>
      </c>
      <c r="O212" s="36">
        <f t="shared" si="53"/>
        <v>0.64474089769471865</v>
      </c>
      <c r="P212" s="31">
        <v>1870988</v>
      </c>
      <c r="Q212" s="31">
        <v>5534400</v>
      </c>
      <c r="R212" s="31">
        <v>3843000</v>
      </c>
      <c r="S212" s="31">
        <v>4204770</v>
      </c>
      <c r="T212" s="36">
        <f t="shared" si="54"/>
        <v>1.0941373926619828</v>
      </c>
      <c r="U212" s="36">
        <f t="shared" si="55"/>
        <v>-4.9021110771421306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1597000</v>
      </c>
      <c r="E214" s="31">
        <v>1597000</v>
      </c>
      <c r="F214" s="31">
        <v>4264857</v>
      </c>
      <c r="G214" s="36">
        <f t="shared" si="48"/>
        <v>2.670542892924233</v>
      </c>
      <c r="H214" s="31">
        <v>2669187</v>
      </c>
      <c r="I214" s="36">
        <f t="shared" si="49"/>
        <v>1.6713757044458359</v>
      </c>
      <c r="J214" s="31">
        <v>-5337044</v>
      </c>
      <c r="K214" s="36">
        <f t="shared" si="50"/>
        <v>-3.3419185973700687</v>
      </c>
      <c r="L214" s="31">
        <v>0</v>
      </c>
      <c r="M214" s="36">
        <f t="shared" si="51"/>
        <v>0</v>
      </c>
      <c r="N214" s="31">
        <f t="shared" si="52"/>
        <v>1597000</v>
      </c>
      <c r="O214" s="36">
        <f t="shared" si="53"/>
        <v>1</v>
      </c>
      <c r="P214" s="31">
        <v>0</v>
      </c>
      <c r="Q214" s="31">
        <v>2713000</v>
      </c>
      <c r="R214" s="31">
        <v>2561000</v>
      </c>
      <c r="S214" s="31">
        <v>5579200</v>
      </c>
      <c r="T214" s="36">
        <f t="shared" si="54"/>
        <v>2.1785240140570088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24450543</v>
      </c>
      <c r="E216" s="32">
        <f>SUM(E208:E215)</f>
        <v>24880898</v>
      </c>
      <c r="F216" s="32">
        <f>SUM(F208:F215)</f>
        <v>5230597</v>
      </c>
      <c r="G216" s="37">
        <f t="shared" si="48"/>
        <v>0.21392559666261809</v>
      </c>
      <c r="H216" s="32">
        <f>SUM(H208:H215)</f>
        <v>3938815</v>
      </c>
      <c r="I216" s="37">
        <f t="shared" si="49"/>
        <v>0.16109315036479968</v>
      </c>
      <c r="J216" s="32">
        <f>SUM(J208:J215)</f>
        <v>7075104</v>
      </c>
      <c r="K216" s="37">
        <f t="shared" si="50"/>
        <v>0.28435886839775637</v>
      </c>
      <c r="L216" s="32">
        <f>SUM(L208:L215)</f>
        <v>-8239471</v>
      </c>
      <c r="M216" s="37">
        <f t="shared" si="51"/>
        <v>-0.33115649603965258</v>
      </c>
      <c r="N216" s="32">
        <f t="shared" si="52"/>
        <v>8005045</v>
      </c>
      <c r="O216" s="37">
        <f t="shared" si="53"/>
        <v>0.32173456922656085</v>
      </c>
      <c r="P216" s="32">
        <f>SUM(P208:P215)</f>
        <v>2283567</v>
      </c>
      <c r="Q216" s="32">
        <f>SUM(Q208:Q215)</f>
        <v>38712054</v>
      </c>
      <c r="R216" s="32">
        <f>SUM(R208:R215)</f>
        <v>24464696</v>
      </c>
      <c r="S216" s="32">
        <f>SUM(S208:S215)</f>
        <v>11816434</v>
      </c>
      <c r="T216" s="37">
        <f t="shared" si="54"/>
        <v>0.48299942087978531</v>
      </c>
      <c r="U216" s="37">
        <f t="shared" si="55"/>
        <v>-4.6081582016205349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150508</v>
      </c>
      <c r="E218" s="31">
        <v>25201443</v>
      </c>
      <c r="F218" s="31">
        <v>47826</v>
      </c>
      <c r="G218" s="36">
        <f t="shared" si="48"/>
        <v>0.31776383979589123</v>
      </c>
      <c r="H218" s="31">
        <v>52896</v>
      </c>
      <c r="I218" s="36">
        <f t="shared" si="49"/>
        <v>0.35144975682355756</v>
      </c>
      <c r="J218" s="31">
        <v>673770</v>
      </c>
      <c r="K218" s="36">
        <f t="shared" si="50"/>
        <v>2.6735373843473964E-2</v>
      </c>
      <c r="L218" s="31">
        <v>3457473</v>
      </c>
      <c r="M218" s="36">
        <f t="shared" si="51"/>
        <v>0.13719345356533752</v>
      </c>
      <c r="N218" s="31">
        <f t="shared" si="52"/>
        <v>4231965</v>
      </c>
      <c r="O218" s="36">
        <f t="shared" si="53"/>
        <v>0.16792550331344122</v>
      </c>
      <c r="P218" s="31">
        <v>15148379</v>
      </c>
      <c r="Q218" s="31">
        <v>256383</v>
      </c>
      <c r="R218" s="31">
        <v>163975</v>
      </c>
      <c r="S218" s="31">
        <v>15248379</v>
      </c>
      <c r="T218" s="36">
        <f t="shared" si="54"/>
        <v>92.992096356151848</v>
      </c>
      <c r="U218" s="36">
        <f t="shared" si="55"/>
        <v>-0.7717595394200264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659856</v>
      </c>
      <c r="E219" s="31">
        <v>1324607</v>
      </c>
      <c r="F219" s="31">
        <v>201953</v>
      </c>
      <c r="G219" s="36">
        <f t="shared" si="48"/>
        <v>0.30605616983099343</v>
      </c>
      <c r="H219" s="31">
        <v>347103</v>
      </c>
      <c r="I219" s="36">
        <f t="shared" si="49"/>
        <v>0.52602840619771585</v>
      </c>
      <c r="J219" s="31">
        <v>667228</v>
      </c>
      <c r="K219" s="36">
        <f t="shared" si="50"/>
        <v>0.50371770645934988</v>
      </c>
      <c r="L219" s="31">
        <v>1095511</v>
      </c>
      <c r="M219" s="36">
        <f t="shared" si="51"/>
        <v>0.82704605969921641</v>
      </c>
      <c r="N219" s="31">
        <f t="shared" si="52"/>
        <v>2311795</v>
      </c>
      <c r="O219" s="36">
        <f t="shared" si="53"/>
        <v>1.7452685966479113</v>
      </c>
      <c r="P219" s="31">
        <v>3941348</v>
      </c>
      <c r="Q219" s="31">
        <v>1088580</v>
      </c>
      <c r="R219" s="31">
        <v>1088580</v>
      </c>
      <c r="S219" s="31">
        <v>5805226</v>
      </c>
      <c r="T219" s="36">
        <f t="shared" si="54"/>
        <v>5.3328427860148082</v>
      </c>
      <c r="U219" s="36">
        <f t="shared" si="55"/>
        <v>-0.72204661958294469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19020</v>
      </c>
      <c r="E220" s="31">
        <v>33020</v>
      </c>
      <c r="F220" s="31">
        <v>14190</v>
      </c>
      <c r="G220" s="36">
        <f t="shared" si="48"/>
        <v>0.74605678233438488</v>
      </c>
      <c r="H220" s="31">
        <v>13021</v>
      </c>
      <c r="I220" s="36">
        <f t="shared" si="49"/>
        <v>0.68459516298633016</v>
      </c>
      <c r="J220" s="31">
        <v>1970</v>
      </c>
      <c r="K220" s="36">
        <f t="shared" si="50"/>
        <v>5.9660811629315566E-2</v>
      </c>
      <c r="L220" s="31">
        <v>4970</v>
      </c>
      <c r="M220" s="36">
        <f t="shared" si="51"/>
        <v>0.15051483949121744</v>
      </c>
      <c r="N220" s="31">
        <f t="shared" si="52"/>
        <v>34151</v>
      </c>
      <c r="O220" s="36">
        <f t="shared" si="53"/>
        <v>1.0342519685039371</v>
      </c>
      <c r="P220" s="31">
        <v>1622</v>
      </c>
      <c r="Q220" s="31">
        <v>1519589</v>
      </c>
      <c r="R220" s="31">
        <v>18126</v>
      </c>
      <c r="S220" s="31">
        <v>1955369</v>
      </c>
      <c r="T220" s="36">
        <f t="shared" si="54"/>
        <v>107.87647578064659</v>
      </c>
      <c r="U220" s="36">
        <f t="shared" si="55"/>
        <v>2.0641183723797782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3345109</v>
      </c>
      <c r="E221" s="31">
        <v>18171172</v>
      </c>
      <c r="F221" s="31">
        <v>49041</v>
      </c>
      <c r="G221" s="36">
        <f t="shared" si="48"/>
        <v>1.4660508820489856E-2</v>
      </c>
      <c r="H221" s="31">
        <v>48773</v>
      </c>
      <c r="I221" s="36">
        <f t="shared" si="49"/>
        <v>1.4580391849712521E-2</v>
      </c>
      <c r="J221" s="31">
        <v>41650</v>
      </c>
      <c r="K221" s="36">
        <f t="shared" si="50"/>
        <v>2.2920921116150353E-3</v>
      </c>
      <c r="L221" s="31">
        <v>12044853</v>
      </c>
      <c r="M221" s="36">
        <f t="shared" si="51"/>
        <v>0.66285504314196131</v>
      </c>
      <c r="N221" s="31">
        <f t="shared" si="52"/>
        <v>12184317</v>
      </c>
      <c r="O221" s="36">
        <f t="shared" si="53"/>
        <v>0.67053005716967518</v>
      </c>
      <c r="P221" s="31">
        <v>8572986</v>
      </c>
      <c r="Q221" s="31">
        <v>15117348</v>
      </c>
      <c r="R221" s="31">
        <v>14650025</v>
      </c>
      <c r="S221" s="31">
        <v>15310956</v>
      </c>
      <c r="T221" s="36">
        <f t="shared" si="54"/>
        <v>1.0451146670398173</v>
      </c>
      <c r="U221" s="36">
        <f t="shared" si="55"/>
        <v>0.4049775655763348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3839</v>
      </c>
      <c r="E222" s="31">
        <v>4019343</v>
      </c>
      <c r="F222" s="31">
        <v>1584</v>
      </c>
      <c r="G222" s="36">
        <f t="shared" si="48"/>
        <v>0.41260744985673353</v>
      </c>
      <c r="H222" s="31">
        <v>0</v>
      </c>
      <c r="I222" s="36">
        <f t="shared" si="49"/>
        <v>0</v>
      </c>
      <c r="J222" s="31">
        <v>60</v>
      </c>
      <c r="K222" s="36">
        <f t="shared" si="50"/>
        <v>1.4927812829111623E-5</v>
      </c>
      <c r="L222" s="31">
        <v>0</v>
      </c>
      <c r="M222" s="36">
        <f t="shared" si="51"/>
        <v>0</v>
      </c>
      <c r="N222" s="31">
        <f t="shared" si="52"/>
        <v>1644</v>
      </c>
      <c r="O222" s="36">
        <f t="shared" si="53"/>
        <v>4.0902207151765848E-4</v>
      </c>
      <c r="P222" s="31">
        <v>500</v>
      </c>
      <c r="Q222" s="31">
        <v>3660</v>
      </c>
      <c r="R222" s="31">
        <v>3660</v>
      </c>
      <c r="S222" s="31">
        <v>500</v>
      </c>
      <c r="T222" s="36">
        <f t="shared" si="54"/>
        <v>0.13661202185792351</v>
      </c>
      <c r="U222" s="36">
        <f t="shared" si="55"/>
        <v>-1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4178332</v>
      </c>
      <c r="E224" s="32">
        <f>SUM(E217:E223)</f>
        <v>48749585</v>
      </c>
      <c r="F224" s="32">
        <f>SUM(F217:F223)</f>
        <v>314594</v>
      </c>
      <c r="G224" s="37">
        <f t="shared" si="48"/>
        <v>7.5291767145358485E-2</v>
      </c>
      <c r="H224" s="32">
        <f>SUM(H217:H223)</f>
        <v>461793</v>
      </c>
      <c r="I224" s="37">
        <f t="shared" si="49"/>
        <v>0.11052089685549162</v>
      </c>
      <c r="J224" s="32">
        <f>SUM(J217:J223)</f>
        <v>1384678</v>
      </c>
      <c r="K224" s="37">
        <f t="shared" si="50"/>
        <v>2.8403893079294931E-2</v>
      </c>
      <c r="L224" s="32">
        <f>SUM(L217:L223)</f>
        <v>16602807</v>
      </c>
      <c r="M224" s="37">
        <f t="shared" si="51"/>
        <v>0.34057329923936791</v>
      </c>
      <c r="N224" s="32">
        <f t="shared" si="52"/>
        <v>18763872</v>
      </c>
      <c r="O224" s="37">
        <f t="shared" si="53"/>
        <v>0.38490321507352321</v>
      </c>
      <c r="P224" s="32">
        <f>SUM(P217:P223)</f>
        <v>27664835</v>
      </c>
      <c r="Q224" s="32">
        <f>SUM(Q217:Q223)</f>
        <v>17985560</v>
      </c>
      <c r="R224" s="32">
        <f>SUM(R217:R223)</f>
        <v>15924366</v>
      </c>
      <c r="S224" s="32">
        <f>SUM(S217:S223)</f>
        <v>38320430</v>
      </c>
      <c r="T224" s="37">
        <f t="shared" si="54"/>
        <v>2.4064022391849069</v>
      </c>
      <c r="U224" s="37">
        <f t="shared" si="55"/>
        <v>-0.39985880992964529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411000</v>
      </c>
      <c r="R225" s="31">
        <v>411000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51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51</v>
      </c>
      <c r="O226" s="36">
        <f t="shared" si="53"/>
        <v>0</v>
      </c>
      <c r="P226" s="31">
        <v>0</v>
      </c>
      <c r="Q226" s="31">
        <v>0</v>
      </c>
      <c r="R226" s="31">
        <v>3078000</v>
      </c>
      <c r="S226" s="31">
        <v>689</v>
      </c>
      <c r="T226" s="36">
        <f t="shared" si="54"/>
        <v>2.2384665367121507E-4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17232992</v>
      </c>
      <c r="E227" s="31">
        <v>17232992</v>
      </c>
      <c r="F227" s="31">
        <v>12560295</v>
      </c>
      <c r="G227" s="36">
        <f t="shared" si="48"/>
        <v>0.728851670098843</v>
      </c>
      <c r="H227" s="31">
        <v>12611349</v>
      </c>
      <c r="I227" s="36">
        <f t="shared" si="49"/>
        <v>0.73181424328404487</v>
      </c>
      <c r="J227" s="31">
        <v>11286057</v>
      </c>
      <c r="K227" s="36">
        <f t="shared" si="50"/>
        <v>0.65490989608769046</v>
      </c>
      <c r="L227" s="31">
        <v>4530141</v>
      </c>
      <c r="M227" s="36">
        <f t="shared" si="51"/>
        <v>0.26287605773855172</v>
      </c>
      <c r="N227" s="31">
        <f t="shared" si="52"/>
        <v>40987842</v>
      </c>
      <c r="O227" s="36">
        <f t="shared" si="53"/>
        <v>2.3784518672091299</v>
      </c>
      <c r="P227" s="31">
        <v>3872624</v>
      </c>
      <c r="Q227" s="31">
        <v>20579125</v>
      </c>
      <c r="R227" s="31">
        <v>25232992</v>
      </c>
      <c r="S227" s="31">
        <v>16198433</v>
      </c>
      <c r="T227" s="36">
        <f t="shared" si="54"/>
        <v>0.64195450939785503</v>
      </c>
      <c r="U227" s="36">
        <f t="shared" si="55"/>
        <v>0.16978591260086184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371390</v>
      </c>
      <c r="E228" s="31">
        <v>9366991</v>
      </c>
      <c r="F228" s="31">
        <v>1944837</v>
      </c>
      <c r="G228" s="36">
        <f t="shared" si="48"/>
        <v>5.2366434206629151</v>
      </c>
      <c r="H228" s="31">
        <v>76041</v>
      </c>
      <c r="I228" s="36">
        <f t="shared" si="49"/>
        <v>0.20474703142249387</v>
      </c>
      <c r="J228" s="31">
        <v>165842</v>
      </c>
      <c r="K228" s="36">
        <f t="shared" si="50"/>
        <v>1.7704938544298804E-2</v>
      </c>
      <c r="L228" s="31">
        <v>1268108</v>
      </c>
      <c r="M228" s="36">
        <f t="shared" si="51"/>
        <v>0.13538050799877996</v>
      </c>
      <c r="N228" s="31">
        <f t="shared" si="52"/>
        <v>3454828</v>
      </c>
      <c r="O228" s="36">
        <f t="shared" si="53"/>
        <v>0.36883007574150545</v>
      </c>
      <c r="P228" s="31">
        <v>25932</v>
      </c>
      <c r="Q228" s="31">
        <v>0</v>
      </c>
      <c r="R228" s="31">
        <v>0</v>
      </c>
      <c r="S228" s="31">
        <v>261959</v>
      </c>
      <c r="T228" s="36">
        <f t="shared" si="54"/>
        <v>0</v>
      </c>
      <c r="U228" s="36">
        <f t="shared" si="55"/>
        <v>47.901280271479251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17604382</v>
      </c>
      <c r="E230" s="32">
        <f>SUM(E225:E229)</f>
        <v>26599983</v>
      </c>
      <c r="F230" s="32">
        <f>SUM(F225:F229)</f>
        <v>14505132</v>
      </c>
      <c r="G230" s="37">
        <f t="shared" si="48"/>
        <v>0.82395008242834089</v>
      </c>
      <c r="H230" s="32">
        <f>SUM(H225:H229)</f>
        <v>12687390</v>
      </c>
      <c r="I230" s="37">
        <f t="shared" si="49"/>
        <v>0.72069499514382274</v>
      </c>
      <c r="J230" s="32">
        <f>SUM(J225:J229)</f>
        <v>11451950</v>
      </c>
      <c r="K230" s="37">
        <f t="shared" si="50"/>
        <v>0.43052471123759739</v>
      </c>
      <c r="L230" s="32">
        <f>SUM(L225:L229)</f>
        <v>5798249</v>
      </c>
      <c r="M230" s="37">
        <f t="shared" si="51"/>
        <v>0.21797942502444456</v>
      </c>
      <c r="N230" s="32">
        <f t="shared" si="52"/>
        <v>44442721</v>
      </c>
      <c r="O230" s="37">
        <f t="shared" si="53"/>
        <v>1.670780052754169</v>
      </c>
      <c r="P230" s="32">
        <f>SUM(P225:P229)</f>
        <v>3898556</v>
      </c>
      <c r="Q230" s="32">
        <f>SUM(Q225:Q229)</f>
        <v>20990125</v>
      </c>
      <c r="R230" s="32">
        <f>SUM(R225:R229)</f>
        <v>28721992</v>
      </c>
      <c r="S230" s="32">
        <f>SUM(S225:S229)</f>
        <v>16461081</v>
      </c>
      <c r="T230" s="37">
        <f t="shared" si="54"/>
        <v>0.57311766537641262</v>
      </c>
      <c r="U230" s="37">
        <f t="shared" si="55"/>
        <v>0.48728118821430288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46233257</v>
      </c>
      <c r="E231" s="32">
        <f>SUM(E208:E215,E217:E223,E225:E229)</f>
        <v>100230466</v>
      </c>
      <c r="F231" s="32">
        <f>SUM(F208:F215,F217:F223,F225:F229)</f>
        <v>20050323</v>
      </c>
      <c r="G231" s="37">
        <f t="shared" si="48"/>
        <v>0.43367749323825489</v>
      </c>
      <c r="H231" s="32">
        <f>SUM(H208:H215,H217:H223,H225:H229)</f>
        <v>17087998</v>
      </c>
      <c r="I231" s="37">
        <f t="shared" si="49"/>
        <v>0.36960402768076667</v>
      </c>
      <c r="J231" s="32">
        <f>SUM(J208:J215,J217:J223,J225:J229)</f>
        <v>19911732</v>
      </c>
      <c r="K231" s="37">
        <f t="shared" si="50"/>
        <v>0.19865947744870308</v>
      </c>
      <c r="L231" s="32">
        <f>SUM(L208:L215,L217:L223,L225:L229)</f>
        <v>14161585</v>
      </c>
      <c r="M231" s="37">
        <f t="shared" si="51"/>
        <v>0.14129022407218977</v>
      </c>
      <c r="N231" s="32">
        <f t="shared" si="52"/>
        <v>71211638</v>
      </c>
      <c r="O231" s="37">
        <f t="shared" si="53"/>
        <v>0.71047896754266315</v>
      </c>
      <c r="P231" s="32">
        <f>SUM(P208:P215,P217:P223,P225:P229)</f>
        <v>33846958</v>
      </c>
      <c r="Q231" s="32">
        <f>SUM(Q208:Q215,Q217:Q223,Q225:Q229)</f>
        <v>77687739</v>
      </c>
      <c r="R231" s="32">
        <f>SUM(R208:R215,R217:R223,R225:R229)</f>
        <v>69111054</v>
      </c>
      <c r="S231" s="32">
        <f>SUM(S208:S215,S217:S223,S225:S229)</f>
        <v>66597945</v>
      </c>
      <c r="T231" s="37">
        <f t="shared" si="54"/>
        <v>0.96363665644572571</v>
      </c>
      <c r="U231" s="37">
        <f t="shared" si="55"/>
        <v>-0.58159947490702124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1149850</v>
      </c>
      <c r="E234" s="31">
        <v>1149850</v>
      </c>
      <c r="F234" s="31">
        <v>265187</v>
      </c>
      <c r="G234" s="36">
        <f t="shared" ref="G234:G260" si="56">IF(($D234     =0),0,($F234     /$D234     ))</f>
        <v>0.23062747314867157</v>
      </c>
      <c r="H234" s="31">
        <v>283127</v>
      </c>
      <c r="I234" s="36">
        <f t="shared" ref="I234:I260" si="57">IF(($D234     =0),0,($H234     /$D234     ))</f>
        <v>0.24622950819672132</v>
      </c>
      <c r="J234" s="31">
        <v>0</v>
      </c>
      <c r="K234" s="36">
        <f t="shared" ref="K234:K260" si="58">IF(($E234     =0),0,($J234     /$E234     ))</f>
        <v>0</v>
      </c>
      <c r="L234" s="31">
        <v>257602</v>
      </c>
      <c r="M234" s="36">
        <f t="shared" ref="M234:M260" si="59">IF(($E234     =0),0,($L234     /$E234     ))</f>
        <v>0.22403096056007304</v>
      </c>
      <c r="N234" s="31">
        <f t="shared" ref="N234:N260" si="60">$F234     +$H234     +$J234     +$L234</f>
        <v>805916</v>
      </c>
      <c r="O234" s="36">
        <f t="shared" ref="O234:O260" si="61">IF(($E234     =0),0,($N234     /$E234     ))</f>
        <v>0.70088794190546588</v>
      </c>
      <c r="P234" s="31">
        <v>0</v>
      </c>
      <c r="Q234" s="31">
        <v>1096140</v>
      </c>
      <c r="R234" s="31">
        <v>1096140</v>
      </c>
      <c r="S234" s="31">
        <v>460804</v>
      </c>
      <c r="T234" s="36">
        <f t="shared" ref="T234:T260" si="62">IF(($R234     =0),0,($S234     /$R234     ))</f>
        <v>0.42038790665425951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20357500</v>
      </c>
      <c r="E235" s="31">
        <v>26933000</v>
      </c>
      <c r="F235" s="31">
        <v>7145171</v>
      </c>
      <c r="G235" s="36">
        <f t="shared" si="56"/>
        <v>0.35098469851406117</v>
      </c>
      <c r="H235" s="31">
        <v>3972173</v>
      </c>
      <c r="I235" s="36">
        <f t="shared" si="57"/>
        <v>0.19512086454623603</v>
      </c>
      <c r="J235" s="31">
        <v>8939906</v>
      </c>
      <c r="K235" s="36">
        <f t="shared" si="58"/>
        <v>0.33193131103107709</v>
      </c>
      <c r="L235" s="31">
        <v>5852507</v>
      </c>
      <c r="M235" s="36">
        <f t="shared" si="59"/>
        <v>0.21729874132105595</v>
      </c>
      <c r="N235" s="31">
        <f t="shared" si="60"/>
        <v>25909757</v>
      </c>
      <c r="O235" s="36">
        <f t="shared" si="61"/>
        <v>0.96200783425537439</v>
      </c>
      <c r="P235" s="31">
        <v>20046282</v>
      </c>
      <c r="Q235" s="31">
        <v>14500000</v>
      </c>
      <c r="R235" s="31">
        <v>14500000</v>
      </c>
      <c r="S235" s="31">
        <v>20869836</v>
      </c>
      <c r="T235" s="36">
        <f t="shared" si="62"/>
        <v>1.4392990344827585</v>
      </c>
      <c r="U235" s="36">
        <f t="shared" si="63"/>
        <v>-0.70805025091435914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249472532</v>
      </c>
      <c r="E236" s="31">
        <v>507472532</v>
      </c>
      <c r="F236" s="31">
        <v>42670637</v>
      </c>
      <c r="G236" s="36">
        <f t="shared" si="56"/>
        <v>0.17104342773897047</v>
      </c>
      <c r="H236" s="31">
        <v>27499481</v>
      </c>
      <c r="I236" s="36">
        <f t="shared" si="57"/>
        <v>0.11023049623755773</v>
      </c>
      <c r="J236" s="31">
        <v>79014008</v>
      </c>
      <c r="K236" s="36">
        <f t="shared" si="58"/>
        <v>0.15570105378629637</v>
      </c>
      <c r="L236" s="31">
        <v>295592688</v>
      </c>
      <c r="M236" s="36">
        <f t="shared" si="59"/>
        <v>0.58248017254261952</v>
      </c>
      <c r="N236" s="31">
        <f t="shared" si="60"/>
        <v>444776814</v>
      </c>
      <c r="O236" s="36">
        <f t="shared" si="61"/>
        <v>0.87645495263968298</v>
      </c>
      <c r="P236" s="31">
        <v>231776658</v>
      </c>
      <c r="Q236" s="31">
        <v>178744611</v>
      </c>
      <c r="R236" s="31">
        <v>210444611</v>
      </c>
      <c r="S236" s="31">
        <v>437882401</v>
      </c>
      <c r="T236" s="36">
        <f t="shared" si="62"/>
        <v>2.0807489387314364</v>
      </c>
      <c r="U236" s="36">
        <f t="shared" si="63"/>
        <v>0.27533415379559067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13559441</v>
      </c>
      <c r="E237" s="31">
        <v>13553091</v>
      </c>
      <c r="F237" s="31">
        <v>1333984</v>
      </c>
      <c r="G237" s="36">
        <f t="shared" si="56"/>
        <v>9.8380456834466848E-2</v>
      </c>
      <c r="H237" s="31">
        <v>1004941</v>
      </c>
      <c r="I237" s="36">
        <f t="shared" si="57"/>
        <v>7.4113748494499143E-2</v>
      </c>
      <c r="J237" s="31">
        <v>610828</v>
      </c>
      <c r="K237" s="36">
        <f t="shared" si="58"/>
        <v>4.5069276078792651E-2</v>
      </c>
      <c r="L237" s="31">
        <v>4638702</v>
      </c>
      <c r="M237" s="36">
        <f t="shared" si="59"/>
        <v>0.34226155494713345</v>
      </c>
      <c r="N237" s="31">
        <f t="shared" si="60"/>
        <v>7588455</v>
      </c>
      <c r="O237" s="36">
        <f t="shared" si="61"/>
        <v>0.55990585468658038</v>
      </c>
      <c r="P237" s="31">
        <v>2343027</v>
      </c>
      <c r="Q237" s="31">
        <v>22796043</v>
      </c>
      <c r="R237" s="31">
        <v>22796043</v>
      </c>
      <c r="S237" s="31">
        <v>7534865</v>
      </c>
      <c r="T237" s="36">
        <f t="shared" si="62"/>
        <v>0.3305339001159105</v>
      </c>
      <c r="U237" s="36">
        <f t="shared" si="63"/>
        <v>0.97979024569499207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452129</v>
      </c>
      <c r="M238" s="36">
        <f t="shared" si="59"/>
        <v>0</v>
      </c>
      <c r="N238" s="31">
        <f t="shared" si="60"/>
        <v>452129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284539323</v>
      </c>
      <c r="E240" s="32">
        <f>SUM(E234:E239)</f>
        <v>549108473</v>
      </c>
      <c r="F240" s="32">
        <f>SUM(F234:F239)</f>
        <v>51414979</v>
      </c>
      <c r="G240" s="37">
        <f t="shared" si="56"/>
        <v>0.18069551321734184</v>
      </c>
      <c r="H240" s="32">
        <f>SUM(H234:H239)</f>
        <v>32759722</v>
      </c>
      <c r="I240" s="37">
        <f t="shared" si="57"/>
        <v>0.11513249435825783</v>
      </c>
      <c r="J240" s="32">
        <f>SUM(J234:J239)</f>
        <v>88564742</v>
      </c>
      <c r="K240" s="37">
        <f t="shared" si="58"/>
        <v>0.16128824513694948</v>
      </c>
      <c r="L240" s="32">
        <f>SUM(L234:L239)</f>
        <v>306793628</v>
      </c>
      <c r="M240" s="37">
        <f t="shared" si="59"/>
        <v>0.55871224554934162</v>
      </c>
      <c r="N240" s="32">
        <f t="shared" si="60"/>
        <v>479533071</v>
      </c>
      <c r="O240" s="37">
        <f t="shared" si="61"/>
        <v>0.87329388377512795</v>
      </c>
      <c r="P240" s="32">
        <f>SUM(P234:P239)</f>
        <v>254165967</v>
      </c>
      <c r="Q240" s="32">
        <f>SUM(Q234:Q239)</f>
        <v>217136794</v>
      </c>
      <c r="R240" s="32">
        <f>SUM(R234:R239)</f>
        <v>248836794</v>
      </c>
      <c r="S240" s="32">
        <f>SUM(S234:S239)</f>
        <v>466747906</v>
      </c>
      <c r="T240" s="37">
        <f t="shared" si="62"/>
        <v>1.8757190144476785</v>
      </c>
      <c r="U240" s="37">
        <f t="shared" si="63"/>
        <v>0.20706021982872325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8258664</v>
      </c>
      <c r="E243" s="31">
        <v>8258664</v>
      </c>
      <c r="F243" s="31">
        <v>1214204</v>
      </c>
      <c r="G243" s="36">
        <f t="shared" si="56"/>
        <v>0.14702184275810229</v>
      </c>
      <c r="H243" s="31">
        <v>1165314</v>
      </c>
      <c r="I243" s="36">
        <f t="shared" si="57"/>
        <v>0.14110199906425544</v>
      </c>
      <c r="J243" s="31">
        <v>1167612</v>
      </c>
      <c r="K243" s="36">
        <f t="shared" si="58"/>
        <v>0.14138025230230944</v>
      </c>
      <c r="L243" s="31">
        <v>964562</v>
      </c>
      <c r="M243" s="36">
        <f t="shared" si="59"/>
        <v>0.11679395117660678</v>
      </c>
      <c r="N243" s="31">
        <f t="shared" si="60"/>
        <v>4511692</v>
      </c>
      <c r="O243" s="36">
        <f t="shared" si="61"/>
        <v>0.5462980453012739</v>
      </c>
      <c r="P243" s="31">
        <v>728637</v>
      </c>
      <c r="Q243" s="31">
        <v>4037229</v>
      </c>
      <c r="R243" s="31">
        <v>4037229</v>
      </c>
      <c r="S243" s="31">
        <v>3710906</v>
      </c>
      <c r="T243" s="36">
        <f t="shared" si="62"/>
        <v>0.91917154067802442</v>
      </c>
      <c r="U243" s="36">
        <f t="shared" si="63"/>
        <v>0.32378948639720462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12000000</v>
      </c>
      <c r="E244" s="31">
        <v>3500000</v>
      </c>
      <c r="F244" s="31">
        <v>9021</v>
      </c>
      <c r="G244" s="36">
        <f t="shared" si="56"/>
        <v>7.5175000000000003E-4</v>
      </c>
      <c r="H244" s="31">
        <v>135984</v>
      </c>
      <c r="I244" s="36">
        <f t="shared" si="57"/>
        <v>1.1332E-2</v>
      </c>
      <c r="J244" s="31">
        <v>35658</v>
      </c>
      <c r="K244" s="36">
        <f t="shared" si="58"/>
        <v>1.0187999999999999E-2</v>
      </c>
      <c r="L244" s="31">
        <v>108674</v>
      </c>
      <c r="M244" s="36">
        <f t="shared" si="59"/>
        <v>3.1049714285714285E-2</v>
      </c>
      <c r="N244" s="31">
        <f t="shared" si="60"/>
        <v>289337</v>
      </c>
      <c r="O244" s="36">
        <f t="shared" si="61"/>
        <v>8.2667714285714289E-2</v>
      </c>
      <c r="P244" s="31">
        <v>556</v>
      </c>
      <c r="Q244" s="31">
        <v>7776000</v>
      </c>
      <c r="R244" s="31">
        <v>7776000</v>
      </c>
      <c r="S244" s="31">
        <v>7734</v>
      </c>
      <c r="T244" s="36">
        <f t="shared" si="62"/>
        <v>9.9459876543209875E-4</v>
      </c>
      <c r="U244" s="36">
        <f t="shared" si="63"/>
        <v>194.4568345323741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22092135</v>
      </c>
      <c r="E245" s="31">
        <v>22094068</v>
      </c>
      <c r="F245" s="31">
        <v>1960</v>
      </c>
      <c r="G245" s="36">
        <f t="shared" si="56"/>
        <v>8.8719356458757831E-5</v>
      </c>
      <c r="H245" s="31">
        <v>7369460</v>
      </c>
      <c r="I245" s="36">
        <f t="shared" si="57"/>
        <v>0.33357844318803953</v>
      </c>
      <c r="J245" s="31">
        <v>5529077</v>
      </c>
      <c r="K245" s="36">
        <f t="shared" si="58"/>
        <v>0.2502516512577041</v>
      </c>
      <c r="L245" s="31">
        <v>5880</v>
      </c>
      <c r="M245" s="36">
        <f t="shared" si="59"/>
        <v>2.6613478332736192E-4</v>
      </c>
      <c r="N245" s="31">
        <f t="shared" si="60"/>
        <v>12906377</v>
      </c>
      <c r="O245" s="36">
        <f t="shared" si="61"/>
        <v>0.58415575619664062</v>
      </c>
      <c r="P245" s="31">
        <v>906228</v>
      </c>
      <c r="Q245" s="31">
        <v>91431072</v>
      </c>
      <c r="R245" s="31">
        <v>67522452</v>
      </c>
      <c r="S245" s="31">
        <v>79356507</v>
      </c>
      <c r="T245" s="36">
        <f t="shared" si="62"/>
        <v>1.1752610376175321</v>
      </c>
      <c r="U245" s="36">
        <f t="shared" si="63"/>
        <v>-0.99351156662561735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42350799</v>
      </c>
      <c r="E247" s="32">
        <f>SUM(E241:E246)</f>
        <v>33852732</v>
      </c>
      <c r="F247" s="32">
        <f>SUM(F241:F246)</f>
        <v>1225185</v>
      </c>
      <c r="G247" s="37">
        <f t="shared" si="56"/>
        <v>2.8929442393755073E-2</v>
      </c>
      <c r="H247" s="32">
        <f>SUM(H241:H246)</f>
        <v>8670758</v>
      </c>
      <c r="I247" s="37">
        <f t="shared" si="57"/>
        <v>0.20473658596145966</v>
      </c>
      <c r="J247" s="32">
        <f>SUM(J241:J246)</f>
        <v>6732347</v>
      </c>
      <c r="K247" s="37">
        <f t="shared" si="58"/>
        <v>0.19887160067317461</v>
      </c>
      <c r="L247" s="32">
        <f>SUM(L241:L246)</f>
        <v>1079116</v>
      </c>
      <c r="M247" s="37">
        <f t="shared" si="59"/>
        <v>3.1876777330704063E-2</v>
      </c>
      <c r="N247" s="32">
        <f t="shared" si="60"/>
        <v>17707406</v>
      </c>
      <c r="O247" s="37">
        <f t="shared" si="61"/>
        <v>0.52307169772885687</v>
      </c>
      <c r="P247" s="32">
        <f>SUM(P241:P246)</f>
        <v>1635421</v>
      </c>
      <c r="Q247" s="32">
        <f>SUM(Q241:Q246)</f>
        <v>103244301</v>
      </c>
      <c r="R247" s="32">
        <f>SUM(R241:R246)</f>
        <v>79335681</v>
      </c>
      <c r="S247" s="32">
        <f>SUM(S241:S246)</f>
        <v>83075147</v>
      </c>
      <c r="T247" s="37">
        <f t="shared" si="62"/>
        <v>1.0471347312188573</v>
      </c>
      <c r="U247" s="37">
        <f t="shared" si="63"/>
        <v>-0.34016011779229938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9282902</v>
      </c>
      <c r="E248" s="31">
        <v>11046087</v>
      </c>
      <c r="F248" s="31">
        <v>792223</v>
      </c>
      <c r="G248" s="36">
        <f t="shared" si="56"/>
        <v>8.5342169937806092E-2</v>
      </c>
      <c r="H248" s="31">
        <v>3338948</v>
      </c>
      <c r="I248" s="36">
        <f t="shared" si="57"/>
        <v>0.35968795103083068</v>
      </c>
      <c r="J248" s="31">
        <v>52843</v>
      </c>
      <c r="K248" s="36">
        <f t="shared" si="58"/>
        <v>4.7838659970720855E-3</v>
      </c>
      <c r="L248" s="31">
        <v>1482756</v>
      </c>
      <c r="M248" s="36">
        <f t="shared" si="59"/>
        <v>0.13423359783423758</v>
      </c>
      <c r="N248" s="31">
        <f t="shared" si="60"/>
        <v>5666770</v>
      </c>
      <c r="O248" s="36">
        <f t="shared" si="61"/>
        <v>0.51301153068955552</v>
      </c>
      <c r="P248" s="31">
        <v>1255192</v>
      </c>
      <c r="Q248" s="31">
        <v>8849286</v>
      </c>
      <c r="R248" s="31">
        <v>8849286</v>
      </c>
      <c r="S248" s="31">
        <v>3189259</v>
      </c>
      <c r="T248" s="36">
        <f t="shared" si="62"/>
        <v>0.36039732471071678</v>
      </c>
      <c r="U248" s="36">
        <f t="shared" si="63"/>
        <v>0.18129815996277854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1715000</v>
      </c>
      <c r="E250" s="31">
        <v>1715000</v>
      </c>
      <c r="F250" s="31">
        <v>150219</v>
      </c>
      <c r="G250" s="36">
        <f t="shared" si="56"/>
        <v>8.7591253644314873E-2</v>
      </c>
      <c r="H250" s="31">
        <v>745959</v>
      </c>
      <c r="I250" s="36">
        <f t="shared" si="57"/>
        <v>0.4349615160349854</v>
      </c>
      <c r="J250" s="31">
        <v>642958</v>
      </c>
      <c r="K250" s="36">
        <f t="shared" si="58"/>
        <v>0.37490262390670553</v>
      </c>
      <c r="L250" s="31">
        <v>134816</v>
      </c>
      <c r="M250" s="36">
        <f t="shared" si="59"/>
        <v>7.8609912536443144E-2</v>
      </c>
      <c r="N250" s="31">
        <f t="shared" si="60"/>
        <v>1673952</v>
      </c>
      <c r="O250" s="36">
        <f t="shared" si="61"/>
        <v>0.97606530612244902</v>
      </c>
      <c r="P250" s="31">
        <v>2301868</v>
      </c>
      <c r="Q250" s="31">
        <v>3229000</v>
      </c>
      <c r="R250" s="31">
        <v>3049000</v>
      </c>
      <c r="S250" s="31">
        <v>3029365</v>
      </c>
      <c r="T250" s="36">
        <f t="shared" si="62"/>
        <v>0.99356018366677601</v>
      </c>
      <c r="U250" s="36">
        <f t="shared" si="63"/>
        <v>-0.94143191529661996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3476105</v>
      </c>
      <c r="E251" s="31">
        <v>3476105</v>
      </c>
      <c r="F251" s="31">
        <v>201342</v>
      </c>
      <c r="G251" s="36">
        <f t="shared" si="56"/>
        <v>5.7921725609554373E-2</v>
      </c>
      <c r="H251" s="31">
        <v>3207990</v>
      </c>
      <c r="I251" s="36">
        <f t="shared" si="57"/>
        <v>0.92286913082314836</v>
      </c>
      <c r="J251" s="31">
        <v>104844</v>
      </c>
      <c r="K251" s="36">
        <f t="shared" si="58"/>
        <v>3.0161344378262452E-2</v>
      </c>
      <c r="L251" s="31">
        <v>112089</v>
      </c>
      <c r="M251" s="36">
        <f t="shared" si="59"/>
        <v>3.2245573709654918E-2</v>
      </c>
      <c r="N251" s="31">
        <f t="shared" si="60"/>
        <v>3626265</v>
      </c>
      <c r="O251" s="36">
        <f t="shared" si="61"/>
        <v>1.04319777452062</v>
      </c>
      <c r="P251" s="31">
        <v>330900</v>
      </c>
      <c r="Q251" s="31">
        <v>3313732</v>
      </c>
      <c r="R251" s="31">
        <v>3313732</v>
      </c>
      <c r="S251" s="31">
        <v>590717</v>
      </c>
      <c r="T251" s="36">
        <f t="shared" si="62"/>
        <v>0.17826335986132855</v>
      </c>
      <c r="U251" s="36">
        <f t="shared" si="63"/>
        <v>-0.66126019945602899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14474007</v>
      </c>
      <c r="E254" s="32">
        <f>SUM(E248:E253)</f>
        <v>16237192</v>
      </c>
      <c r="F254" s="32">
        <f>SUM(F248:F253)</f>
        <v>1143784</v>
      </c>
      <c r="G254" s="37">
        <f t="shared" si="56"/>
        <v>7.9023314000055411E-2</v>
      </c>
      <c r="H254" s="32">
        <f>SUM(H248:H253)</f>
        <v>7292897</v>
      </c>
      <c r="I254" s="37">
        <f t="shared" si="57"/>
        <v>0.50386164660553223</v>
      </c>
      <c r="J254" s="32">
        <f>SUM(J248:J253)</f>
        <v>800645</v>
      </c>
      <c r="K254" s="37">
        <f t="shared" si="58"/>
        <v>4.930932639091784E-2</v>
      </c>
      <c r="L254" s="32">
        <f>SUM(L248:L253)</f>
        <v>1729661</v>
      </c>
      <c r="M254" s="37">
        <f t="shared" si="59"/>
        <v>0.10652463800391102</v>
      </c>
      <c r="N254" s="32">
        <f t="shared" si="60"/>
        <v>10966987</v>
      </c>
      <c r="O254" s="37">
        <f t="shared" si="61"/>
        <v>0.67542386639266194</v>
      </c>
      <c r="P254" s="32">
        <f>SUM(P248:P253)</f>
        <v>3887960</v>
      </c>
      <c r="Q254" s="32">
        <f>SUM(Q248:Q253)</f>
        <v>15392018</v>
      </c>
      <c r="R254" s="32">
        <f>SUM(R248:R253)</f>
        <v>15212018</v>
      </c>
      <c r="S254" s="32">
        <f>SUM(S248:S253)</f>
        <v>6809341</v>
      </c>
      <c r="T254" s="37">
        <f t="shared" si="62"/>
        <v>0.44762903909264373</v>
      </c>
      <c r="U254" s="37">
        <f t="shared" si="63"/>
        <v>-0.55512376670541874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1407104</v>
      </c>
      <c r="E255" s="31">
        <v>2155000</v>
      </c>
      <c r="F255" s="31">
        <v>125348</v>
      </c>
      <c r="G255" s="36">
        <f t="shared" si="56"/>
        <v>8.9082256890748654E-2</v>
      </c>
      <c r="H255" s="31">
        <v>551481</v>
      </c>
      <c r="I255" s="36">
        <f t="shared" si="57"/>
        <v>0.39192625420722277</v>
      </c>
      <c r="J255" s="31">
        <v>643971</v>
      </c>
      <c r="K255" s="36">
        <f t="shared" si="58"/>
        <v>0.29882645011600928</v>
      </c>
      <c r="L255" s="31">
        <v>-343768</v>
      </c>
      <c r="M255" s="36">
        <f t="shared" si="59"/>
        <v>-0.15952111368909513</v>
      </c>
      <c r="N255" s="31">
        <f t="shared" si="60"/>
        <v>977032</v>
      </c>
      <c r="O255" s="36">
        <f t="shared" si="61"/>
        <v>0.45337911832946637</v>
      </c>
      <c r="P255" s="31">
        <v>604731</v>
      </c>
      <c r="Q255" s="31">
        <v>3967600</v>
      </c>
      <c r="R255" s="31">
        <v>3463896</v>
      </c>
      <c r="S255" s="31">
        <v>2882820</v>
      </c>
      <c r="T255" s="36">
        <f t="shared" si="62"/>
        <v>0.83224785039735605</v>
      </c>
      <c r="U255" s="36">
        <f t="shared" si="63"/>
        <v>-1.5684643254604114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24621898</v>
      </c>
      <c r="E256" s="31">
        <v>24621898</v>
      </c>
      <c r="F256" s="31">
        <v>48312</v>
      </c>
      <c r="G256" s="36">
        <f t="shared" si="56"/>
        <v>1.9621558013114991E-3</v>
      </c>
      <c r="H256" s="31">
        <v>68464</v>
      </c>
      <c r="I256" s="36">
        <f t="shared" si="57"/>
        <v>2.7806142320953484E-3</v>
      </c>
      <c r="J256" s="31">
        <v>38458</v>
      </c>
      <c r="K256" s="36">
        <f t="shared" si="58"/>
        <v>1.5619429501332513E-3</v>
      </c>
      <c r="L256" s="31">
        <v>32825</v>
      </c>
      <c r="M256" s="36">
        <f t="shared" si="59"/>
        <v>1.3331628617745065E-3</v>
      </c>
      <c r="N256" s="31">
        <f t="shared" si="60"/>
        <v>188059</v>
      </c>
      <c r="O256" s="36">
        <f t="shared" si="61"/>
        <v>7.6378758453146053E-3</v>
      </c>
      <c r="P256" s="31">
        <v>10842744</v>
      </c>
      <c r="Q256" s="31">
        <v>19013160</v>
      </c>
      <c r="R256" s="31">
        <v>19013160</v>
      </c>
      <c r="S256" s="31">
        <v>11003681</v>
      </c>
      <c r="T256" s="36">
        <f t="shared" si="62"/>
        <v>0.57874025148896868</v>
      </c>
      <c r="U256" s="36">
        <f t="shared" si="63"/>
        <v>-0.9969726298066246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16211713</v>
      </c>
      <c r="E257" s="31">
        <v>13737652</v>
      </c>
      <c r="F257" s="31">
        <v>3415623</v>
      </c>
      <c r="G257" s="36">
        <f t="shared" si="56"/>
        <v>0.21068859287109265</v>
      </c>
      <c r="H257" s="31">
        <v>3453213</v>
      </c>
      <c r="I257" s="36">
        <f t="shared" si="57"/>
        <v>0.21300728676852348</v>
      </c>
      <c r="J257" s="31">
        <v>4235633</v>
      </c>
      <c r="K257" s="36">
        <f t="shared" si="58"/>
        <v>0.30832292155893887</v>
      </c>
      <c r="L257" s="31">
        <v>4841778</v>
      </c>
      <c r="M257" s="36">
        <f t="shared" si="59"/>
        <v>0.3524458182519109</v>
      </c>
      <c r="N257" s="31">
        <f t="shared" si="60"/>
        <v>15946247</v>
      </c>
      <c r="O257" s="36">
        <f t="shared" si="61"/>
        <v>1.1607694677372815</v>
      </c>
      <c r="P257" s="31">
        <v>4405007</v>
      </c>
      <c r="Q257" s="31">
        <v>13597079</v>
      </c>
      <c r="R257" s="31">
        <v>12497079</v>
      </c>
      <c r="S257" s="31">
        <v>12327922</v>
      </c>
      <c r="T257" s="36">
        <f t="shared" si="62"/>
        <v>0.98646427697224293</v>
      </c>
      <c r="U257" s="36">
        <f t="shared" si="63"/>
        <v>9.9153304410185994E-2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42240715</v>
      </c>
      <c r="E259" s="32">
        <f>SUM(E255:E258)</f>
        <v>40514550</v>
      </c>
      <c r="F259" s="32">
        <f>SUM(F255:F258)</f>
        <v>3589283</v>
      </c>
      <c r="G259" s="37">
        <f t="shared" si="56"/>
        <v>8.49721175410975E-2</v>
      </c>
      <c r="H259" s="32">
        <f>SUM(H255:H258)</f>
        <v>4073158</v>
      </c>
      <c r="I259" s="37">
        <f t="shared" si="57"/>
        <v>9.6427297691338801E-2</v>
      </c>
      <c r="J259" s="32">
        <f>SUM(J255:J258)</f>
        <v>4918062</v>
      </c>
      <c r="K259" s="37">
        <f t="shared" si="58"/>
        <v>0.12139001914127147</v>
      </c>
      <c r="L259" s="32">
        <f>SUM(L255:L258)</f>
        <v>4530835</v>
      </c>
      <c r="M259" s="37">
        <f t="shared" si="59"/>
        <v>0.1118322923492918</v>
      </c>
      <c r="N259" s="32">
        <f t="shared" si="60"/>
        <v>17111338</v>
      </c>
      <c r="O259" s="37">
        <f t="shared" si="61"/>
        <v>0.42235043953345158</v>
      </c>
      <c r="P259" s="32">
        <f>SUM(P255:P258)</f>
        <v>15852482</v>
      </c>
      <c r="Q259" s="32">
        <f>SUM(Q255:Q258)</f>
        <v>36577839</v>
      </c>
      <c r="R259" s="32">
        <f>SUM(R255:R258)</f>
        <v>34974135</v>
      </c>
      <c r="S259" s="32">
        <f>SUM(S255:S258)</f>
        <v>26214423</v>
      </c>
      <c r="T259" s="37">
        <f t="shared" si="62"/>
        <v>0.74953742244089816</v>
      </c>
      <c r="U259" s="37">
        <f t="shared" si="63"/>
        <v>-0.714187658437335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383604844</v>
      </c>
      <c r="E260" s="32">
        <f>SUM(E234:E239,E241:E246,E248:E253,E255:E258)</f>
        <v>639712947</v>
      </c>
      <c r="F260" s="32">
        <f>SUM(F234:F239,F241:F246,F248:F253,F255:F258)</f>
        <v>57373231</v>
      </c>
      <c r="G260" s="37">
        <f t="shared" si="56"/>
        <v>0.14956336422070832</v>
      </c>
      <c r="H260" s="32">
        <f>SUM(H234:H239,H241:H246,H248:H253,H255:H258)</f>
        <v>52796535</v>
      </c>
      <c r="I260" s="37">
        <f t="shared" si="57"/>
        <v>0.13763260768417199</v>
      </c>
      <c r="J260" s="32">
        <f>SUM(J234:J239,J241:J246,J248:J253,J255:J258)</f>
        <v>101015796</v>
      </c>
      <c r="K260" s="37">
        <f t="shared" si="58"/>
        <v>0.15790800619828629</v>
      </c>
      <c r="L260" s="32">
        <f>SUM(L234:L239,L241:L246,L248:L253,L255:L258)</f>
        <v>314133240</v>
      </c>
      <c r="M260" s="37">
        <f t="shared" si="59"/>
        <v>0.49105343494009351</v>
      </c>
      <c r="N260" s="32">
        <f t="shared" si="60"/>
        <v>525318802</v>
      </c>
      <c r="O260" s="37">
        <f t="shared" si="61"/>
        <v>0.82117894356138454</v>
      </c>
      <c r="P260" s="32">
        <f>SUM(P234:P239,P241:P246,P248:P253,P255:P258)</f>
        <v>275541830</v>
      </c>
      <c r="Q260" s="32">
        <f>SUM(Q234:Q239,Q241:Q246,Q248:Q253,Q255:Q258)</f>
        <v>372350952</v>
      </c>
      <c r="R260" s="32">
        <f>SUM(R234:R239,R241:R246,R248:R253,R255:R258)</f>
        <v>378358628</v>
      </c>
      <c r="S260" s="32">
        <f>SUM(S234:S239,S241:S246,S248:S253,S255:S258)</f>
        <v>582846817</v>
      </c>
      <c r="T260" s="37">
        <f t="shared" si="62"/>
        <v>1.5404612816177143</v>
      </c>
      <c r="U260" s="37">
        <f t="shared" si="63"/>
        <v>0.14005644805364037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400000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2307800</v>
      </c>
      <c r="E264" s="31">
        <v>2307800</v>
      </c>
      <c r="F264" s="31">
        <v>961579</v>
      </c>
      <c r="G264" s="36">
        <f t="shared" si="64"/>
        <v>0.41666478897651443</v>
      </c>
      <c r="H264" s="31">
        <v>768509</v>
      </c>
      <c r="I264" s="36">
        <f t="shared" si="65"/>
        <v>0.33300502643209984</v>
      </c>
      <c r="J264" s="31">
        <v>576957</v>
      </c>
      <c r="K264" s="36">
        <f t="shared" si="66"/>
        <v>0.25000303319178441</v>
      </c>
      <c r="L264" s="31">
        <v>74185</v>
      </c>
      <c r="M264" s="36">
        <f t="shared" si="67"/>
        <v>3.2145333217783172E-2</v>
      </c>
      <c r="N264" s="31">
        <f t="shared" si="68"/>
        <v>2381230</v>
      </c>
      <c r="O264" s="36">
        <f t="shared" si="69"/>
        <v>1.0318181818181817</v>
      </c>
      <c r="P264" s="31">
        <v>0</v>
      </c>
      <c r="Q264" s="31">
        <v>2200000</v>
      </c>
      <c r="R264" s="31">
        <v>2200000</v>
      </c>
      <c r="S264" s="31">
        <v>2195378</v>
      </c>
      <c r="T264" s="36">
        <f t="shared" si="70"/>
        <v>0.9978990909090909</v>
      </c>
      <c r="U264" s="36">
        <f t="shared" si="71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3720211</v>
      </c>
      <c r="E265" s="31">
        <v>3356778</v>
      </c>
      <c r="F265" s="31">
        <v>502784</v>
      </c>
      <c r="G265" s="36">
        <f t="shared" si="64"/>
        <v>0.13514932351955306</v>
      </c>
      <c r="H265" s="31">
        <v>941064</v>
      </c>
      <c r="I265" s="36">
        <f t="shared" si="65"/>
        <v>0.25295984555714718</v>
      </c>
      <c r="J265" s="31">
        <v>1057487</v>
      </c>
      <c r="K265" s="36">
        <f t="shared" si="66"/>
        <v>0.31503036542780011</v>
      </c>
      <c r="L265" s="31">
        <v>1164353</v>
      </c>
      <c r="M265" s="36">
        <f t="shared" si="67"/>
        <v>0.34686625091084367</v>
      </c>
      <c r="N265" s="31">
        <f t="shared" si="68"/>
        <v>3665688</v>
      </c>
      <c r="O265" s="36">
        <f t="shared" si="69"/>
        <v>1.0920257461172589</v>
      </c>
      <c r="P265" s="31">
        <v>366156</v>
      </c>
      <c r="Q265" s="31">
        <v>3314943</v>
      </c>
      <c r="R265" s="31">
        <v>3314943</v>
      </c>
      <c r="S265" s="31">
        <v>2214034</v>
      </c>
      <c r="T265" s="36">
        <f t="shared" si="70"/>
        <v>0.66789504374585018</v>
      </c>
      <c r="U265" s="36">
        <f t="shared" si="71"/>
        <v>2.1799369667573383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6028011</v>
      </c>
      <c r="E267" s="32">
        <f>SUM(E263:E266)</f>
        <v>6064578</v>
      </c>
      <c r="F267" s="32">
        <f>SUM(F263:F266)</f>
        <v>1464363</v>
      </c>
      <c r="G267" s="37">
        <f t="shared" si="64"/>
        <v>0.24292639811042149</v>
      </c>
      <c r="H267" s="32">
        <f>SUM(H263:H266)</f>
        <v>1709573</v>
      </c>
      <c r="I267" s="37">
        <f t="shared" si="65"/>
        <v>0.28360482421150196</v>
      </c>
      <c r="J267" s="32">
        <f>SUM(J263:J266)</f>
        <v>1634444</v>
      </c>
      <c r="K267" s="37">
        <f t="shared" si="66"/>
        <v>0.26950663343764397</v>
      </c>
      <c r="L267" s="32">
        <f>SUM(L263:L266)</f>
        <v>1238538</v>
      </c>
      <c r="M267" s="37">
        <f t="shared" si="67"/>
        <v>0.20422492710952023</v>
      </c>
      <c r="N267" s="32">
        <f t="shared" si="68"/>
        <v>6046918</v>
      </c>
      <c r="O267" s="37">
        <f t="shared" si="69"/>
        <v>0.99708800843191403</v>
      </c>
      <c r="P267" s="32">
        <f>SUM(P263:P266)</f>
        <v>366156</v>
      </c>
      <c r="Q267" s="32">
        <f>SUM(Q263:Q266)</f>
        <v>5514943</v>
      </c>
      <c r="R267" s="32">
        <f>SUM(R263:R266)</f>
        <v>5514943</v>
      </c>
      <c r="S267" s="32">
        <f>SUM(S263:S266)</f>
        <v>4409412</v>
      </c>
      <c r="T267" s="37">
        <f t="shared" si="70"/>
        <v>0.7995389979551919</v>
      </c>
      <c r="U267" s="37">
        <f t="shared" si="71"/>
        <v>2.3825418674007799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20980</v>
      </c>
      <c r="E268" s="31">
        <v>5041</v>
      </c>
      <c r="F268" s="31">
        <v>98288</v>
      </c>
      <c r="G268" s="36">
        <f t="shared" si="64"/>
        <v>4.6848427073403238</v>
      </c>
      <c r="H268" s="31">
        <v>79970</v>
      </c>
      <c r="I268" s="36">
        <f t="shared" si="65"/>
        <v>3.811725452812202</v>
      </c>
      <c r="J268" s="31">
        <v>75904</v>
      </c>
      <c r="K268" s="36">
        <f t="shared" si="66"/>
        <v>15.05732989486213</v>
      </c>
      <c r="L268" s="31">
        <v>56388</v>
      </c>
      <c r="M268" s="36">
        <f t="shared" si="67"/>
        <v>11.185875818290022</v>
      </c>
      <c r="N268" s="31">
        <f t="shared" si="68"/>
        <v>310550</v>
      </c>
      <c r="O268" s="36">
        <f t="shared" si="69"/>
        <v>61.604840309462411</v>
      </c>
      <c r="P268" s="31">
        <v>-768</v>
      </c>
      <c r="Q268" s="31">
        <v>165890</v>
      </c>
      <c r="R268" s="31">
        <v>0</v>
      </c>
      <c r="S268" s="31">
        <v>-2786</v>
      </c>
      <c r="T268" s="36">
        <f t="shared" si="70"/>
        <v>0</v>
      </c>
      <c r="U268" s="36">
        <f t="shared" si="71"/>
        <v>-74.421875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1677438</v>
      </c>
      <c r="E269" s="31">
        <v>3699339</v>
      </c>
      <c r="F269" s="31">
        <v>681052</v>
      </c>
      <c r="G269" s="36">
        <f t="shared" si="64"/>
        <v>0.40600725630395879</v>
      </c>
      <c r="H269" s="31">
        <v>837751</v>
      </c>
      <c r="I269" s="36">
        <f t="shared" si="65"/>
        <v>0.49942292949128375</v>
      </c>
      <c r="J269" s="31">
        <v>662102</v>
      </c>
      <c r="K269" s="36">
        <f t="shared" si="66"/>
        <v>0.17897846074663609</v>
      </c>
      <c r="L269" s="31">
        <v>566760</v>
      </c>
      <c r="M269" s="36">
        <f t="shared" si="67"/>
        <v>0.15320574837829137</v>
      </c>
      <c r="N269" s="31">
        <f t="shared" si="68"/>
        <v>2747665</v>
      </c>
      <c r="O269" s="36">
        <f t="shared" si="69"/>
        <v>0.74274485252635669</v>
      </c>
      <c r="P269" s="31">
        <v>945377</v>
      </c>
      <c r="Q269" s="31">
        <v>1902485</v>
      </c>
      <c r="R269" s="31">
        <v>1599083</v>
      </c>
      <c r="S269" s="31">
        <v>2031639</v>
      </c>
      <c r="T269" s="36">
        <f t="shared" si="70"/>
        <v>1.270502531763517</v>
      </c>
      <c r="U269" s="36">
        <f t="shared" si="71"/>
        <v>-0.40049313660053076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15204</v>
      </c>
      <c r="E270" s="31">
        <v>15204</v>
      </c>
      <c r="F270" s="31">
        <v>261</v>
      </c>
      <c r="G270" s="36">
        <f t="shared" si="64"/>
        <v>1.7166535122336228E-2</v>
      </c>
      <c r="H270" s="31">
        <v>10499</v>
      </c>
      <c r="I270" s="36">
        <f t="shared" si="65"/>
        <v>0.6905419626414101</v>
      </c>
      <c r="J270" s="31">
        <v>14829</v>
      </c>
      <c r="K270" s="36">
        <f t="shared" si="66"/>
        <v>0.97533543804262035</v>
      </c>
      <c r="L270" s="31">
        <v>177</v>
      </c>
      <c r="M270" s="36">
        <f t="shared" si="67"/>
        <v>1.1641673243883188E-2</v>
      </c>
      <c r="N270" s="31">
        <f t="shared" si="68"/>
        <v>25766</v>
      </c>
      <c r="O270" s="36">
        <f t="shared" si="69"/>
        <v>1.69468560905025</v>
      </c>
      <c r="P270" s="31">
        <v>150028</v>
      </c>
      <c r="Q270" s="31">
        <v>960260</v>
      </c>
      <c r="R270" s="31">
        <v>960260</v>
      </c>
      <c r="S270" s="31">
        <v>164521</v>
      </c>
      <c r="T270" s="36">
        <f t="shared" si="70"/>
        <v>0.17132963988919667</v>
      </c>
      <c r="U270" s="36">
        <f t="shared" si="71"/>
        <v>-0.99882022022555794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758090</v>
      </c>
      <c r="E271" s="31">
        <v>758090</v>
      </c>
      <c r="F271" s="31">
        <v>-17968</v>
      </c>
      <c r="G271" s="36">
        <f t="shared" si="64"/>
        <v>-2.3701671305517813E-2</v>
      </c>
      <c r="H271" s="31">
        <v>-15958</v>
      </c>
      <c r="I271" s="36">
        <f t="shared" si="65"/>
        <v>-2.1050271075993617E-2</v>
      </c>
      <c r="J271" s="31">
        <v>281115</v>
      </c>
      <c r="K271" s="36">
        <f t="shared" si="66"/>
        <v>0.37082008732472399</v>
      </c>
      <c r="L271" s="31">
        <v>175379</v>
      </c>
      <c r="M271" s="36">
        <f t="shared" si="67"/>
        <v>0.23134324420583308</v>
      </c>
      <c r="N271" s="31">
        <f t="shared" si="68"/>
        <v>422568</v>
      </c>
      <c r="O271" s="36">
        <f t="shared" si="69"/>
        <v>0.55741138914904564</v>
      </c>
      <c r="P271" s="31">
        <v>204933</v>
      </c>
      <c r="Q271" s="31">
        <v>811153</v>
      </c>
      <c r="R271" s="31">
        <v>811153</v>
      </c>
      <c r="S271" s="31">
        <v>169596</v>
      </c>
      <c r="T271" s="36">
        <f t="shared" si="70"/>
        <v>0.20908016120263379</v>
      </c>
      <c r="U271" s="36">
        <f t="shared" si="71"/>
        <v>-0.14421298668345262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1200000</v>
      </c>
      <c r="E272" s="31">
        <v>1200000</v>
      </c>
      <c r="F272" s="31">
        <v>0</v>
      </c>
      <c r="G272" s="36">
        <f t="shared" si="64"/>
        <v>0</v>
      </c>
      <c r="H272" s="31">
        <v>386461</v>
      </c>
      <c r="I272" s="36">
        <f t="shared" si="65"/>
        <v>0.32205083333333334</v>
      </c>
      <c r="J272" s="31">
        <v>17920</v>
      </c>
      <c r="K272" s="36">
        <f t="shared" si="66"/>
        <v>1.4933333333333333E-2</v>
      </c>
      <c r="L272" s="31">
        <v>5801</v>
      </c>
      <c r="M272" s="36">
        <f t="shared" si="67"/>
        <v>4.8341666666666663E-3</v>
      </c>
      <c r="N272" s="31">
        <f t="shared" si="68"/>
        <v>410182</v>
      </c>
      <c r="O272" s="36">
        <f t="shared" si="69"/>
        <v>0.34181833333333334</v>
      </c>
      <c r="P272" s="31">
        <v>0</v>
      </c>
      <c r="Q272" s="31">
        <v>950000</v>
      </c>
      <c r="R272" s="31">
        <v>950000</v>
      </c>
      <c r="S272" s="31">
        <v>833816</v>
      </c>
      <c r="T272" s="36">
        <f t="shared" si="70"/>
        <v>0.87770105263157894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171825</v>
      </c>
      <c r="E273" s="31">
        <v>571825</v>
      </c>
      <c r="F273" s="31">
        <v>11165</v>
      </c>
      <c r="G273" s="36">
        <f t="shared" si="64"/>
        <v>6.4978902953586493E-2</v>
      </c>
      <c r="H273" s="31">
        <v>28518</v>
      </c>
      <c r="I273" s="36">
        <f t="shared" si="65"/>
        <v>0.16597119161938018</v>
      </c>
      <c r="J273" s="31">
        <v>15472</v>
      </c>
      <c r="K273" s="36">
        <f t="shared" si="66"/>
        <v>2.7057229047348402E-2</v>
      </c>
      <c r="L273" s="31">
        <v>15434</v>
      </c>
      <c r="M273" s="36">
        <f t="shared" si="67"/>
        <v>2.6990775149739868E-2</v>
      </c>
      <c r="N273" s="31">
        <f t="shared" si="68"/>
        <v>70589</v>
      </c>
      <c r="O273" s="36">
        <f t="shared" si="69"/>
        <v>0.12344510995496874</v>
      </c>
      <c r="P273" s="31">
        <v>15548</v>
      </c>
      <c r="Q273" s="31">
        <v>163750</v>
      </c>
      <c r="R273" s="31">
        <v>163750</v>
      </c>
      <c r="S273" s="31">
        <v>49115</v>
      </c>
      <c r="T273" s="36">
        <f t="shared" si="70"/>
        <v>0.29993893129770993</v>
      </c>
      <c r="U273" s="36">
        <f t="shared" si="71"/>
        <v>-7.3321327501929545E-3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856076</v>
      </c>
      <c r="E274" s="31">
        <v>856076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816866</v>
      </c>
      <c r="R274" s="31">
        <v>816866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4699613</v>
      </c>
      <c r="E275" s="32">
        <f>SUM(E268:E274)</f>
        <v>7105575</v>
      </c>
      <c r="F275" s="32">
        <f>SUM(F268:F274)</f>
        <v>772798</v>
      </c>
      <c r="G275" s="37">
        <f t="shared" si="64"/>
        <v>0.16443864633109151</v>
      </c>
      <c r="H275" s="32">
        <f>SUM(H268:H274)</f>
        <v>1327241</v>
      </c>
      <c r="I275" s="37">
        <f t="shared" si="65"/>
        <v>0.28241495629533753</v>
      </c>
      <c r="J275" s="32">
        <f>SUM(J268:J274)</f>
        <v>1067342</v>
      </c>
      <c r="K275" s="37">
        <f t="shared" si="66"/>
        <v>0.15021191106982898</v>
      </c>
      <c r="L275" s="32">
        <f>SUM(L268:L274)</f>
        <v>819939</v>
      </c>
      <c r="M275" s="37">
        <f t="shared" si="67"/>
        <v>0.11539375771841125</v>
      </c>
      <c r="N275" s="32">
        <f t="shared" si="68"/>
        <v>3987320</v>
      </c>
      <c r="O275" s="37">
        <f t="shared" si="69"/>
        <v>0.5611537419561401</v>
      </c>
      <c r="P275" s="32">
        <f>SUM(P268:P274)</f>
        <v>1315118</v>
      </c>
      <c r="Q275" s="32">
        <f>SUM(Q268:Q274)</f>
        <v>5770404</v>
      </c>
      <c r="R275" s="32">
        <f>SUM(R268:R274)</f>
        <v>5301112</v>
      </c>
      <c r="S275" s="32">
        <f>SUM(S268:S274)</f>
        <v>3245901</v>
      </c>
      <c r="T275" s="37">
        <f t="shared" si="70"/>
        <v>0.61230568227949156</v>
      </c>
      <c r="U275" s="37">
        <f t="shared" si="71"/>
        <v>-0.37652818986585235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21647592</v>
      </c>
      <c r="E276" s="31">
        <v>634664</v>
      </c>
      <c r="F276" s="31">
        <v>179512</v>
      </c>
      <c r="G276" s="36">
        <f t="shared" si="64"/>
        <v>8.2924696659101849E-3</v>
      </c>
      <c r="H276" s="31">
        <v>58668</v>
      </c>
      <c r="I276" s="36">
        <f t="shared" si="65"/>
        <v>2.710139769818278E-3</v>
      </c>
      <c r="J276" s="31">
        <v>64213</v>
      </c>
      <c r="K276" s="36">
        <f t="shared" si="66"/>
        <v>0.10117637048895163</v>
      </c>
      <c r="L276" s="31">
        <v>86319</v>
      </c>
      <c r="M276" s="36">
        <f t="shared" si="67"/>
        <v>0.13600739919075291</v>
      </c>
      <c r="N276" s="31">
        <f t="shared" si="68"/>
        <v>388712</v>
      </c>
      <c r="O276" s="36">
        <f t="shared" si="69"/>
        <v>0.61246895995361328</v>
      </c>
      <c r="P276" s="31">
        <v>42499</v>
      </c>
      <c r="Q276" s="31">
        <v>20154717</v>
      </c>
      <c r="R276" s="31">
        <v>20422268</v>
      </c>
      <c r="S276" s="31">
        <v>301309</v>
      </c>
      <c r="T276" s="36">
        <f t="shared" si="70"/>
        <v>1.475394407712209E-2</v>
      </c>
      <c r="U276" s="36">
        <f t="shared" si="71"/>
        <v>1.0310830843078662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28264900</v>
      </c>
      <c r="E277" s="31">
        <v>28393500</v>
      </c>
      <c r="F277" s="31">
        <v>1229371</v>
      </c>
      <c r="G277" s="36">
        <f t="shared" si="64"/>
        <v>4.3494616998468065E-2</v>
      </c>
      <c r="H277" s="31">
        <v>1081851</v>
      </c>
      <c r="I277" s="36">
        <f t="shared" si="65"/>
        <v>3.8275422874307005E-2</v>
      </c>
      <c r="J277" s="31">
        <v>2817683</v>
      </c>
      <c r="K277" s="36">
        <f t="shared" si="66"/>
        <v>9.923690281226337E-2</v>
      </c>
      <c r="L277" s="31">
        <v>1957303</v>
      </c>
      <c r="M277" s="36">
        <f t="shared" si="67"/>
        <v>6.8934897071512846E-2</v>
      </c>
      <c r="N277" s="31">
        <f t="shared" si="68"/>
        <v>7086208</v>
      </c>
      <c r="O277" s="36">
        <f t="shared" si="69"/>
        <v>0.24957148643175375</v>
      </c>
      <c r="P277" s="31">
        <v>1277932</v>
      </c>
      <c r="Q277" s="31">
        <v>26960300</v>
      </c>
      <c r="R277" s="31">
        <v>27497400</v>
      </c>
      <c r="S277" s="31">
        <v>4942190</v>
      </c>
      <c r="T277" s="36">
        <f t="shared" si="70"/>
        <v>0.1797329929375141</v>
      </c>
      <c r="U277" s="36">
        <f t="shared" si="71"/>
        <v>0.53161748825446109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24475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23500</v>
      </c>
      <c r="R278" s="31">
        <v>23500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1206600</v>
      </c>
      <c r="E279" s="31">
        <v>1200000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102441</v>
      </c>
      <c r="Q279" s="31">
        <v>955200</v>
      </c>
      <c r="R279" s="31">
        <v>955200</v>
      </c>
      <c r="S279" s="31">
        <v>317559</v>
      </c>
      <c r="T279" s="36">
        <f t="shared" si="70"/>
        <v>0.33245288944723617</v>
      </c>
      <c r="U279" s="36">
        <f t="shared" si="71"/>
        <v>-1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1200000</v>
      </c>
      <c r="E280" s="31">
        <v>1200000</v>
      </c>
      <c r="F280" s="31">
        <v>300000</v>
      </c>
      <c r="G280" s="36">
        <f t="shared" si="64"/>
        <v>0.25</v>
      </c>
      <c r="H280" s="31">
        <v>540000</v>
      </c>
      <c r="I280" s="36">
        <f t="shared" si="65"/>
        <v>0.45</v>
      </c>
      <c r="J280" s="31">
        <v>360000</v>
      </c>
      <c r="K280" s="36">
        <f t="shared" si="66"/>
        <v>0.3</v>
      </c>
      <c r="L280" s="31">
        <v>0</v>
      </c>
      <c r="M280" s="36">
        <f t="shared" si="67"/>
        <v>0</v>
      </c>
      <c r="N280" s="31">
        <f t="shared" si="68"/>
        <v>1200000</v>
      </c>
      <c r="O280" s="36">
        <f t="shared" si="69"/>
        <v>1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2742324</v>
      </c>
      <c r="E281" s="31">
        <v>742320</v>
      </c>
      <c r="F281" s="31">
        <v>428063</v>
      </c>
      <c r="G281" s="36">
        <f t="shared" si="64"/>
        <v>0.15609497637770009</v>
      </c>
      <c r="H281" s="31">
        <v>320037</v>
      </c>
      <c r="I281" s="36">
        <f t="shared" si="65"/>
        <v>0.11670284036459587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748100</v>
      </c>
      <c r="O281" s="36">
        <f t="shared" si="69"/>
        <v>1.0077863993964866</v>
      </c>
      <c r="P281" s="31">
        <v>178690</v>
      </c>
      <c r="Q281" s="31">
        <v>10999</v>
      </c>
      <c r="R281" s="31">
        <v>2730792</v>
      </c>
      <c r="S281" s="31">
        <v>1504158</v>
      </c>
      <c r="T281" s="36">
        <f t="shared" si="70"/>
        <v>0.55081382983398219</v>
      </c>
      <c r="U281" s="36">
        <f t="shared" si="71"/>
        <v>-1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1201762</v>
      </c>
      <c r="E282" s="31">
        <v>1201762</v>
      </c>
      <c r="F282" s="31">
        <v>0</v>
      </c>
      <c r="G282" s="36">
        <f t="shared" si="64"/>
        <v>0</v>
      </c>
      <c r="H282" s="31">
        <v>-100</v>
      </c>
      <c r="I282" s="36">
        <f t="shared" si="65"/>
        <v>-8.3211151625696265E-5</v>
      </c>
      <c r="J282" s="31">
        <v>-97229</v>
      </c>
      <c r="K282" s="36">
        <f t="shared" si="66"/>
        <v>-8.0905370614148223E-2</v>
      </c>
      <c r="L282" s="31">
        <v>-97829</v>
      </c>
      <c r="M282" s="36">
        <f t="shared" si="67"/>
        <v>-8.1404637523902409E-2</v>
      </c>
      <c r="N282" s="31">
        <f t="shared" si="68"/>
        <v>-195158</v>
      </c>
      <c r="O282" s="36">
        <f t="shared" si="69"/>
        <v>-0.16239321928967632</v>
      </c>
      <c r="P282" s="31">
        <v>0</v>
      </c>
      <c r="Q282" s="31">
        <v>951680</v>
      </c>
      <c r="R282" s="31">
        <v>951680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1200000</v>
      </c>
      <c r="E283" s="31">
        <v>1200000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900000</v>
      </c>
      <c r="R283" s="31">
        <v>900000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57463178</v>
      </c>
      <c r="E285" s="32">
        <f>SUM(E276:E284)</f>
        <v>34596721</v>
      </c>
      <c r="F285" s="32">
        <f>SUM(F276:F284)</f>
        <v>2136946</v>
      </c>
      <c r="G285" s="37">
        <f t="shared" si="64"/>
        <v>3.71880928687933E-2</v>
      </c>
      <c r="H285" s="32">
        <f>SUM(H276:H284)</f>
        <v>2000456</v>
      </c>
      <c r="I285" s="37">
        <f t="shared" si="65"/>
        <v>3.4812832663031618E-2</v>
      </c>
      <c r="J285" s="32">
        <f>SUM(J276:J284)</f>
        <v>3144667</v>
      </c>
      <c r="K285" s="37">
        <f t="shared" si="66"/>
        <v>9.0894943483227783E-2</v>
      </c>
      <c r="L285" s="32">
        <f>SUM(L276:L284)</f>
        <v>1945793</v>
      </c>
      <c r="M285" s="37">
        <f t="shared" si="67"/>
        <v>5.6242121905136618E-2</v>
      </c>
      <c r="N285" s="32">
        <f t="shared" si="68"/>
        <v>9227862</v>
      </c>
      <c r="O285" s="37">
        <f t="shared" si="69"/>
        <v>0.26672649121863312</v>
      </c>
      <c r="P285" s="32">
        <f>SUM(P276:P284)</f>
        <v>1601562</v>
      </c>
      <c r="Q285" s="32">
        <f>SUM(Q276:Q284)</f>
        <v>49956396</v>
      </c>
      <c r="R285" s="32">
        <f>SUM(R276:R284)</f>
        <v>53480840</v>
      </c>
      <c r="S285" s="32">
        <f>SUM(S276:S284)</f>
        <v>7065216</v>
      </c>
      <c r="T285" s="37">
        <f t="shared" si="70"/>
        <v>0.13210742389236968</v>
      </c>
      <c r="U285" s="37">
        <f t="shared" si="71"/>
        <v>0.21493454515029708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979600</v>
      </c>
      <c r="E286" s="31">
        <v>979600</v>
      </c>
      <c r="F286" s="31">
        <v>369675</v>
      </c>
      <c r="G286" s="36">
        <f t="shared" si="64"/>
        <v>0.377373417721519</v>
      </c>
      <c r="H286" s="31">
        <v>253071</v>
      </c>
      <c r="I286" s="36">
        <f t="shared" si="65"/>
        <v>0.25834115965700288</v>
      </c>
      <c r="J286" s="31">
        <v>281802</v>
      </c>
      <c r="K286" s="36">
        <f t="shared" si="66"/>
        <v>0.28767047774601878</v>
      </c>
      <c r="L286" s="31">
        <v>309053</v>
      </c>
      <c r="M286" s="36">
        <f t="shared" si="67"/>
        <v>0.31548897509187424</v>
      </c>
      <c r="N286" s="31">
        <f t="shared" si="68"/>
        <v>1213601</v>
      </c>
      <c r="O286" s="36">
        <f t="shared" si="69"/>
        <v>1.238874030216415</v>
      </c>
      <c r="P286" s="31">
        <v>567325</v>
      </c>
      <c r="Q286" s="31">
        <v>923250</v>
      </c>
      <c r="R286" s="31">
        <v>923250</v>
      </c>
      <c r="S286" s="31">
        <v>1754318</v>
      </c>
      <c r="T286" s="36">
        <f t="shared" si="70"/>
        <v>1.900154887625237</v>
      </c>
      <c r="U286" s="36">
        <f t="shared" si="71"/>
        <v>-0.45524522980654825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394444</v>
      </c>
      <c r="E287" s="31">
        <v>394444</v>
      </c>
      <c r="F287" s="31">
        <v>11355</v>
      </c>
      <c r="G287" s="36">
        <f t="shared" si="64"/>
        <v>2.8787356380119866E-2</v>
      </c>
      <c r="H287" s="31">
        <v>14743</v>
      </c>
      <c r="I287" s="36">
        <f t="shared" si="65"/>
        <v>3.7376661832858406E-2</v>
      </c>
      <c r="J287" s="31">
        <v>11025</v>
      </c>
      <c r="K287" s="36">
        <f t="shared" si="66"/>
        <v>2.795073571913884E-2</v>
      </c>
      <c r="L287" s="31">
        <v>5736</v>
      </c>
      <c r="M287" s="36">
        <f t="shared" si="67"/>
        <v>1.454198821632475E-2</v>
      </c>
      <c r="N287" s="31">
        <f t="shared" si="68"/>
        <v>42859</v>
      </c>
      <c r="O287" s="36">
        <f t="shared" si="69"/>
        <v>0.10865674214844186</v>
      </c>
      <c r="P287" s="31">
        <v>11883</v>
      </c>
      <c r="Q287" s="31">
        <v>691920</v>
      </c>
      <c r="R287" s="31">
        <v>376020</v>
      </c>
      <c r="S287" s="31">
        <v>108420</v>
      </c>
      <c r="T287" s="36">
        <f t="shared" si="70"/>
        <v>0.28833572682304132</v>
      </c>
      <c r="U287" s="36">
        <f t="shared" si="71"/>
        <v>-0.5172936127240596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1022156</v>
      </c>
      <c r="E288" s="31">
        <v>1022156</v>
      </c>
      <c r="F288" s="31">
        <v>32848</v>
      </c>
      <c r="G288" s="36">
        <f t="shared" si="64"/>
        <v>3.2135994897060725E-2</v>
      </c>
      <c r="H288" s="31">
        <v>15733</v>
      </c>
      <c r="I288" s="36">
        <f t="shared" si="65"/>
        <v>1.5391975393188515E-2</v>
      </c>
      <c r="J288" s="31">
        <v>2023153</v>
      </c>
      <c r="K288" s="36">
        <f t="shared" si="66"/>
        <v>1.9792996372373688</v>
      </c>
      <c r="L288" s="31">
        <v>-1421392</v>
      </c>
      <c r="M288" s="36">
        <f t="shared" si="67"/>
        <v>-1.390582259459417</v>
      </c>
      <c r="N288" s="31">
        <f t="shared" si="68"/>
        <v>650342</v>
      </c>
      <c r="O288" s="36">
        <f t="shared" si="69"/>
        <v>0.63624534806820099</v>
      </c>
      <c r="P288" s="31">
        <v>54203</v>
      </c>
      <c r="Q288" s="31">
        <v>1023493</v>
      </c>
      <c r="R288" s="31">
        <v>1023493</v>
      </c>
      <c r="S288" s="31">
        <v>647556</v>
      </c>
      <c r="T288" s="36">
        <f t="shared" si="70"/>
        <v>0.63269216301430498</v>
      </c>
      <c r="U288" s="36">
        <f t="shared" si="71"/>
        <v>-27.223493164584987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1106294</v>
      </c>
      <c r="E289" s="31">
        <v>1106294</v>
      </c>
      <c r="F289" s="31">
        <v>108319</v>
      </c>
      <c r="G289" s="36">
        <f t="shared" si="64"/>
        <v>9.7911585889465191E-2</v>
      </c>
      <c r="H289" s="31">
        <v>139503</v>
      </c>
      <c r="I289" s="36">
        <f t="shared" si="65"/>
        <v>0.12609939130104655</v>
      </c>
      <c r="J289" s="31">
        <v>184709</v>
      </c>
      <c r="K289" s="36">
        <f t="shared" si="66"/>
        <v>0.16696194682426191</v>
      </c>
      <c r="L289" s="31">
        <v>173886</v>
      </c>
      <c r="M289" s="36">
        <f t="shared" si="67"/>
        <v>0.15717883311307845</v>
      </c>
      <c r="N289" s="31">
        <f t="shared" si="68"/>
        <v>606417</v>
      </c>
      <c r="O289" s="36">
        <f t="shared" si="69"/>
        <v>0.54815175712785214</v>
      </c>
      <c r="P289" s="31">
        <v>189474</v>
      </c>
      <c r="Q289" s="31">
        <v>1110000</v>
      </c>
      <c r="R289" s="31">
        <v>1110000</v>
      </c>
      <c r="S289" s="31">
        <v>1013702</v>
      </c>
      <c r="T289" s="36">
        <f t="shared" si="70"/>
        <v>0.913245045045045</v>
      </c>
      <c r="U289" s="36">
        <f t="shared" si="71"/>
        <v>-8.2269862883561862E-2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4413043</v>
      </c>
      <c r="E290" s="31">
        <v>4413043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164348</v>
      </c>
      <c r="K290" s="36">
        <f t="shared" si="66"/>
        <v>3.7241422755228085E-2</v>
      </c>
      <c r="L290" s="31">
        <v>376155</v>
      </c>
      <c r="M290" s="36">
        <f t="shared" si="67"/>
        <v>8.5237102833577646E-2</v>
      </c>
      <c r="N290" s="31">
        <f t="shared" si="68"/>
        <v>540503</v>
      </c>
      <c r="O290" s="36">
        <f t="shared" si="69"/>
        <v>0.12247852558880573</v>
      </c>
      <c r="P290" s="31">
        <v>475000</v>
      </c>
      <c r="Q290" s="31">
        <v>475000</v>
      </c>
      <c r="R290" s="31">
        <v>475000</v>
      </c>
      <c r="S290" s="31">
        <v>475000</v>
      </c>
      <c r="T290" s="36">
        <f t="shared" si="70"/>
        <v>1</v>
      </c>
      <c r="U290" s="36">
        <f t="shared" si="71"/>
        <v>-0.20809473684210522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7915537</v>
      </c>
      <c r="E292" s="32">
        <f>SUM(E286:E291)</f>
        <v>7915537</v>
      </c>
      <c r="F292" s="32">
        <f>SUM(F286:F291)</f>
        <v>522197</v>
      </c>
      <c r="G292" s="37">
        <f t="shared" si="64"/>
        <v>6.5971140050258115E-2</v>
      </c>
      <c r="H292" s="32">
        <f>SUM(H286:H291)</f>
        <v>423050</v>
      </c>
      <c r="I292" s="37">
        <f t="shared" si="65"/>
        <v>5.344552113141534E-2</v>
      </c>
      <c r="J292" s="32">
        <f>SUM(J286:J291)</f>
        <v>2665037</v>
      </c>
      <c r="K292" s="37">
        <f t="shared" si="66"/>
        <v>0.33668429570855396</v>
      </c>
      <c r="L292" s="32">
        <f>SUM(L286:L291)</f>
        <v>-556562</v>
      </c>
      <c r="M292" s="37">
        <f t="shared" si="67"/>
        <v>-7.0312601659243079E-2</v>
      </c>
      <c r="N292" s="32">
        <f t="shared" si="68"/>
        <v>3053722</v>
      </c>
      <c r="O292" s="37">
        <f t="shared" si="69"/>
        <v>0.38578835523098431</v>
      </c>
      <c r="P292" s="32">
        <f>SUM(P286:P291)</f>
        <v>1297885</v>
      </c>
      <c r="Q292" s="32">
        <f>SUM(Q286:Q291)</f>
        <v>4223663</v>
      </c>
      <c r="R292" s="32">
        <f>SUM(R286:R291)</f>
        <v>3907763</v>
      </c>
      <c r="S292" s="32">
        <f>SUM(S286:S291)</f>
        <v>3998996</v>
      </c>
      <c r="T292" s="37">
        <f t="shared" si="70"/>
        <v>1.0233466052060987</v>
      </c>
      <c r="U292" s="37">
        <f t="shared" si="71"/>
        <v>-1.4288222762417317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13020000</v>
      </c>
      <c r="E293" s="31">
        <v>13020000</v>
      </c>
      <c r="F293" s="31">
        <v>806830</v>
      </c>
      <c r="G293" s="36">
        <f t="shared" si="64"/>
        <v>6.1968509984639014E-2</v>
      </c>
      <c r="H293" s="31">
        <v>970559</v>
      </c>
      <c r="I293" s="36">
        <f t="shared" si="65"/>
        <v>7.4543701996927808E-2</v>
      </c>
      <c r="J293" s="31">
        <v>759687</v>
      </c>
      <c r="K293" s="36">
        <f t="shared" si="66"/>
        <v>5.8347695852534562E-2</v>
      </c>
      <c r="L293" s="31">
        <v>2095062</v>
      </c>
      <c r="M293" s="36">
        <f t="shared" si="67"/>
        <v>0.16091105990783411</v>
      </c>
      <c r="N293" s="31">
        <f t="shared" si="68"/>
        <v>4632138</v>
      </c>
      <c r="O293" s="36">
        <f t="shared" si="69"/>
        <v>0.35577096774193551</v>
      </c>
      <c r="P293" s="31">
        <v>859858</v>
      </c>
      <c r="Q293" s="31">
        <v>10925000</v>
      </c>
      <c r="R293" s="31">
        <v>10925000</v>
      </c>
      <c r="S293" s="31">
        <v>3789864</v>
      </c>
      <c r="T293" s="36">
        <f t="shared" si="70"/>
        <v>0.34689830663615562</v>
      </c>
      <c r="U293" s="36">
        <f t="shared" si="71"/>
        <v>1.4365209139183448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450000</v>
      </c>
      <c r="R295" s="31">
        <v>450000</v>
      </c>
      <c r="S295" s="31">
        <v>133665</v>
      </c>
      <c r="T295" s="36">
        <f t="shared" si="70"/>
        <v>0.29703333333333332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2711046</v>
      </c>
      <c r="E296" s="31">
        <v>2711046</v>
      </c>
      <c r="F296" s="31">
        <v>116944</v>
      </c>
      <c r="G296" s="36">
        <f t="shared" si="64"/>
        <v>4.3136117941193181E-2</v>
      </c>
      <c r="H296" s="31">
        <v>2914</v>
      </c>
      <c r="I296" s="36">
        <f t="shared" si="65"/>
        <v>1.0748618798795742E-3</v>
      </c>
      <c r="J296" s="31">
        <v>1161174</v>
      </c>
      <c r="K296" s="36">
        <f t="shared" si="66"/>
        <v>0.4283121717595349</v>
      </c>
      <c r="L296" s="31">
        <v>136269</v>
      </c>
      <c r="M296" s="36">
        <f t="shared" si="67"/>
        <v>5.0264362906420619E-2</v>
      </c>
      <c r="N296" s="31">
        <f t="shared" si="68"/>
        <v>1417301</v>
      </c>
      <c r="O296" s="36">
        <f t="shared" si="69"/>
        <v>0.5227875144870282</v>
      </c>
      <c r="P296" s="31">
        <v>86602</v>
      </c>
      <c r="Q296" s="31">
        <v>10530</v>
      </c>
      <c r="R296" s="31">
        <v>2510530</v>
      </c>
      <c r="S296" s="31">
        <v>310658</v>
      </c>
      <c r="T296" s="36">
        <f t="shared" si="70"/>
        <v>0.12374199870146942</v>
      </c>
      <c r="U296" s="36">
        <f t="shared" si="71"/>
        <v>0.57350869494930823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16181046</v>
      </c>
      <c r="E298" s="32">
        <f>SUM(E293:E297)</f>
        <v>16181046</v>
      </c>
      <c r="F298" s="32">
        <f>SUM(F293:F297)</f>
        <v>923774</v>
      </c>
      <c r="G298" s="37">
        <f t="shared" si="64"/>
        <v>5.7089881581203095E-2</v>
      </c>
      <c r="H298" s="32">
        <f>SUM(H293:H297)</f>
        <v>973473</v>
      </c>
      <c r="I298" s="37">
        <f t="shared" si="65"/>
        <v>6.01613146640829E-2</v>
      </c>
      <c r="J298" s="32">
        <f>SUM(J293:J297)</f>
        <v>1920861</v>
      </c>
      <c r="K298" s="37">
        <f t="shared" si="66"/>
        <v>0.11871055801954954</v>
      </c>
      <c r="L298" s="32">
        <f>SUM(L293:L297)</f>
        <v>2231331</v>
      </c>
      <c r="M298" s="37">
        <f t="shared" si="67"/>
        <v>0.13789782193314326</v>
      </c>
      <c r="N298" s="32">
        <f t="shared" si="68"/>
        <v>6049439</v>
      </c>
      <c r="O298" s="37">
        <f t="shared" si="69"/>
        <v>0.37385957619797877</v>
      </c>
      <c r="P298" s="32">
        <f>SUM(P293:P297)</f>
        <v>946460</v>
      </c>
      <c r="Q298" s="32">
        <f>SUM(Q293:Q297)</f>
        <v>11385530</v>
      </c>
      <c r="R298" s="32">
        <f>SUM(R293:R297)</f>
        <v>13885530</v>
      </c>
      <c r="S298" s="32">
        <f>SUM(S293:S297)</f>
        <v>4234187</v>
      </c>
      <c r="T298" s="37">
        <f t="shared" si="70"/>
        <v>0.304935209531073</v>
      </c>
      <c r="U298" s="37">
        <f t="shared" si="71"/>
        <v>1.3575544661158423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92287385</v>
      </c>
      <c r="E299" s="32">
        <f>SUM(E263:E266,E268:E274,E276:E284,E286:E291,E293:E297)</f>
        <v>71863457</v>
      </c>
      <c r="F299" s="32">
        <f>SUM(F263:F266,F268:F274,F276:F284,F286:F291,F293:F297)</f>
        <v>5820078</v>
      </c>
      <c r="G299" s="37">
        <f t="shared" si="64"/>
        <v>6.3064718975404929E-2</v>
      </c>
      <c r="H299" s="32">
        <f>SUM(H263:H266,H268:H274,H276:H284,H286:H291,H293:H297)</f>
        <v>6433793</v>
      </c>
      <c r="I299" s="37">
        <f t="shared" si="65"/>
        <v>6.9714761123635699E-2</v>
      </c>
      <c r="J299" s="32">
        <f>SUM(J263:J266,J268:J274,J276:J284,J286:J291,J293:J297)</f>
        <v>10432351</v>
      </c>
      <c r="K299" s="37">
        <f t="shared" si="66"/>
        <v>0.1451690669431614</v>
      </c>
      <c r="L299" s="32">
        <f>SUM(L263:L266,L268:L274,L276:L284,L286:L291,L293:L297)</f>
        <v>5679039</v>
      </c>
      <c r="M299" s="37">
        <f t="shared" si="67"/>
        <v>7.9025407864806732E-2</v>
      </c>
      <c r="N299" s="32">
        <f t="shared" si="68"/>
        <v>28365261</v>
      </c>
      <c r="O299" s="37">
        <f t="shared" si="69"/>
        <v>0.39471049938496555</v>
      </c>
      <c r="P299" s="32">
        <f>SUM(P263:P266,P268:P274,P276:P284,P286:P291,P293:P297)</f>
        <v>5527181</v>
      </c>
      <c r="Q299" s="32">
        <f>SUM(Q263:Q266,Q268:Q274,Q276:Q284,Q286:Q291,Q293:Q297)</f>
        <v>76850936</v>
      </c>
      <c r="R299" s="32">
        <f>SUM(R263:R266,R268:R274,R276:R284,R286:R291,R293:R297)</f>
        <v>82090188</v>
      </c>
      <c r="S299" s="32">
        <f>SUM(S263:S266,S268:S274,S276:S284,S286:S291,S293:S297)</f>
        <v>22953712</v>
      </c>
      <c r="T299" s="37">
        <f t="shared" si="70"/>
        <v>0.279615780633856</v>
      </c>
      <c r="U299" s="37">
        <f t="shared" si="71"/>
        <v>2.7474765165099502E-2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914421491</v>
      </c>
      <c r="E302" s="31">
        <v>1015274987</v>
      </c>
      <c r="F302" s="31">
        <v>231470366</v>
      </c>
      <c r="G302" s="36">
        <f t="shared" ref="G302:G339" si="72">IF(($D302     =0),0,($F302     /$D302     ))</f>
        <v>0.25313312108059366</v>
      </c>
      <c r="H302" s="31">
        <v>242107898</v>
      </c>
      <c r="I302" s="36">
        <f t="shared" ref="I302:I339" si="73">IF(($D302     =0),0,($H302     /$D302     ))</f>
        <v>0.26476619412699259</v>
      </c>
      <c r="J302" s="31">
        <v>265830530</v>
      </c>
      <c r="K302" s="36">
        <f t="shared" ref="K302:K339" si="74">IF(($E302     =0),0,($J302     /$E302     ))</f>
        <v>0.26183106390269023</v>
      </c>
      <c r="L302" s="31">
        <v>252393947</v>
      </c>
      <c r="M302" s="36">
        <f t="shared" ref="M302:M339" si="75">IF(($E302     =0),0,($L302     /$E302     ))</f>
        <v>0.24859663660757556</v>
      </c>
      <c r="N302" s="31">
        <f t="shared" ref="N302:N339" si="76">$F302     +$H302     +$J302     +$L302</f>
        <v>991802741</v>
      </c>
      <c r="O302" s="36">
        <f t="shared" ref="O302:O339" si="77">IF(($E302     =0),0,($N302     /$E302     ))</f>
        <v>0.9768808979827649</v>
      </c>
      <c r="P302" s="31">
        <v>197189158</v>
      </c>
      <c r="Q302" s="31">
        <v>1012503005</v>
      </c>
      <c r="R302" s="31">
        <v>1039713432</v>
      </c>
      <c r="S302" s="31">
        <v>929330906</v>
      </c>
      <c r="T302" s="36">
        <f t="shared" ref="T302:T339" si="78">IF(($R302     =0),0,($S302     /$R302     ))</f>
        <v>0.89383370205416368</v>
      </c>
      <c r="U302" s="36">
        <f t="shared" ref="U302:U339" si="79">IF(($P302     =0),0,(($L302     /$P302     )-1))</f>
        <v>0.27995854112831098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914421491</v>
      </c>
      <c r="E303" s="32">
        <f>E302</f>
        <v>1015274987</v>
      </c>
      <c r="F303" s="32">
        <f>F302</f>
        <v>231470366</v>
      </c>
      <c r="G303" s="37">
        <f t="shared" si="72"/>
        <v>0.25313312108059366</v>
      </c>
      <c r="H303" s="32">
        <f>H302</f>
        <v>242107898</v>
      </c>
      <c r="I303" s="37">
        <f t="shared" si="73"/>
        <v>0.26476619412699259</v>
      </c>
      <c r="J303" s="32">
        <f>J302</f>
        <v>265830530</v>
      </c>
      <c r="K303" s="37">
        <f t="shared" si="74"/>
        <v>0.26183106390269023</v>
      </c>
      <c r="L303" s="32">
        <f>L302</f>
        <v>252393947</v>
      </c>
      <c r="M303" s="37">
        <f t="shared" si="75"/>
        <v>0.24859663660757556</v>
      </c>
      <c r="N303" s="32">
        <f t="shared" si="76"/>
        <v>991802741</v>
      </c>
      <c r="O303" s="37">
        <f t="shared" si="77"/>
        <v>0.9768808979827649</v>
      </c>
      <c r="P303" s="32">
        <f>P302</f>
        <v>197189158</v>
      </c>
      <c r="Q303" s="32">
        <f>Q302</f>
        <v>1012503005</v>
      </c>
      <c r="R303" s="32">
        <f>R302</f>
        <v>1039713432</v>
      </c>
      <c r="S303" s="32">
        <f>S302</f>
        <v>929330906</v>
      </c>
      <c r="T303" s="37">
        <f t="shared" si="78"/>
        <v>0.89383370205416368</v>
      </c>
      <c r="U303" s="37">
        <f t="shared" si="79"/>
        <v>0.27995854112831098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17392989</v>
      </c>
      <c r="E304" s="31">
        <v>17203687</v>
      </c>
      <c r="F304" s="31">
        <v>2956255</v>
      </c>
      <c r="G304" s="36">
        <f t="shared" si="72"/>
        <v>0.16996819810557001</v>
      </c>
      <c r="H304" s="31">
        <v>3974719</v>
      </c>
      <c r="I304" s="36">
        <f t="shared" si="73"/>
        <v>0.22852420593148193</v>
      </c>
      <c r="J304" s="31">
        <v>2753159</v>
      </c>
      <c r="K304" s="36">
        <f t="shared" si="74"/>
        <v>0.1600330789556913</v>
      </c>
      <c r="L304" s="31">
        <v>1145817</v>
      </c>
      <c r="M304" s="36">
        <f t="shared" si="75"/>
        <v>6.66029903938615E-2</v>
      </c>
      <c r="N304" s="31">
        <f t="shared" si="76"/>
        <v>10829950</v>
      </c>
      <c r="O304" s="36">
        <f t="shared" si="77"/>
        <v>0.62951331304737179</v>
      </c>
      <c r="P304" s="31">
        <v>3111136</v>
      </c>
      <c r="Q304" s="31">
        <v>13753141</v>
      </c>
      <c r="R304" s="31">
        <v>14139694</v>
      </c>
      <c r="S304" s="31">
        <v>12198425</v>
      </c>
      <c r="T304" s="36">
        <f t="shared" si="78"/>
        <v>0.86270784926463051</v>
      </c>
      <c r="U304" s="36">
        <f t="shared" si="79"/>
        <v>-0.63170462493442914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4464524</v>
      </c>
      <c r="E305" s="31">
        <v>4360440</v>
      </c>
      <c r="F305" s="31">
        <v>1026440</v>
      </c>
      <c r="G305" s="36">
        <f t="shared" si="72"/>
        <v>0.22991028830845125</v>
      </c>
      <c r="H305" s="31">
        <v>813437</v>
      </c>
      <c r="I305" s="36">
        <f t="shared" si="73"/>
        <v>0.1822001628841059</v>
      </c>
      <c r="J305" s="31">
        <v>1316310</v>
      </c>
      <c r="K305" s="36">
        <f t="shared" si="74"/>
        <v>0.30187549880287312</v>
      </c>
      <c r="L305" s="31">
        <v>990339</v>
      </c>
      <c r="M305" s="36">
        <f t="shared" si="75"/>
        <v>0.22711905220574072</v>
      </c>
      <c r="N305" s="31">
        <f t="shared" si="76"/>
        <v>4146526</v>
      </c>
      <c r="O305" s="36">
        <f t="shared" si="77"/>
        <v>0.95094210675986823</v>
      </c>
      <c r="P305" s="31">
        <v>893189</v>
      </c>
      <c r="Q305" s="31">
        <v>4582242</v>
      </c>
      <c r="R305" s="31">
        <v>4949862</v>
      </c>
      <c r="S305" s="31">
        <v>4680862</v>
      </c>
      <c r="T305" s="36">
        <f t="shared" si="78"/>
        <v>0.94565505058524868</v>
      </c>
      <c r="U305" s="36">
        <f t="shared" si="79"/>
        <v>0.10876757326836772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7016000</v>
      </c>
      <c r="E306" s="31">
        <v>7526000</v>
      </c>
      <c r="F306" s="31">
        <v>1542492</v>
      </c>
      <c r="G306" s="36">
        <f t="shared" si="72"/>
        <v>0.21985347776510833</v>
      </c>
      <c r="H306" s="31">
        <v>1606177</v>
      </c>
      <c r="I306" s="36">
        <f t="shared" si="73"/>
        <v>0.22893058722919044</v>
      </c>
      <c r="J306" s="31">
        <v>1566828</v>
      </c>
      <c r="K306" s="36">
        <f t="shared" si="74"/>
        <v>0.20818867924528303</v>
      </c>
      <c r="L306" s="31">
        <v>1268822</v>
      </c>
      <c r="M306" s="36">
        <f t="shared" si="75"/>
        <v>0.16859181504119053</v>
      </c>
      <c r="N306" s="31">
        <f t="shared" si="76"/>
        <v>5984319</v>
      </c>
      <c r="O306" s="36">
        <f t="shared" si="77"/>
        <v>0.7951526707414297</v>
      </c>
      <c r="P306" s="31">
        <v>1991755</v>
      </c>
      <c r="Q306" s="31">
        <v>8861000</v>
      </c>
      <c r="R306" s="31">
        <v>8810000</v>
      </c>
      <c r="S306" s="31">
        <v>7622321</v>
      </c>
      <c r="T306" s="36">
        <f t="shared" si="78"/>
        <v>0.86518967082860387</v>
      </c>
      <c r="U306" s="36">
        <f t="shared" si="79"/>
        <v>-0.36296281420154586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12276642</v>
      </c>
      <c r="E307" s="31">
        <v>12271442</v>
      </c>
      <c r="F307" s="31">
        <v>2925125</v>
      </c>
      <c r="G307" s="36">
        <f t="shared" si="72"/>
        <v>0.23826751647559649</v>
      </c>
      <c r="H307" s="31">
        <v>3288937</v>
      </c>
      <c r="I307" s="36">
        <f t="shared" si="73"/>
        <v>0.26790200447321016</v>
      </c>
      <c r="J307" s="31">
        <v>2941220</v>
      </c>
      <c r="K307" s="36">
        <f t="shared" si="74"/>
        <v>0.2396800636795578</v>
      </c>
      <c r="L307" s="31">
        <v>6756446</v>
      </c>
      <c r="M307" s="36">
        <f t="shared" si="75"/>
        <v>0.55058288993257676</v>
      </c>
      <c r="N307" s="31">
        <f t="shared" si="76"/>
        <v>15911728</v>
      </c>
      <c r="O307" s="36">
        <f t="shared" si="77"/>
        <v>1.2966469629241617</v>
      </c>
      <c r="P307" s="31">
        <v>4336437</v>
      </c>
      <c r="Q307" s="31">
        <v>12951637</v>
      </c>
      <c r="R307" s="31">
        <v>20656674</v>
      </c>
      <c r="S307" s="31">
        <v>15926132</v>
      </c>
      <c r="T307" s="36">
        <f t="shared" si="78"/>
        <v>0.77099207742737286</v>
      </c>
      <c r="U307" s="36">
        <f t="shared" si="79"/>
        <v>0.55806391283904278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13425133</v>
      </c>
      <c r="E308" s="31">
        <v>13425133</v>
      </c>
      <c r="F308" s="31">
        <v>2911473</v>
      </c>
      <c r="G308" s="36">
        <f t="shared" si="72"/>
        <v>0.21686734872570723</v>
      </c>
      <c r="H308" s="31">
        <v>3107518</v>
      </c>
      <c r="I308" s="36">
        <f t="shared" si="73"/>
        <v>0.23147018357285548</v>
      </c>
      <c r="J308" s="31">
        <v>3227415</v>
      </c>
      <c r="K308" s="36">
        <f t="shared" si="74"/>
        <v>0.24040097032930699</v>
      </c>
      <c r="L308" s="31">
        <v>2229554</v>
      </c>
      <c r="M308" s="36">
        <f t="shared" si="75"/>
        <v>0.16607314057894249</v>
      </c>
      <c r="N308" s="31">
        <f t="shared" si="76"/>
        <v>11475960</v>
      </c>
      <c r="O308" s="36">
        <f t="shared" si="77"/>
        <v>0.85481164320681213</v>
      </c>
      <c r="P308" s="31">
        <v>15118044</v>
      </c>
      <c r="Q308" s="31">
        <v>12406535</v>
      </c>
      <c r="R308" s="31">
        <v>12406535</v>
      </c>
      <c r="S308" s="31">
        <v>23755037</v>
      </c>
      <c r="T308" s="36">
        <f t="shared" si="78"/>
        <v>1.9147197021569682</v>
      </c>
      <c r="U308" s="36">
        <f t="shared" si="79"/>
        <v>-0.85252364657755986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195512250</v>
      </c>
      <c r="E309" s="31">
        <v>201512250</v>
      </c>
      <c r="F309" s="31">
        <v>35506985</v>
      </c>
      <c r="G309" s="36">
        <f t="shared" si="72"/>
        <v>0.18161002699319351</v>
      </c>
      <c r="H309" s="31">
        <v>65642692</v>
      </c>
      <c r="I309" s="36">
        <f t="shared" si="73"/>
        <v>0.33574720765578625</v>
      </c>
      <c r="J309" s="31">
        <v>23419547</v>
      </c>
      <c r="K309" s="36">
        <f t="shared" si="74"/>
        <v>0.11621897428071991</v>
      </c>
      <c r="L309" s="31">
        <v>57613181</v>
      </c>
      <c r="M309" s="36">
        <f t="shared" si="75"/>
        <v>0.28590411252913905</v>
      </c>
      <c r="N309" s="31">
        <f t="shared" si="76"/>
        <v>182182405</v>
      </c>
      <c r="O309" s="36">
        <f t="shared" si="77"/>
        <v>0.9040760797420504</v>
      </c>
      <c r="P309" s="31">
        <v>29328492</v>
      </c>
      <c r="Q309" s="31">
        <v>185349000</v>
      </c>
      <c r="R309" s="31">
        <v>246069000</v>
      </c>
      <c r="S309" s="31">
        <v>204904358</v>
      </c>
      <c r="T309" s="36">
        <f t="shared" si="78"/>
        <v>0.83271097944072603</v>
      </c>
      <c r="U309" s="36">
        <f t="shared" si="79"/>
        <v>0.96440993283937004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250087538</v>
      </c>
      <c r="E310" s="32">
        <f>SUM(E304:E309)</f>
        <v>256298952</v>
      </c>
      <c r="F310" s="32">
        <f>SUM(F304:F309)</f>
        <v>46868770</v>
      </c>
      <c r="G310" s="37">
        <f t="shared" si="72"/>
        <v>0.18740945820339117</v>
      </c>
      <c r="H310" s="32">
        <f>SUM(H304:H309)</f>
        <v>78433480</v>
      </c>
      <c r="I310" s="37">
        <f t="shared" si="73"/>
        <v>0.31362410389277373</v>
      </c>
      <c r="J310" s="32">
        <f>SUM(J304:J309)</f>
        <v>35224479</v>
      </c>
      <c r="K310" s="37">
        <f t="shared" si="74"/>
        <v>0.13743512692943044</v>
      </c>
      <c r="L310" s="32">
        <f>SUM(L304:L309)</f>
        <v>70004159</v>
      </c>
      <c r="M310" s="37">
        <f t="shared" si="75"/>
        <v>0.2731347844137888</v>
      </c>
      <c r="N310" s="32">
        <f t="shared" si="76"/>
        <v>230530888</v>
      </c>
      <c r="O310" s="37">
        <f t="shared" si="77"/>
        <v>0.89946090766691855</v>
      </c>
      <c r="P310" s="32">
        <f>SUM(P304:P309)</f>
        <v>54779053</v>
      </c>
      <c r="Q310" s="32">
        <f>SUM(Q304:Q309)</f>
        <v>237903555</v>
      </c>
      <c r="R310" s="32">
        <f>SUM(R304:R309)</f>
        <v>307031765</v>
      </c>
      <c r="S310" s="32">
        <f>SUM(S304:S309)</f>
        <v>269087135</v>
      </c>
      <c r="T310" s="37">
        <f t="shared" si="78"/>
        <v>0.87641464393757429</v>
      </c>
      <c r="U310" s="37">
        <f t="shared" si="79"/>
        <v>0.27793664121940909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115763</v>
      </c>
      <c r="E311" s="31">
        <v>115763</v>
      </c>
      <c r="F311" s="31">
        <v>6314</v>
      </c>
      <c r="G311" s="36">
        <f t="shared" si="72"/>
        <v>5.4542470392094193E-2</v>
      </c>
      <c r="H311" s="31">
        <v>20943</v>
      </c>
      <c r="I311" s="36">
        <f t="shared" si="73"/>
        <v>0.18091272686436943</v>
      </c>
      <c r="J311" s="31">
        <v>-6163</v>
      </c>
      <c r="K311" s="36">
        <f t="shared" si="74"/>
        <v>-5.3238081252213576E-2</v>
      </c>
      <c r="L311" s="31">
        <v>24124</v>
      </c>
      <c r="M311" s="36">
        <f t="shared" si="75"/>
        <v>0.2083912821886095</v>
      </c>
      <c r="N311" s="31">
        <f t="shared" si="76"/>
        <v>45218</v>
      </c>
      <c r="O311" s="36">
        <f t="shared" si="77"/>
        <v>0.39060839819285953</v>
      </c>
      <c r="P311" s="31">
        <v>17789</v>
      </c>
      <c r="Q311" s="31">
        <v>110250</v>
      </c>
      <c r="R311" s="31">
        <v>110250</v>
      </c>
      <c r="S311" s="31">
        <v>20180</v>
      </c>
      <c r="T311" s="36">
        <f t="shared" si="78"/>
        <v>0.18303854875283446</v>
      </c>
      <c r="U311" s="36">
        <f t="shared" si="79"/>
        <v>0.35611894991286741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5398390</v>
      </c>
      <c r="E312" s="31">
        <v>8164793</v>
      </c>
      <c r="F312" s="31">
        <v>12406</v>
      </c>
      <c r="G312" s="36">
        <f t="shared" si="72"/>
        <v>2.2980925794542448E-3</v>
      </c>
      <c r="H312" s="31">
        <v>2409818</v>
      </c>
      <c r="I312" s="36">
        <f t="shared" si="73"/>
        <v>0.44639568463930912</v>
      </c>
      <c r="J312" s="31">
        <v>296432</v>
      </c>
      <c r="K312" s="36">
        <f t="shared" si="74"/>
        <v>3.6306125580893481E-2</v>
      </c>
      <c r="L312" s="31">
        <v>11031063</v>
      </c>
      <c r="M312" s="36">
        <f t="shared" si="75"/>
        <v>1.3510523781803163</v>
      </c>
      <c r="N312" s="31">
        <f t="shared" si="76"/>
        <v>13749719</v>
      </c>
      <c r="O312" s="36">
        <f t="shared" si="77"/>
        <v>1.6840254247719446</v>
      </c>
      <c r="P312" s="31">
        <v>7143</v>
      </c>
      <c r="Q312" s="31">
        <v>10941</v>
      </c>
      <c r="R312" s="31">
        <v>40941</v>
      </c>
      <c r="S312" s="31">
        <v>32114</v>
      </c>
      <c r="T312" s="36">
        <f t="shared" si="78"/>
        <v>0.7843970591827264</v>
      </c>
      <c r="U312" s="36">
        <f t="shared" si="79"/>
        <v>1543.3179336413273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12794304</v>
      </c>
      <c r="E313" s="31">
        <v>12829304</v>
      </c>
      <c r="F313" s="31">
        <v>1728200</v>
      </c>
      <c r="G313" s="36">
        <f t="shared" si="72"/>
        <v>0.13507573370149717</v>
      </c>
      <c r="H313" s="31">
        <v>497831</v>
      </c>
      <c r="I313" s="36">
        <f t="shared" si="73"/>
        <v>3.8910361986083809E-2</v>
      </c>
      <c r="J313" s="31">
        <v>783628</v>
      </c>
      <c r="K313" s="36">
        <f t="shared" si="74"/>
        <v>6.1081099956786435E-2</v>
      </c>
      <c r="L313" s="31">
        <v>3474254</v>
      </c>
      <c r="M313" s="36">
        <f t="shared" si="75"/>
        <v>0.27080611699590251</v>
      </c>
      <c r="N313" s="31">
        <f t="shared" si="76"/>
        <v>6483913</v>
      </c>
      <c r="O313" s="36">
        <f t="shared" si="77"/>
        <v>0.50539865607674428</v>
      </c>
      <c r="P313" s="31">
        <v>1633501</v>
      </c>
      <c r="Q313" s="31">
        <v>6825839</v>
      </c>
      <c r="R313" s="31">
        <v>11915721</v>
      </c>
      <c r="S313" s="31">
        <v>9093541</v>
      </c>
      <c r="T313" s="36">
        <f t="shared" si="78"/>
        <v>0.7631549110624527</v>
      </c>
      <c r="U313" s="36">
        <f t="shared" si="79"/>
        <v>1.1268759553866206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13600700</v>
      </c>
      <c r="E314" s="31">
        <v>13129000</v>
      </c>
      <c r="F314" s="31">
        <v>3201965</v>
      </c>
      <c r="G314" s="36">
        <f t="shared" si="72"/>
        <v>0.2354264854014867</v>
      </c>
      <c r="H314" s="31">
        <v>2745314</v>
      </c>
      <c r="I314" s="36">
        <f t="shared" si="73"/>
        <v>0.20185093414309557</v>
      </c>
      <c r="J314" s="31">
        <v>3438301</v>
      </c>
      <c r="K314" s="36">
        <f t="shared" si="74"/>
        <v>0.26188597760682458</v>
      </c>
      <c r="L314" s="31">
        <v>3118142</v>
      </c>
      <c r="M314" s="36">
        <f t="shared" si="75"/>
        <v>0.23750034275268489</v>
      </c>
      <c r="N314" s="31">
        <f t="shared" si="76"/>
        <v>12503722</v>
      </c>
      <c r="O314" s="36">
        <f t="shared" si="77"/>
        <v>0.95237428593190643</v>
      </c>
      <c r="P314" s="31">
        <v>2926710</v>
      </c>
      <c r="Q314" s="31">
        <v>15342900</v>
      </c>
      <c r="R314" s="31">
        <v>13800100</v>
      </c>
      <c r="S314" s="31">
        <v>12871374</v>
      </c>
      <c r="T314" s="36">
        <f t="shared" si="78"/>
        <v>0.93270150216302783</v>
      </c>
      <c r="U314" s="36">
        <f t="shared" si="79"/>
        <v>6.5408598733731838E-2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1193439</v>
      </c>
      <c r="E315" s="31">
        <v>193439</v>
      </c>
      <c r="F315" s="31">
        <v>388</v>
      </c>
      <c r="G315" s="36">
        <f t="shared" si="72"/>
        <v>3.2511087705362404E-4</v>
      </c>
      <c r="H315" s="31">
        <v>6096</v>
      </c>
      <c r="I315" s="36">
        <f t="shared" si="73"/>
        <v>5.1079275941208558E-3</v>
      </c>
      <c r="J315" s="31">
        <v>145000</v>
      </c>
      <c r="K315" s="36">
        <f t="shared" si="74"/>
        <v>0.74959031012360489</v>
      </c>
      <c r="L315" s="31">
        <v>0</v>
      </c>
      <c r="M315" s="36">
        <f t="shared" si="75"/>
        <v>0</v>
      </c>
      <c r="N315" s="31">
        <f t="shared" si="76"/>
        <v>151484</v>
      </c>
      <c r="O315" s="36">
        <f t="shared" si="77"/>
        <v>0.78310992095699417</v>
      </c>
      <c r="P315" s="31">
        <v>389165</v>
      </c>
      <c r="Q315" s="31">
        <v>162387</v>
      </c>
      <c r="R315" s="31">
        <v>174394</v>
      </c>
      <c r="S315" s="31">
        <v>4915877</v>
      </c>
      <c r="T315" s="36">
        <f t="shared" si="78"/>
        <v>28.188337901533309</v>
      </c>
      <c r="U315" s="36">
        <f t="shared" si="79"/>
        <v>-1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134739000</v>
      </c>
      <c r="E316" s="31">
        <v>137892635</v>
      </c>
      <c r="F316" s="31">
        <v>6283034</v>
      </c>
      <c r="G316" s="36">
        <f t="shared" si="72"/>
        <v>4.663114614180007E-2</v>
      </c>
      <c r="H316" s="31">
        <v>34007056</v>
      </c>
      <c r="I316" s="36">
        <f t="shared" si="73"/>
        <v>0.25239207653314927</v>
      </c>
      <c r="J316" s="31">
        <v>46609999</v>
      </c>
      <c r="K316" s="36">
        <f t="shared" si="74"/>
        <v>0.33801659530257</v>
      </c>
      <c r="L316" s="31">
        <v>32851110</v>
      </c>
      <c r="M316" s="36">
        <f t="shared" si="75"/>
        <v>0.23823687175170741</v>
      </c>
      <c r="N316" s="31">
        <f t="shared" si="76"/>
        <v>119751199</v>
      </c>
      <c r="O316" s="36">
        <f t="shared" si="77"/>
        <v>0.86843796262215167</v>
      </c>
      <c r="P316" s="31">
        <v>24867380</v>
      </c>
      <c r="Q316" s="31">
        <v>130722500</v>
      </c>
      <c r="R316" s="31">
        <v>141622500</v>
      </c>
      <c r="S316" s="31">
        <v>102249324</v>
      </c>
      <c r="T316" s="36">
        <f t="shared" si="78"/>
        <v>0.72198502356617067</v>
      </c>
      <c r="U316" s="36">
        <f t="shared" si="79"/>
        <v>0.32105231833832115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167841596</v>
      </c>
      <c r="E317" s="32">
        <f>SUM(E311:E316)</f>
        <v>172324934</v>
      </c>
      <c r="F317" s="32">
        <f>SUM(F311:F316)</f>
        <v>11232307</v>
      </c>
      <c r="G317" s="37">
        <f t="shared" si="72"/>
        <v>6.6922069782987523E-2</v>
      </c>
      <c r="H317" s="32">
        <f>SUM(H311:H316)</f>
        <v>39687058</v>
      </c>
      <c r="I317" s="37">
        <f t="shared" si="73"/>
        <v>0.23645543742327141</v>
      </c>
      <c r="J317" s="32">
        <f>SUM(J311:J316)</f>
        <v>51267197</v>
      </c>
      <c r="K317" s="37">
        <f t="shared" si="74"/>
        <v>0.29750307056551667</v>
      </c>
      <c r="L317" s="32">
        <f>SUM(L311:L316)</f>
        <v>50498693</v>
      </c>
      <c r="M317" s="37">
        <f t="shared" si="75"/>
        <v>0.29304344895324319</v>
      </c>
      <c r="N317" s="32">
        <f t="shared" si="76"/>
        <v>152685255</v>
      </c>
      <c r="O317" s="37">
        <f t="shared" si="77"/>
        <v>0.88603112420167818</v>
      </c>
      <c r="P317" s="32">
        <f>SUM(P311:P316)</f>
        <v>29841688</v>
      </c>
      <c r="Q317" s="32">
        <f>SUM(Q311:Q316)</f>
        <v>153174817</v>
      </c>
      <c r="R317" s="32">
        <f>SUM(R311:R316)</f>
        <v>167663906</v>
      </c>
      <c r="S317" s="32">
        <f>SUM(S311:S316)</f>
        <v>129182410</v>
      </c>
      <c r="T317" s="37">
        <f t="shared" si="78"/>
        <v>0.77048431640379411</v>
      </c>
      <c r="U317" s="37">
        <f t="shared" si="79"/>
        <v>0.6922197229593714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10064125</v>
      </c>
      <c r="E318" s="31">
        <v>10029125</v>
      </c>
      <c r="F318" s="31">
        <v>1624698</v>
      </c>
      <c r="G318" s="36">
        <f t="shared" si="72"/>
        <v>0.16143460062350179</v>
      </c>
      <c r="H318" s="31">
        <v>2400070</v>
      </c>
      <c r="I318" s="36">
        <f t="shared" si="73"/>
        <v>0.23847776135530907</v>
      </c>
      <c r="J318" s="31">
        <v>1992755</v>
      </c>
      <c r="K318" s="36">
        <f t="shared" si="74"/>
        <v>0.1986967955828649</v>
      </c>
      <c r="L318" s="31">
        <v>1881099</v>
      </c>
      <c r="M318" s="36">
        <f t="shared" si="75"/>
        <v>0.18756362095397155</v>
      </c>
      <c r="N318" s="31">
        <f t="shared" si="76"/>
        <v>7898622</v>
      </c>
      <c r="O318" s="36">
        <f t="shared" si="77"/>
        <v>0.78756840701457009</v>
      </c>
      <c r="P318" s="31">
        <v>1627187</v>
      </c>
      <c r="Q318" s="31">
        <v>9543318</v>
      </c>
      <c r="R318" s="31">
        <v>9543318</v>
      </c>
      <c r="S318" s="31">
        <v>7415522</v>
      </c>
      <c r="T318" s="36">
        <f t="shared" si="78"/>
        <v>0.77703813285903289</v>
      </c>
      <c r="U318" s="36">
        <f t="shared" si="79"/>
        <v>0.15604352787970899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1000300</v>
      </c>
      <c r="E319" s="31">
        <v>7990300</v>
      </c>
      <c r="F319" s="31">
        <v>63804</v>
      </c>
      <c r="G319" s="36">
        <f t="shared" si="72"/>
        <v>6.3784864540637809E-2</v>
      </c>
      <c r="H319" s="31">
        <v>487087</v>
      </c>
      <c r="I319" s="36">
        <f t="shared" si="73"/>
        <v>0.48694091772468262</v>
      </c>
      <c r="J319" s="31">
        <v>7609417</v>
      </c>
      <c r="K319" s="36">
        <f t="shared" si="74"/>
        <v>0.95233182734065058</v>
      </c>
      <c r="L319" s="31">
        <v>173997</v>
      </c>
      <c r="M319" s="36">
        <f t="shared" si="75"/>
        <v>2.1776028434476805E-2</v>
      </c>
      <c r="N319" s="31">
        <f t="shared" si="76"/>
        <v>8334305</v>
      </c>
      <c r="O319" s="36">
        <f t="shared" si="77"/>
        <v>1.0430528265521946</v>
      </c>
      <c r="P319" s="31">
        <v>63397</v>
      </c>
      <c r="Q319" s="31">
        <v>650200</v>
      </c>
      <c r="R319" s="31">
        <v>1769618</v>
      </c>
      <c r="S319" s="31">
        <v>2793326</v>
      </c>
      <c r="T319" s="36">
        <f t="shared" si="78"/>
        <v>1.5784909511544298</v>
      </c>
      <c r="U319" s="36">
        <f t="shared" si="79"/>
        <v>1.7445620455226587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4020380</v>
      </c>
      <c r="E320" s="31">
        <v>4020380</v>
      </c>
      <c r="F320" s="31">
        <v>904719</v>
      </c>
      <c r="G320" s="36">
        <f t="shared" si="72"/>
        <v>0.22503320581636563</v>
      </c>
      <c r="H320" s="31">
        <v>1163304</v>
      </c>
      <c r="I320" s="36">
        <f t="shared" si="73"/>
        <v>0.28935175281938524</v>
      </c>
      <c r="J320" s="31">
        <v>1090720</v>
      </c>
      <c r="K320" s="36">
        <f t="shared" si="74"/>
        <v>0.27129773802476381</v>
      </c>
      <c r="L320" s="31">
        <v>995979</v>
      </c>
      <c r="M320" s="36">
        <f t="shared" si="75"/>
        <v>0.2477325526442774</v>
      </c>
      <c r="N320" s="31">
        <f t="shared" si="76"/>
        <v>4154722</v>
      </c>
      <c r="O320" s="36">
        <f t="shared" si="77"/>
        <v>1.0334152493047921</v>
      </c>
      <c r="P320" s="31">
        <v>941332</v>
      </c>
      <c r="Q320" s="31">
        <v>4287290</v>
      </c>
      <c r="R320" s="31">
        <v>4287290</v>
      </c>
      <c r="S320" s="31">
        <v>3972280</v>
      </c>
      <c r="T320" s="36">
        <f t="shared" si="78"/>
        <v>0.92652468109225172</v>
      </c>
      <c r="U320" s="36">
        <f t="shared" si="79"/>
        <v>5.8052844267484804E-2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3291094</v>
      </c>
      <c r="E321" s="31">
        <v>5899692</v>
      </c>
      <c r="F321" s="31">
        <v>196748</v>
      </c>
      <c r="G321" s="36">
        <f t="shared" si="72"/>
        <v>5.9781944848734191E-2</v>
      </c>
      <c r="H321" s="31">
        <v>2731239</v>
      </c>
      <c r="I321" s="36">
        <f t="shared" si="73"/>
        <v>0.82988787315099477</v>
      </c>
      <c r="J321" s="31">
        <v>252954</v>
      </c>
      <c r="K321" s="36">
        <f t="shared" si="74"/>
        <v>4.2875797584009473E-2</v>
      </c>
      <c r="L321" s="31">
        <v>2701051</v>
      </c>
      <c r="M321" s="36">
        <f t="shared" si="75"/>
        <v>0.45782915447111477</v>
      </c>
      <c r="N321" s="31">
        <f t="shared" si="76"/>
        <v>5881992</v>
      </c>
      <c r="O321" s="36">
        <f t="shared" si="77"/>
        <v>0.99699984338165448</v>
      </c>
      <c r="P321" s="31">
        <v>2926714</v>
      </c>
      <c r="Q321" s="31">
        <v>5466468</v>
      </c>
      <c r="R321" s="31">
        <v>6649482</v>
      </c>
      <c r="S321" s="31">
        <v>7202214</v>
      </c>
      <c r="T321" s="36">
        <f t="shared" si="78"/>
        <v>1.0831240689124355</v>
      </c>
      <c r="U321" s="36">
        <f t="shared" si="79"/>
        <v>-7.7104561634652402E-2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132489955</v>
      </c>
      <c r="E322" s="31">
        <v>134495595</v>
      </c>
      <c r="F322" s="31">
        <v>27381697</v>
      </c>
      <c r="G322" s="36">
        <f t="shared" si="72"/>
        <v>0.20666998490564814</v>
      </c>
      <c r="H322" s="31">
        <v>22842644</v>
      </c>
      <c r="I322" s="36">
        <f t="shared" si="73"/>
        <v>0.1724103838664599</v>
      </c>
      <c r="J322" s="31">
        <v>50599075</v>
      </c>
      <c r="K322" s="36">
        <f t="shared" si="74"/>
        <v>0.37621362246101814</v>
      </c>
      <c r="L322" s="31">
        <v>10181047</v>
      </c>
      <c r="M322" s="36">
        <f t="shared" si="75"/>
        <v>7.5697995908341836E-2</v>
      </c>
      <c r="N322" s="31">
        <f t="shared" si="76"/>
        <v>111004463</v>
      </c>
      <c r="O322" s="36">
        <f t="shared" si="77"/>
        <v>0.82533902318510877</v>
      </c>
      <c r="P322" s="31">
        <v>31641590</v>
      </c>
      <c r="Q322" s="31">
        <v>122375000</v>
      </c>
      <c r="R322" s="31">
        <v>123408128</v>
      </c>
      <c r="S322" s="31">
        <v>113321990</v>
      </c>
      <c r="T322" s="36">
        <f t="shared" si="78"/>
        <v>0.91827006726817861</v>
      </c>
      <c r="U322" s="36">
        <f t="shared" si="79"/>
        <v>-0.67823845135468863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150865854</v>
      </c>
      <c r="E323" s="32">
        <f>SUM(E318:E322)</f>
        <v>162435092</v>
      </c>
      <c r="F323" s="32">
        <f>SUM(F318:F322)</f>
        <v>30171666</v>
      </c>
      <c r="G323" s="37">
        <f t="shared" si="72"/>
        <v>0.19999002557596632</v>
      </c>
      <c r="H323" s="32">
        <f>SUM(H318:H322)</f>
        <v>29624344</v>
      </c>
      <c r="I323" s="37">
        <f t="shared" si="73"/>
        <v>0.19636215362556461</v>
      </c>
      <c r="J323" s="32">
        <f>SUM(J318:J322)</f>
        <v>61544921</v>
      </c>
      <c r="K323" s="37">
        <f t="shared" si="74"/>
        <v>0.37888931660161218</v>
      </c>
      <c r="L323" s="32">
        <f>SUM(L318:L322)</f>
        <v>15933173</v>
      </c>
      <c r="M323" s="37">
        <f t="shared" si="75"/>
        <v>9.8089475641137944E-2</v>
      </c>
      <c r="N323" s="32">
        <f t="shared" si="76"/>
        <v>137274104</v>
      </c>
      <c r="O323" s="37">
        <f t="shared" si="77"/>
        <v>0.84510127897732834</v>
      </c>
      <c r="P323" s="32">
        <f>SUM(P318:P322)</f>
        <v>37200220</v>
      </c>
      <c r="Q323" s="32">
        <f>SUM(Q318:Q322)</f>
        <v>142322276</v>
      </c>
      <c r="R323" s="32">
        <f>SUM(R318:R322)</f>
        <v>145657836</v>
      </c>
      <c r="S323" s="32">
        <f>SUM(S318:S322)</f>
        <v>134705332</v>
      </c>
      <c r="T323" s="37">
        <f t="shared" si="78"/>
        <v>0.92480662695002558</v>
      </c>
      <c r="U323" s="37">
        <f t="shared" si="79"/>
        <v>-0.57169143085712926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6315850</v>
      </c>
      <c r="E324" s="31">
        <v>6315850</v>
      </c>
      <c r="F324" s="31">
        <v>392204</v>
      </c>
      <c r="G324" s="36">
        <f t="shared" si="72"/>
        <v>6.2098371557272575E-2</v>
      </c>
      <c r="H324" s="31">
        <v>626392</v>
      </c>
      <c r="I324" s="36">
        <f t="shared" si="73"/>
        <v>9.9177782879580734E-2</v>
      </c>
      <c r="J324" s="31">
        <v>693106</v>
      </c>
      <c r="K324" s="36">
        <f t="shared" si="74"/>
        <v>0.10974073165132167</v>
      </c>
      <c r="L324" s="31">
        <v>404345</v>
      </c>
      <c r="M324" s="36">
        <f t="shared" si="75"/>
        <v>6.4020678135167874E-2</v>
      </c>
      <c r="N324" s="31">
        <f t="shared" si="76"/>
        <v>2116047</v>
      </c>
      <c r="O324" s="36">
        <f t="shared" si="77"/>
        <v>0.33503756422334285</v>
      </c>
      <c r="P324" s="31">
        <v>326643</v>
      </c>
      <c r="Q324" s="31">
        <v>4603650</v>
      </c>
      <c r="R324" s="31">
        <v>4903650</v>
      </c>
      <c r="S324" s="31">
        <v>2088020</v>
      </c>
      <c r="T324" s="36">
        <f t="shared" si="78"/>
        <v>0.42580934609933418</v>
      </c>
      <c r="U324" s="36">
        <f t="shared" si="79"/>
        <v>0.23788049950557633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1123426</v>
      </c>
      <c r="E325" s="31">
        <v>1188426</v>
      </c>
      <c r="F325" s="31">
        <v>71826</v>
      </c>
      <c r="G325" s="36">
        <f t="shared" si="72"/>
        <v>6.3934785201695529E-2</v>
      </c>
      <c r="H325" s="31">
        <v>480445</v>
      </c>
      <c r="I325" s="36">
        <f t="shared" si="73"/>
        <v>0.42766056687311849</v>
      </c>
      <c r="J325" s="31">
        <v>656239</v>
      </c>
      <c r="K325" s="36">
        <f t="shared" si="74"/>
        <v>0.55219172249681514</v>
      </c>
      <c r="L325" s="31">
        <v>92610</v>
      </c>
      <c r="M325" s="36">
        <f t="shared" si="75"/>
        <v>7.7926602077032989E-2</v>
      </c>
      <c r="N325" s="31">
        <f t="shared" si="76"/>
        <v>1301120</v>
      </c>
      <c r="O325" s="36">
        <f t="shared" si="77"/>
        <v>1.0948262660022585</v>
      </c>
      <c r="P325" s="31">
        <v>-548828</v>
      </c>
      <c r="Q325" s="31">
        <v>1761113</v>
      </c>
      <c r="R325" s="31">
        <v>911113</v>
      </c>
      <c r="S325" s="31">
        <v>800213</v>
      </c>
      <c r="T325" s="36">
        <f t="shared" si="78"/>
        <v>0.87828074014968505</v>
      </c>
      <c r="U325" s="36">
        <f t="shared" si="79"/>
        <v>-1.1687413907453701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13559884</v>
      </c>
      <c r="E326" s="31">
        <v>13178802</v>
      </c>
      <c r="F326" s="31">
        <v>1249495</v>
      </c>
      <c r="G326" s="36">
        <f t="shared" si="72"/>
        <v>9.2146437240908555E-2</v>
      </c>
      <c r="H326" s="31">
        <v>4458493</v>
      </c>
      <c r="I326" s="36">
        <f t="shared" si="73"/>
        <v>0.32880023162440031</v>
      </c>
      <c r="J326" s="31">
        <v>2808626</v>
      </c>
      <c r="K326" s="36">
        <f t="shared" si="74"/>
        <v>0.2131169434065403</v>
      </c>
      <c r="L326" s="31">
        <v>2379539</v>
      </c>
      <c r="M326" s="36">
        <f t="shared" si="75"/>
        <v>0.18055806590007195</v>
      </c>
      <c r="N326" s="31">
        <f t="shared" si="76"/>
        <v>10896153</v>
      </c>
      <c r="O326" s="36">
        <f t="shared" si="77"/>
        <v>0.82679389219141464</v>
      </c>
      <c r="P326" s="31">
        <v>2618405</v>
      </c>
      <c r="Q326" s="31">
        <v>21599281</v>
      </c>
      <c r="R326" s="31">
        <v>21297209</v>
      </c>
      <c r="S326" s="31">
        <v>18647842</v>
      </c>
      <c r="T326" s="36">
        <f t="shared" si="78"/>
        <v>0.8756002723173727</v>
      </c>
      <c r="U326" s="36">
        <f t="shared" si="79"/>
        <v>-9.1225765303686757E-2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555954007</v>
      </c>
      <c r="E327" s="31">
        <v>566967543</v>
      </c>
      <c r="F327" s="31">
        <v>96232566</v>
      </c>
      <c r="G327" s="36">
        <f t="shared" si="72"/>
        <v>0.17309447326278557</v>
      </c>
      <c r="H327" s="31">
        <v>191296841</v>
      </c>
      <c r="I327" s="36">
        <f t="shared" si="73"/>
        <v>0.34408752988806141</v>
      </c>
      <c r="J327" s="31">
        <v>96632300</v>
      </c>
      <c r="K327" s="36">
        <f t="shared" si="74"/>
        <v>0.17043709325702971</v>
      </c>
      <c r="L327" s="31">
        <v>146102054</v>
      </c>
      <c r="M327" s="36">
        <f t="shared" si="75"/>
        <v>0.2576903313140802</v>
      </c>
      <c r="N327" s="31">
        <f t="shared" si="76"/>
        <v>530263761</v>
      </c>
      <c r="O327" s="36">
        <f t="shared" si="77"/>
        <v>0.93526299264718227</v>
      </c>
      <c r="P327" s="31">
        <v>107450572</v>
      </c>
      <c r="Q327" s="31">
        <v>486148909</v>
      </c>
      <c r="R327" s="31">
        <v>556118744</v>
      </c>
      <c r="S327" s="31">
        <v>503701050</v>
      </c>
      <c r="T327" s="36">
        <f t="shared" si="78"/>
        <v>0.905743702104024</v>
      </c>
      <c r="U327" s="36">
        <f t="shared" si="79"/>
        <v>0.35971406462126598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2918700</v>
      </c>
      <c r="E328" s="31">
        <v>3718700</v>
      </c>
      <c r="F328" s="31">
        <v>632406</v>
      </c>
      <c r="G328" s="36">
        <f t="shared" si="72"/>
        <v>0.21667386165073491</v>
      </c>
      <c r="H328" s="31">
        <v>996615</v>
      </c>
      <c r="I328" s="36">
        <f t="shared" si="73"/>
        <v>0.34145852605612087</v>
      </c>
      <c r="J328" s="31">
        <v>1466339</v>
      </c>
      <c r="K328" s="36">
        <f t="shared" si="74"/>
        <v>0.39431494877242046</v>
      </c>
      <c r="L328" s="31">
        <v>743341</v>
      </c>
      <c r="M328" s="36">
        <f t="shared" si="75"/>
        <v>0.19989270443972357</v>
      </c>
      <c r="N328" s="31">
        <f t="shared" si="76"/>
        <v>3838701</v>
      </c>
      <c r="O328" s="36">
        <f t="shared" si="77"/>
        <v>1.0322696103477023</v>
      </c>
      <c r="P328" s="31">
        <v>616504</v>
      </c>
      <c r="Q328" s="31">
        <v>3104500</v>
      </c>
      <c r="R328" s="31">
        <v>2989900</v>
      </c>
      <c r="S328" s="31">
        <v>1841999</v>
      </c>
      <c r="T328" s="36">
        <f t="shared" si="78"/>
        <v>0.61607378173183047</v>
      </c>
      <c r="U328" s="36">
        <f t="shared" si="79"/>
        <v>0.20573589141351878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180000</v>
      </c>
      <c r="E329" s="31">
        <v>140000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121730</v>
      </c>
      <c r="Q329" s="31">
        <v>140000</v>
      </c>
      <c r="R329" s="31">
        <v>140000</v>
      </c>
      <c r="S329" s="31">
        <v>121730</v>
      </c>
      <c r="T329" s="36">
        <f t="shared" si="78"/>
        <v>0.86950000000000005</v>
      </c>
      <c r="U329" s="36">
        <f t="shared" si="79"/>
        <v>-1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10979019</v>
      </c>
      <c r="E330" s="31">
        <v>10241006</v>
      </c>
      <c r="F330" s="31">
        <v>2027951</v>
      </c>
      <c r="G330" s="36">
        <f t="shared" si="72"/>
        <v>0.18471149380468327</v>
      </c>
      <c r="H330" s="31">
        <v>1880002</v>
      </c>
      <c r="I330" s="36">
        <f t="shared" si="73"/>
        <v>0.17123588182149971</v>
      </c>
      <c r="J330" s="31">
        <v>3117361</v>
      </c>
      <c r="K330" s="36">
        <f t="shared" si="74"/>
        <v>0.3043998802461399</v>
      </c>
      <c r="L330" s="31">
        <v>1810376</v>
      </c>
      <c r="M330" s="36">
        <f t="shared" si="75"/>
        <v>0.1767771642746816</v>
      </c>
      <c r="N330" s="31">
        <f t="shared" si="76"/>
        <v>8835690</v>
      </c>
      <c r="O330" s="36">
        <f t="shared" si="77"/>
        <v>0.86277559060115772</v>
      </c>
      <c r="P330" s="31">
        <v>1096759</v>
      </c>
      <c r="Q330" s="31">
        <v>7852055</v>
      </c>
      <c r="R330" s="31">
        <v>12704987</v>
      </c>
      <c r="S330" s="31">
        <v>5414682</v>
      </c>
      <c r="T330" s="36">
        <f t="shared" si="78"/>
        <v>0.42618556004819208</v>
      </c>
      <c r="U330" s="36">
        <f t="shared" si="79"/>
        <v>0.65065980766968856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196860000</v>
      </c>
      <c r="E331" s="31">
        <v>200520000</v>
      </c>
      <c r="F331" s="31">
        <v>44376842</v>
      </c>
      <c r="G331" s="36">
        <f t="shared" si="72"/>
        <v>0.22542335670019303</v>
      </c>
      <c r="H331" s="31">
        <v>50349848</v>
      </c>
      <c r="I331" s="36">
        <f t="shared" si="73"/>
        <v>0.25576474652036979</v>
      </c>
      <c r="J331" s="31">
        <v>54935481</v>
      </c>
      <c r="K331" s="36">
        <f t="shared" si="74"/>
        <v>0.27396509575104727</v>
      </c>
      <c r="L331" s="31">
        <v>49268341</v>
      </c>
      <c r="M331" s="36">
        <f t="shared" si="75"/>
        <v>0.24570287751845202</v>
      </c>
      <c r="N331" s="31">
        <f t="shared" si="76"/>
        <v>198930512</v>
      </c>
      <c r="O331" s="36">
        <f t="shared" si="77"/>
        <v>0.99207316975862758</v>
      </c>
      <c r="P331" s="31">
        <v>31943667</v>
      </c>
      <c r="Q331" s="31">
        <v>194877708</v>
      </c>
      <c r="R331" s="31">
        <v>197230031</v>
      </c>
      <c r="S331" s="31">
        <v>189669943</v>
      </c>
      <c r="T331" s="36">
        <f t="shared" si="78"/>
        <v>0.96166867711945958</v>
      </c>
      <c r="U331" s="36">
        <f t="shared" si="79"/>
        <v>0.54235082027370241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787890886</v>
      </c>
      <c r="E332" s="32">
        <f>SUM(E324:E331)</f>
        <v>802270327</v>
      </c>
      <c r="F332" s="32">
        <f>SUM(F324:F331)</f>
        <v>144983290</v>
      </c>
      <c r="G332" s="37">
        <f t="shared" si="72"/>
        <v>0.18401442709415983</v>
      </c>
      <c r="H332" s="32">
        <f>SUM(H324:H331)</f>
        <v>250088636</v>
      </c>
      <c r="I332" s="37">
        <f t="shared" si="73"/>
        <v>0.31741531783628224</v>
      </c>
      <c r="J332" s="32">
        <f>SUM(J324:J331)</f>
        <v>160309452</v>
      </c>
      <c r="K332" s="37">
        <f t="shared" si="74"/>
        <v>0.1998197447978155</v>
      </c>
      <c r="L332" s="32">
        <f>SUM(L324:L331)</f>
        <v>200800606</v>
      </c>
      <c r="M332" s="37">
        <f t="shared" si="75"/>
        <v>0.25029045602480571</v>
      </c>
      <c r="N332" s="32">
        <f t="shared" si="76"/>
        <v>756181984</v>
      </c>
      <c r="O332" s="37">
        <f t="shared" si="77"/>
        <v>0.9425526017242315</v>
      </c>
      <c r="P332" s="32">
        <f>SUM(P324:P331)</f>
        <v>143625452</v>
      </c>
      <c r="Q332" s="32">
        <f>SUM(Q324:Q331)</f>
        <v>720087216</v>
      </c>
      <c r="R332" s="32">
        <f>SUM(R324:R331)</f>
        <v>796295634</v>
      </c>
      <c r="S332" s="32">
        <f>SUM(S324:S331)</f>
        <v>722285479</v>
      </c>
      <c r="T332" s="37">
        <f t="shared" si="78"/>
        <v>0.90705693734847226</v>
      </c>
      <c r="U332" s="37">
        <f t="shared" si="79"/>
        <v>0.39808511098715282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1303822</v>
      </c>
      <c r="E333" s="31">
        <v>1561000</v>
      </c>
      <c r="F333" s="31">
        <v>389012</v>
      </c>
      <c r="G333" s="36">
        <f t="shared" si="72"/>
        <v>0.29836281332881331</v>
      </c>
      <c r="H333" s="31">
        <v>311197</v>
      </c>
      <c r="I333" s="36">
        <f t="shared" si="73"/>
        <v>0.2386805867672121</v>
      </c>
      <c r="J333" s="31">
        <v>285135</v>
      </c>
      <c r="K333" s="36">
        <f t="shared" si="74"/>
        <v>0.18266175528507367</v>
      </c>
      <c r="L333" s="31">
        <v>414334</v>
      </c>
      <c r="M333" s="36">
        <f t="shared" si="75"/>
        <v>0.2654285714285714</v>
      </c>
      <c r="N333" s="31">
        <f t="shared" si="76"/>
        <v>1399678</v>
      </c>
      <c r="O333" s="36">
        <f t="shared" si="77"/>
        <v>0.89665470852017937</v>
      </c>
      <c r="P333" s="31">
        <v>7651</v>
      </c>
      <c r="Q333" s="31">
        <v>1250204</v>
      </c>
      <c r="R333" s="31">
        <v>1265268</v>
      </c>
      <c r="S333" s="31">
        <v>576047</v>
      </c>
      <c r="T333" s="36">
        <f t="shared" si="78"/>
        <v>0.4552766686583396</v>
      </c>
      <c r="U333" s="36">
        <f t="shared" si="79"/>
        <v>53.15422820546334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9282000</v>
      </c>
      <c r="E334" s="31">
        <v>1651600</v>
      </c>
      <c r="F334" s="31">
        <v>2619866</v>
      </c>
      <c r="G334" s="36">
        <f t="shared" si="72"/>
        <v>0.28225231631113984</v>
      </c>
      <c r="H334" s="31">
        <v>2845728</v>
      </c>
      <c r="I334" s="36">
        <f t="shared" si="73"/>
        <v>0.30658564964447316</v>
      </c>
      <c r="J334" s="31">
        <v>-4363186</v>
      </c>
      <c r="K334" s="36">
        <f t="shared" si="74"/>
        <v>-2.6417934124485347</v>
      </c>
      <c r="L334" s="31">
        <v>512071</v>
      </c>
      <c r="M334" s="36">
        <f t="shared" si="75"/>
        <v>0.31004541051101964</v>
      </c>
      <c r="N334" s="31">
        <f t="shared" si="76"/>
        <v>1614479</v>
      </c>
      <c r="O334" s="36">
        <f t="shared" si="77"/>
        <v>0.97752421893921049</v>
      </c>
      <c r="P334" s="31">
        <v>92424</v>
      </c>
      <c r="Q334" s="31">
        <v>1502850</v>
      </c>
      <c r="R334" s="31">
        <v>1547595</v>
      </c>
      <c r="S334" s="31">
        <v>1189304</v>
      </c>
      <c r="T334" s="36">
        <f t="shared" si="78"/>
        <v>0.76848529492535189</v>
      </c>
      <c r="U334" s="36">
        <f t="shared" si="79"/>
        <v>4.5404548602094694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65335000</v>
      </c>
      <c r="E336" s="31">
        <v>65335000</v>
      </c>
      <c r="F336" s="31">
        <v>15964235</v>
      </c>
      <c r="G336" s="36">
        <f t="shared" si="72"/>
        <v>0.24434430244126426</v>
      </c>
      <c r="H336" s="31">
        <v>14846654</v>
      </c>
      <c r="I336" s="36">
        <f t="shared" si="73"/>
        <v>0.22723890717073544</v>
      </c>
      <c r="J336" s="31">
        <v>17339775</v>
      </c>
      <c r="K336" s="36">
        <f t="shared" si="74"/>
        <v>0.26539794903191244</v>
      </c>
      <c r="L336" s="31">
        <v>11490694</v>
      </c>
      <c r="M336" s="36">
        <f t="shared" si="75"/>
        <v>0.17587348281931584</v>
      </c>
      <c r="N336" s="31">
        <f t="shared" si="76"/>
        <v>59641358</v>
      </c>
      <c r="O336" s="36">
        <f t="shared" si="77"/>
        <v>0.91285464146322803</v>
      </c>
      <c r="P336" s="31">
        <v>18003294</v>
      </c>
      <c r="Q336" s="31">
        <v>62380000</v>
      </c>
      <c r="R336" s="31">
        <v>62220000</v>
      </c>
      <c r="S336" s="31">
        <v>66300516</v>
      </c>
      <c r="T336" s="36">
        <f t="shared" si="78"/>
        <v>1.0655820636451301</v>
      </c>
      <c r="U336" s="36">
        <f t="shared" si="79"/>
        <v>-0.3617449117922531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75920822</v>
      </c>
      <c r="E337" s="32">
        <f>SUM(E333:E336)</f>
        <v>68547600</v>
      </c>
      <c r="F337" s="32">
        <f>SUM(F333:F336)</f>
        <v>18973113</v>
      </c>
      <c r="G337" s="37">
        <f t="shared" si="72"/>
        <v>0.24990658030546614</v>
      </c>
      <c r="H337" s="32">
        <f>SUM(H333:H336)</f>
        <v>18003579</v>
      </c>
      <c r="I337" s="37">
        <f t="shared" si="73"/>
        <v>0.23713624965757088</v>
      </c>
      <c r="J337" s="32">
        <f>SUM(J333:J336)</f>
        <v>13261724</v>
      </c>
      <c r="K337" s="37">
        <f t="shared" si="74"/>
        <v>0.19346737157829011</v>
      </c>
      <c r="L337" s="32">
        <f>SUM(L333:L336)</f>
        <v>12417099</v>
      </c>
      <c r="M337" s="37">
        <f t="shared" si="75"/>
        <v>0.18114564186054655</v>
      </c>
      <c r="N337" s="32">
        <f t="shared" si="76"/>
        <v>62655515</v>
      </c>
      <c r="O337" s="37">
        <f t="shared" si="77"/>
        <v>0.91404389066867409</v>
      </c>
      <c r="P337" s="32">
        <f>SUM(P333:P336)</f>
        <v>18103369</v>
      </c>
      <c r="Q337" s="32">
        <f>SUM(Q333:Q336)</f>
        <v>65133054</v>
      </c>
      <c r="R337" s="32">
        <f>SUM(R333:R336)</f>
        <v>65032863</v>
      </c>
      <c r="S337" s="32">
        <f>SUM(S333:S336)</f>
        <v>68065867</v>
      </c>
      <c r="T337" s="37">
        <f t="shared" si="78"/>
        <v>1.0466380205343258</v>
      </c>
      <c r="U337" s="37">
        <f t="shared" si="79"/>
        <v>-0.31410009926881566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2347028187</v>
      </c>
      <c r="E338" s="32">
        <f>SUM(E302,E304:E309,E311:E316,E318:E322,E324:E331,E333:E336)</f>
        <v>2477151892</v>
      </c>
      <c r="F338" s="32">
        <f>SUM(F302,F304:F309,F311:F316,F318:F322,F324:F331,F333:F336)</f>
        <v>483699512</v>
      </c>
      <c r="G338" s="37">
        <f t="shared" si="72"/>
        <v>0.20609020150638693</v>
      </c>
      <c r="H338" s="32">
        <f>SUM(H302,H304:H309,H311:H316,H318:H322,H324:H331,H333:H336)</f>
        <v>657944995</v>
      </c>
      <c r="I338" s="37">
        <f t="shared" si="73"/>
        <v>0.28033110068481676</v>
      </c>
      <c r="J338" s="32">
        <f>SUM(J302,J304:J309,J311:J316,J318:J322,J324:J331,J333:J336)</f>
        <v>587438303</v>
      </c>
      <c r="K338" s="37">
        <f t="shared" si="74"/>
        <v>0.23714262532594024</v>
      </c>
      <c r="L338" s="32">
        <f>SUM(L302,L304:L309,L311:L316,L318:L322,L324:L331,L333:L336)</f>
        <v>602047677</v>
      </c>
      <c r="M338" s="37">
        <f t="shared" si="75"/>
        <v>0.24304027498044112</v>
      </c>
      <c r="N338" s="32">
        <f t="shared" si="76"/>
        <v>2331130487</v>
      </c>
      <c r="O338" s="37">
        <f t="shared" si="77"/>
        <v>0.94105270432887933</v>
      </c>
      <c r="P338" s="32">
        <f>SUM(P302,P304:P309,P311:P316,P318:P322,P324:P331,P333:P336)</f>
        <v>480738940</v>
      </c>
      <c r="Q338" s="32">
        <f>SUM(Q302,Q304:Q309,Q311:Q316,Q318:Q322,Q324:Q331,Q333:Q336)</f>
        <v>2331123923</v>
      </c>
      <c r="R338" s="32">
        <f>SUM(R302,R304:R309,R311:R316,R318:R322,R324:R331,R333:R336)</f>
        <v>2521395436</v>
      </c>
      <c r="S338" s="32">
        <f>SUM(S302,S304:S309,S311:S316,S318:S322,S324:S331,S333:S336)</f>
        <v>2252657129</v>
      </c>
      <c r="T338" s="37">
        <f t="shared" si="78"/>
        <v>0.89341683451829645</v>
      </c>
      <c r="U338" s="37">
        <f t="shared" si="79"/>
        <v>0.25233807146972542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8034582796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8204307496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1333422831</v>
      </c>
      <c r="G339" s="39">
        <f t="shared" si="72"/>
        <v>0.16596043190492002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1647641259</v>
      </c>
      <c r="I339" s="39">
        <f t="shared" si="73"/>
        <v>0.20506867634997486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1775621698</v>
      </c>
      <c r="K339" s="39">
        <f t="shared" si="74"/>
        <v>0.2164255421759487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2066833916</v>
      </c>
      <c r="M339" s="39">
        <f t="shared" si="75"/>
        <v>0.25192058159785968</v>
      </c>
      <c r="N339" s="34">
        <f t="shared" si="76"/>
        <v>6823519704</v>
      </c>
      <c r="O339" s="39">
        <f t="shared" si="77"/>
        <v>0.83169965378879307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1839214091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7524465339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7880183157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5944249489</v>
      </c>
      <c r="T339" s="39">
        <f t="shared" si="78"/>
        <v>0.75432884878058937</v>
      </c>
      <c r="U339" s="39">
        <f t="shared" si="79"/>
        <v>0.12375928724874052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       +$L8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=0),0,(($L8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1858910</v>
      </c>
      <c r="E9" s="31">
        <v>2089390</v>
      </c>
      <c r="F9" s="31">
        <v>244322</v>
      </c>
      <c r="G9" s="36">
        <f>IF(($D9       =0),0,($F9       /$D9       ))</f>
        <v>0.13143293650580179</v>
      </c>
      <c r="H9" s="31">
        <v>206449</v>
      </c>
      <c r="I9" s="36">
        <f>IF(($D9       =0),0,($H9       /$D9       ))</f>
        <v>0.11105916908295722</v>
      </c>
      <c r="J9" s="31">
        <v>156195</v>
      </c>
      <c r="K9" s="36">
        <f>IF(($E9       =0),0,($J9       /$E9       ))</f>
        <v>7.4756268575995863E-2</v>
      </c>
      <c r="L9" s="31">
        <v>84347</v>
      </c>
      <c r="M9" s="36">
        <f>IF(($E9       =0),0,($L9       /$E9       ))</f>
        <v>4.0369198665639254E-2</v>
      </c>
      <c r="N9" s="31">
        <f>$F9       +$H9       +$J9       +$L9</f>
        <v>691313</v>
      </c>
      <c r="O9" s="36">
        <f>IF(($E9       =0),0,($N9       /$E9       ))</f>
        <v>0.33086833956322181</v>
      </c>
      <c r="P9" s="31">
        <v>86051</v>
      </c>
      <c r="Q9" s="31">
        <v>1800380</v>
      </c>
      <c r="R9" s="31">
        <v>1803530</v>
      </c>
      <c r="S9" s="31">
        <v>911366</v>
      </c>
      <c r="T9" s="36">
        <f>IF(($R9       =0),0,($S9       /$R9       ))</f>
        <v>0.50532344901387838</v>
      </c>
      <c r="U9" s="36">
        <f>IF(($P9       =0),0,(($L9       /$P9       )-1))</f>
        <v>-1.980221031713747E-2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1858910</v>
      </c>
      <c r="E10" s="32">
        <f>SUM(E8:E9)</f>
        <v>2089390</v>
      </c>
      <c r="F10" s="32">
        <f>SUM(F8:F9)</f>
        <v>244322</v>
      </c>
      <c r="G10" s="37">
        <f t="shared" ref="G10:G54" si="0">IF(($D10      =0),0,($F10      /$D10      ))</f>
        <v>0.13143293650580179</v>
      </c>
      <c r="H10" s="32">
        <f>SUM(H8:H9)</f>
        <v>206449</v>
      </c>
      <c r="I10" s="37">
        <f t="shared" ref="I10:I54" si="1">IF(($D10      =0),0,($H10      /$D10      ))</f>
        <v>0.11105916908295722</v>
      </c>
      <c r="J10" s="32">
        <f>SUM(J8:J9)</f>
        <v>156195</v>
      </c>
      <c r="K10" s="37">
        <f t="shared" ref="K10:K54" si="2">IF(($E10      =0),0,($J10      /$E10      ))</f>
        <v>7.4756268575995863E-2</v>
      </c>
      <c r="L10" s="32">
        <f>SUM(L8:L9)</f>
        <v>84347</v>
      </c>
      <c r="M10" s="37">
        <f t="shared" ref="M10:M54" si="3">IF(($E10      =0),0,($L10      /$E10      ))</f>
        <v>4.0369198665639254E-2</v>
      </c>
      <c r="N10" s="32">
        <f t="shared" ref="N10:N54" si="4">$F10      +$H10      +$J10      +$L10</f>
        <v>691313</v>
      </c>
      <c r="O10" s="37">
        <f t="shared" ref="O10:O54" si="5">IF(($E10      =0),0,($N10      /$E10      ))</f>
        <v>0.33086833956322181</v>
      </c>
      <c r="P10" s="32">
        <f>SUM(P8:P9)</f>
        <v>86051</v>
      </c>
      <c r="Q10" s="32">
        <f>SUM(Q8:Q9)</f>
        <v>1800380</v>
      </c>
      <c r="R10" s="32">
        <f>SUM(R8:R9)</f>
        <v>1803530</v>
      </c>
      <c r="S10" s="32">
        <f>SUM(S8:S9)</f>
        <v>911366</v>
      </c>
      <c r="T10" s="37">
        <f t="shared" ref="T10:T54" si="6">IF(($R10      =0),0,($S10      /$R10      ))</f>
        <v>0.50532344901387838</v>
      </c>
      <c r="U10" s="37">
        <f t="shared" ref="U10:U54" si="7">IF(($P10      =0),0,(($L10      /$P10      )-1))</f>
        <v>-1.980221031713747E-2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2332000</v>
      </c>
      <c r="E11" s="31">
        <v>2332000</v>
      </c>
      <c r="F11" s="31">
        <v>2332000</v>
      </c>
      <c r="G11" s="36">
        <f t="shared" si="0"/>
        <v>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2332000</v>
      </c>
      <c r="O11" s="36">
        <f t="shared" si="5"/>
        <v>1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1848548</v>
      </c>
      <c r="E14" s="31">
        <v>1848548</v>
      </c>
      <c r="F14" s="31">
        <v>217375</v>
      </c>
      <c r="G14" s="36">
        <f t="shared" si="0"/>
        <v>0.11759229405998654</v>
      </c>
      <c r="H14" s="31">
        <v>693477</v>
      </c>
      <c r="I14" s="36">
        <f t="shared" si="1"/>
        <v>0.37514687203145386</v>
      </c>
      <c r="J14" s="31">
        <v>17693</v>
      </c>
      <c r="K14" s="36">
        <f t="shared" si="2"/>
        <v>9.5712959576922003E-3</v>
      </c>
      <c r="L14" s="31">
        <v>9597</v>
      </c>
      <c r="M14" s="36">
        <f t="shared" si="3"/>
        <v>5.191642305203868E-3</v>
      </c>
      <c r="N14" s="31">
        <f t="shared" si="4"/>
        <v>938142</v>
      </c>
      <c r="O14" s="36">
        <f t="shared" si="5"/>
        <v>0.50750210435433651</v>
      </c>
      <c r="P14" s="31">
        <v>20016</v>
      </c>
      <c r="Q14" s="31">
        <v>1818214</v>
      </c>
      <c r="R14" s="31">
        <v>1818214</v>
      </c>
      <c r="S14" s="31">
        <v>1210453</v>
      </c>
      <c r="T14" s="36">
        <f t="shared" si="6"/>
        <v>0.66573736644861381</v>
      </c>
      <c r="U14" s="36">
        <f t="shared" si="7"/>
        <v>-0.52053357314148685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25911984</v>
      </c>
      <c r="E16" s="31">
        <v>19271683</v>
      </c>
      <c r="F16" s="31">
        <v>8336222</v>
      </c>
      <c r="G16" s="36">
        <f t="shared" si="0"/>
        <v>0.32171299580919777</v>
      </c>
      <c r="H16" s="31">
        <v>4027037</v>
      </c>
      <c r="I16" s="36">
        <f t="shared" si="1"/>
        <v>0.15541214443479126</v>
      </c>
      <c r="J16" s="31">
        <v>3342424</v>
      </c>
      <c r="K16" s="36">
        <f t="shared" si="2"/>
        <v>0.17343705788435809</v>
      </c>
      <c r="L16" s="31">
        <v>4078744</v>
      </c>
      <c r="M16" s="36">
        <f t="shared" si="3"/>
        <v>0.21164441112901244</v>
      </c>
      <c r="N16" s="31">
        <f t="shared" si="4"/>
        <v>19784427</v>
      </c>
      <c r="O16" s="36">
        <f t="shared" si="5"/>
        <v>1.0266060831324384</v>
      </c>
      <c r="P16" s="31">
        <v>3724834</v>
      </c>
      <c r="Q16" s="31">
        <v>22439499</v>
      </c>
      <c r="R16" s="31">
        <v>27738642</v>
      </c>
      <c r="S16" s="31">
        <v>23158482</v>
      </c>
      <c r="T16" s="36">
        <f t="shared" si="6"/>
        <v>0.83488160667706801</v>
      </c>
      <c r="U16" s="36">
        <f t="shared" si="7"/>
        <v>9.5013630137611438E-2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30092532</v>
      </c>
      <c r="E19" s="32">
        <f>SUM(E11:E18)</f>
        <v>23452231</v>
      </c>
      <c r="F19" s="32">
        <f>SUM(F11:F18)</f>
        <v>10885597</v>
      </c>
      <c r="G19" s="37">
        <f t="shared" si="0"/>
        <v>0.36173749021850338</v>
      </c>
      <c r="H19" s="32">
        <f>SUM(H11:H18)</f>
        <v>4720514</v>
      </c>
      <c r="I19" s="37">
        <f t="shared" si="1"/>
        <v>0.15686662724160266</v>
      </c>
      <c r="J19" s="32">
        <f>SUM(J11:J18)</f>
        <v>3360117</v>
      </c>
      <c r="K19" s="37">
        <f t="shared" si="2"/>
        <v>0.14327494045236036</v>
      </c>
      <c r="L19" s="32">
        <f>SUM(L11:L18)</f>
        <v>4088341</v>
      </c>
      <c r="M19" s="37">
        <f t="shared" si="3"/>
        <v>0.17432631462652742</v>
      </c>
      <c r="N19" s="32">
        <f t="shared" si="4"/>
        <v>23054569</v>
      </c>
      <c r="O19" s="37">
        <f t="shared" si="5"/>
        <v>0.98304374539036388</v>
      </c>
      <c r="P19" s="32">
        <f>SUM(P11:P18)</f>
        <v>3744850</v>
      </c>
      <c r="Q19" s="32">
        <f>SUM(Q11:Q18)</f>
        <v>24257713</v>
      </c>
      <c r="R19" s="32">
        <f>SUM(R11:R18)</f>
        <v>29556856</v>
      </c>
      <c r="S19" s="32">
        <f>SUM(S11:S18)</f>
        <v>24368935</v>
      </c>
      <c r="T19" s="37">
        <f t="shared" si="6"/>
        <v>0.82447656137716407</v>
      </c>
      <c r="U19" s="37">
        <f t="shared" si="7"/>
        <v>9.1723567032057307E-2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345507</v>
      </c>
      <c r="E23" s="31">
        <v>138203</v>
      </c>
      <c r="F23" s="31">
        <v>16341</v>
      </c>
      <c r="G23" s="36">
        <f t="shared" si="0"/>
        <v>4.7295713256171365E-2</v>
      </c>
      <c r="H23" s="31">
        <v>16341</v>
      </c>
      <c r="I23" s="36">
        <f t="shared" si="1"/>
        <v>4.7295713256171365E-2</v>
      </c>
      <c r="J23" s="31">
        <v>194001</v>
      </c>
      <c r="K23" s="36">
        <f t="shared" si="2"/>
        <v>1.4037394267852361</v>
      </c>
      <c r="L23" s="31">
        <v>0</v>
      </c>
      <c r="M23" s="36">
        <f t="shared" si="3"/>
        <v>0</v>
      </c>
      <c r="N23" s="31">
        <f t="shared" si="4"/>
        <v>226683</v>
      </c>
      <c r="O23" s="36">
        <f t="shared" si="5"/>
        <v>1.6402176508469426</v>
      </c>
      <c r="P23" s="31">
        <v>16741</v>
      </c>
      <c r="Q23" s="31">
        <v>211653</v>
      </c>
      <c r="R23" s="31">
        <v>328264</v>
      </c>
      <c r="S23" s="31">
        <v>143642</v>
      </c>
      <c r="T23" s="36">
        <f t="shared" si="6"/>
        <v>0.43758072770696754</v>
      </c>
      <c r="U23" s="36">
        <f t="shared" si="7"/>
        <v>-1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345507</v>
      </c>
      <c r="E27" s="32">
        <f>SUM(E20:E26)</f>
        <v>138203</v>
      </c>
      <c r="F27" s="32">
        <f>SUM(F20:F26)</f>
        <v>16341</v>
      </c>
      <c r="G27" s="37">
        <f t="shared" si="0"/>
        <v>4.7295713256171365E-2</v>
      </c>
      <c r="H27" s="32">
        <f>SUM(H20:H26)</f>
        <v>16341</v>
      </c>
      <c r="I27" s="37">
        <f t="shared" si="1"/>
        <v>4.7295713256171365E-2</v>
      </c>
      <c r="J27" s="32">
        <f>SUM(J20:J26)</f>
        <v>194001</v>
      </c>
      <c r="K27" s="37">
        <f t="shared" si="2"/>
        <v>1.4037394267852361</v>
      </c>
      <c r="L27" s="32">
        <f>SUM(L20:L26)</f>
        <v>0</v>
      </c>
      <c r="M27" s="37">
        <f t="shared" si="3"/>
        <v>0</v>
      </c>
      <c r="N27" s="32">
        <f t="shared" si="4"/>
        <v>226683</v>
      </c>
      <c r="O27" s="37">
        <f t="shared" si="5"/>
        <v>1.6402176508469426</v>
      </c>
      <c r="P27" s="32">
        <f>SUM(P20:P26)</f>
        <v>16741</v>
      </c>
      <c r="Q27" s="32">
        <f>SUM(Q20:Q26)</f>
        <v>211653</v>
      </c>
      <c r="R27" s="32">
        <f>SUM(R20:R26)</f>
        <v>328264</v>
      </c>
      <c r="S27" s="32">
        <f>SUM(S20:S26)</f>
        <v>143642</v>
      </c>
      <c r="T27" s="37">
        <f t="shared" si="6"/>
        <v>0.43758072770696754</v>
      </c>
      <c r="U27" s="37">
        <f t="shared" si="7"/>
        <v>-1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5165</v>
      </c>
      <c r="G33" s="36">
        <f t="shared" si="0"/>
        <v>0.11356140890901895</v>
      </c>
      <c r="H33" s="31">
        <v>28363</v>
      </c>
      <c r="I33" s="36">
        <f t="shared" si="1"/>
        <v>0.62360933995866497</v>
      </c>
      <c r="J33" s="31">
        <v>7019</v>
      </c>
      <c r="K33" s="36">
        <f t="shared" si="2"/>
        <v>0.15432478782815179</v>
      </c>
      <c r="L33" s="31">
        <v>163817</v>
      </c>
      <c r="M33" s="36">
        <f t="shared" si="3"/>
        <v>3.6017985136977266</v>
      </c>
      <c r="N33" s="31">
        <f t="shared" si="4"/>
        <v>204364</v>
      </c>
      <c r="O33" s="36">
        <f t="shared" si="5"/>
        <v>4.4932940503935619</v>
      </c>
      <c r="P33" s="31">
        <v>240</v>
      </c>
      <c r="Q33" s="31">
        <v>45482</v>
      </c>
      <c r="R33" s="31">
        <v>45482</v>
      </c>
      <c r="S33" s="31">
        <v>416588</v>
      </c>
      <c r="T33" s="36">
        <f t="shared" si="6"/>
        <v>9.1594037201530281</v>
      </c>
      <c r="U33" s="36">
        <f t="shared" si="7"/>
        <v>681.57083333333333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1400239</v>
      </c>
      <c r="E34" s="31">
        <v>903481</v>
      </c>
      <c r="F34" s="31">
        <v>251825</v>
      </c>
      <c r="G34" s="36">
        <f t="shared" si="0"/>
        <v>0.17984429800912557</v>
      </c>
      <c r="H34" s="31">
        <v>125700</v>
      </c>
      <c r="I34" s="36">
        <f t="shared" si="1"/>
        <v>8.977038919784408E-2</v>
      </c>
      <c r="J34" s="31">
        <v>109706</v>
      </c>
      <c r="K34" s="36">
        <f t="shared" si="2"/>
        <v>0.12142590713031043</v>
      </c>
      <c r="L34" s="31">
        <v>-103993</v>
      </c>
      <c r="M34" s="36">
        <f t="shared" si="3"/>
        <v>-0.11510258655134972</v>
      </c>
      <c r="N34" s="31">
        <f t="shared" si="4"/>
        <v>383238</v>
      </c>
      <c r="O34" s="36">
        <f t="shared" si="5"/>
        <v>0.42417936846485982</v>
      </c>
      <c r="P34" s="31">
        <v>-1731</v>
      </c>
      <c r="Q34" s="31">
        <v>2898339</v>
      </c>
      <c r="R34" s="31">
        <v>1917353</v>
      </c>
      <c r="S34" s="31">
        <v>1540243</v>
      </c>
      <c r="T34" s="36">
        <f t="shared" si="6"/>
        <v>0.80331738600038705</v>
      </c>
      <c r="U34" s="36">
        <f t="shared" si="7"/>
        <v>59.076834199884459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1445721</v>
      </c>
      <c r="E35" s="32">
        <f>SUM(E28:E34)</f>
        <v>948963</v>
      </c>
      <c r="F35" s="32">
        <f>SUM(F28:F34)</f>
        <v>256990</v>
      </c>
      <c r="G35" s="37">
        <f t="shared" si="0"/>
        <v>0.17775905586209234</v>
      </c>
      <c r="H35" s="32">
        <f>SUM(H28:H34)</f>
        <v>154063</v>
      </c>
      <c r="I35" s="37">
        <f t="shared" si="1"/>
        <v>0.1065648212898616</v>
      </c>
      <c r="J35" s="32">
        <f>SUM(J28:J34)</f>
        <v>116725</v>
      </c>
      <c r="K35" s="37">
        <f t="shared" si="2"/>
        <v>0.12300268819753774</v>
      </c>
      <c r="L35" s="32">
        <f>SUM(L28:L34)</f>
        <v>59824</v>
      </c>
      <c r="M35" s="37">
        <f t="shared" si="3"/>
        <v>6.3041446294534134E-2</v>
      </c>
      <c r="N35" s="32">
        <f t="shared" si="4"/>
        <v>587602</v>
      </c>
      <c r="O35" s="37">
        <f t="shared" si="5"/>
        <v>0.61920433146497811</v>
      </c>
      <c r="P35" s="32">
        <f>SUM(P28:P34)</f>
        <v>-1491</v>
      </c>
      <c r="Q35" s="32">
        <f>SUM(Q28:Q34)</f>
        <v>2943821</v>
      </c>
      <c r="R35" s="32">
        <f>SUM(R28:R34)</f>
        <v>1962835</v>
      </c>
      <c r="S35" s="32">
        <f>SUM(S28:S34)</f>
        <v>1956831</v>
      </c>
      <c r="T35" s="37">
        <f t="shared" si="6"/>
        <v>0.99694115908876701</v>
      </c>
      <c r="U35" s="37">
        <f t="shared" si="7"/>
        <v>-41.123407109322599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</v>
      </c>
      <c r="E39" s="31">
        <v>1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</v>
      </c>
      <c r="E40" s="32">
        <f>SUM(E36:E39)</f>
        <v>1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8601048</v>
      </c>
      <c r="E46" s="31">
        <v>8601048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9186643</v>
      </c>
      <c r="R46" s="31">
        <v>8961643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8601048</v>
      </c>
      <c r="E47" s="32">
        <f>SUM(E41:E46)</f>
        <v>8601048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9186643</v>
      </c>
      <c r="R47" s="32">
        <f>SUM(R41:R46)</f>
        <v>8961643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42343719</v>
      </c>
      <c r="E54" s="32">
        <f>SUM(E8:E9,E11:E18,E20:E26,E28:E34,E36:E39,E41:E46,E48:E52)</f>
        <v>35229836</v>
      </c>
      <c r="F54" s="32">
        <f>SUM(F8:F9,F11:F18,F20:F26,F28:F34,F36:F39,F41:F46,F48:F52)</f>
        <v>11403250</v>
      </c>
      <c r="G54" s="37">
        <f t="shared" si="0"/>
        <v>0.26930204217536963</v>
      </c>
      <c r="H54" s="32">
        <f>SUM(H8:H9,H11:H18,H20:H26,H28:H34,H36:H39,H41:H46,H48:H52)</f>
        <v>5097367</v>
      </c>
      <c r="I54" s="37">
        <f t="shared" si="1"/>
        <v>0.12038071100934709</v>
      </c>
      <c r="J54" s="32">
        <f>SUM(J8:J9,J11:J18,J20:J26,J28:J34,J36:J39,J41:J46,J48:J52)</f>
        <v>3827038</v>
      </c>
      <c r="K54" s="37">
        <f t="shared" si="2"/>
        <v>0.1086305936820143</v>
      </c>
      <c r="L54" s="32">
        <f>SUM(L8:L9,L11:L18,L20:L26,L28:L34,L36:L39,L41:L46,L48:L52)</f>
        <v>4232512</v>
      </c>
      <c r="M54" s="37">
        <f t="shared" si="3"/>
        <v>0.12013998589150401</v>
      </c>
      <c r="N54" s="32">
        <f t="shared" si="4"/>
        <v>24560167</v>
      </c>
      <c r="O54" s="37">
        <f t="shared" si="5"/>
        <v>0.69714111073352714</v>
      </c>
      <c r="P54" s="32">
        <f>SUM(P8:P9,P11:P18,P20:P26,P28:P34,P36:P39,P41:P46,P48:P52)</f>
        <v>3846151</v>
      </c>
      <c r="Q54" s="32">
        <f>SUM(Q8:Q9,Q11:Q18,Q20:Q26,Q28:Q34,Q36:Q39,Q41:Q46,Q48:Q52)</f>
        <v>38400210</v>
      </c>
      <c r="R54" s="32">
        <f>SUM(R8:R9,R11:R18,R20:R26,R28:R34,R36:R39,R41:R46,R48:R52)</f>
        <v>42613128</v>
      </c>
      <c r="S54" s="32">
        <f>SUM(S8:S9,S11:S18,S20:S26,S28:S34,S36:S39,S41:S46,S48:S52)</f>
        <v>27380774</v>
      </c>
      <c r="T54" s="37">
        <f t="shared" si="6"/>
        <v>0.6425431618162365</v>
      </c>
      <c r="U54" s="37">
        <f t="shared" si="7"/>
        <v>0.10045393433591143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1208999</v>
      </c>
      <c r="E57" s="31">
        <v>1208999</v>
      </c>
      <c r="F57" s="31">
        <v>111774</v>
      </c>
      <c r="G57" s="36">
        <f t="shared" ref="G57:G85" si="8">IF(($D57      =0),0,($F57      /$D57      ))</f>
        <v>9.2451689372778631E-2</v>
      </c>
      <c r="H57" s="31">
        <v>180339</v>
      </c>
      <c r="I57" s="36">
        <f t="shared" ref="I57:I85" si="9">IF(($D57      =0),0,($H57      /$D57      ))</f>
        <v>0.14916389509007039</v>
      </c>
      <c r="J57" s="31">
        <v>128354</v>
      </c>
      <c r="K57" s="36">
        <f t="shared" ref="K57:K85" si="10">IF(($E57      =0),0,($J57      /$E57      ))</f>
        <v>0.10616551378454407</v>
      </c>
      <c r="L57" s="31">
        <v>135809</v>
      </c>
      <c r="M57" s="36">
        <f t="shared" ref="M57:M85" si="11">IF(($E57      =0),0,($L57      /$E57      ))</f>
        <v>0.11233177198657733</v>
      </c>
      <c r="N57" s="31">
        <f t="shared" ref="N57:N85" si="12">$F57      +$H57      +$J57      +$L57</f>
        <v>556276</v>
      </c>
      <c r="O57" s="36">
        <f t="shared" ref="O57:O85" si="13">IF(($E57      =0),0,($N57      /$E57      ))</f>
        <v>0.46011287023397041</v>
      </c>
      <c r="P57" s="31">
        <v>86136</v>
      </c>
      <c r="Q57" s="31">
        <v>464359</v>
      </c>
      <c r="R57" s="31">
        <v>464359</v>
      </c>
      <c r="S57" s="31">
        <v>289950</v>
      </c>
      <c r="T57" s="36">
        <f t="shared" ref="T57:T85" si="14">IF(($R57      =0),0,($S57      /$R57      ))</f>
        <v>0.62440913172782264</v>
      </c>
      <c r="U57" s="36">
        <f t="shared" ref="U57:U85" si="15">IF(($P57      =0),0,(($L57      /$P57      )-1))</f>
        <v>0.57668106250580475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1208999</v>
      </c>
      <c r="E58" s="32">
        <f>E57</f>
        <v>1208999</v>
      </c>
      <c r="F58" s="32">
        <f>F57</f>
        <v>111774</v>
      </c>
      <c r="G58" s="37">
        <f t="shared" si="8"/>
        <v>9.2451689372778631E-2</v>
      </c>
      <c r="H58" s="32">
        <f>H57</f>
        <v>180339</v>
      </c>
      <c r="I58" s="37">
        <f t="shared" si="9"/>
        <v>0.14916389509007039</v>
      </c>
      <c r="J58" s="32">
        <f>J57</f>
        <v>128354</v>
      </c>
      <c r="K58" s="37">
        <f t="shared" si="10"/>
        <v>0.10616551378454407</v>
      </c>
      <c r="L58" s="32">
        <f>L57</f>
        <v>135809</v>
      </c>
      <c r="M58" s="37">
        <f t="shared" si="11"/>
        <v>0.11233177198657733</v>
      </c>
      <c r="N58" s="32">
        <f t="shared" si="12"/>
        <v>556276</v>
      </c>
      <c r="O58" s="37">
        <f t="shared" si="13"/>
        <v>0.46011287023397041</v>
      </c>
      <c r="P58" s="32">
        <f>P57</f>
        <v>86136</v>
      </c>
      <c r="Q58" s="32">
        <f>Q57</f>
        <v>464359</v>
      </c>
      <c r="R58" s="32">
        <f>R57</f>
        <v>464359</v>
      </c>
      <c r="S58" s="32">
        <f>S57</f>
        <v>289950</v>
      </c>
      <c r="T58" s="37">
        <f t="shared" si="14"/>
        <v>0.62440913172782264</v>
      </c>
      <c r="U58" s="37">
        <f t="shared" si="15"/>
        <v>0.57668106250580475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2411274</v>
      </c>
      <c r="E72" s="31">
        <v>2411274</v>
      </c>
      <c r="F72" s="31">
        <v>1147593</v>
      </c>
      <c r="G72" s="36">
        <f t="shared" si="8"/>
        <v>0.47592807785427954</v>
      </c>
      <c r="H72" s="31">
        <v>485744</v>
      </c>
      <c r="I72" s="36">
        <f t="shared" si="9"/>
        <v>0.20144703588227633</v>
      </c>
      <c r="J72" s="31">
        <v>535371</v>
      </c>
      <c r="K72" s="36">
        <f t="shared" si="10"/>
        <v>0.22202827219138099</v>
      </c>
      <c r="L72" s="31">
        <v>435254</v>
      </c>
      <c r="M72" s="36">
        <f t="shared" si="11"/>
        <v>0.18050789748489801</v>
      </c>
      <c r="N72" s="31">
        <f t="shared" si="12"/>
        <v>2603962</v>
      </c>
      <c r="O72" s="36">
        <f t="shared" si="13"/>
        <v>1.0799112834128348</v>
      </c>
      <c r="P72" s="31">
        <v>510523</v>
      </c>
      <c r="Q72" s="31">
        <v>2192067</v>
      </c>
      <c r="R72" s="31">
        <v>2192067</v>
      </c>
      <c r="S72" s="31">
        <v>1980540</v>
      </c>
      <c r="T72" s="36">
        <f t="shared" si="14"/>
        <v>0.90350340568969834</v>
      </c>
      <c r="U72" s="36">
        <f t="shared" si="15"/>
        <v>-0.14743508127939386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2411274</v>
      </c>
      <c r="E78" s="32">
        <f>SUM(E71:E77)</f>
        <v>2411274</v>
      </c>
      <c r="F78" s="32">
        <f>SUM(F71:F77)</f>
        <v>1147593</v>
      </c>
      <c r="G78" s="37">
        <f t="shared" si="8"/>
        <v>0.47592807785427954</v>
      </c>
      <c r="H78" s="32">
        <f>SUM(H71:H77)</f>
        <v>485744</v>
      </c>
      <c r="I78" s="37">
        <f t="shared" si="9"/>
        <v>0.20144703588227633</v>
      </c>
      <c r="J78" s="32">
        <f>SUM(J71:J77)</f>
        <v>535371</v>
      </c>
      <c r="K78" s="37">
        <f t="shared" si="10"/>
        <v>0.22202827219138099</v>
      </c>
      <c r="L78" s="32">
        <f>SUM(L71:L77)</f>
        <v>435254</v>
      </c>
      <c r="M78" s="37">
        <f t="shared" si="11"/>
        <v>0.18050789748489801</v>
      </c>
      <c r="N78" s="32">
        <f t="shared" si="12"/>
        <v>2603962</v>
      </c>
      <c r="O78" s="37">
        <f t="shared" si="13"/>
        <v>1.0799112834128348</v>
      </c>
      <c r="P78" s="32">
        <f>SUM(P71:P77)</f>
        <v>510523</v>
      </c>
      <c r="Q78" s="32">
        <f>SUM(Q71:Q77)</f>
        <v>2192067</v>
      </c>
      <c r="R78" s="32">
        <f>SUM(R71:R77)</f>
        <v>2192067</v>
      </c>
      <c r="S78" s="32">
        <f>SUM(S71:S77)</f>
        <v>1980540</v>
      </c>
      <c r="T78" s="37">
        <f t="shared" si="14"/>
        <v>0.90350340568969834</v>
      </c>
      <c r="U78" s="37">
        <f t="shared" si="15"/>
        <v>-0.14743508127939386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110460</v>
      </c>
      <c r="E79" s="31">
        <v>110460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105300</v>
      </c>
      <c r="R79" s="31">
        <v>105300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22447168</v>
      </c>
      <c r="E82" s="31">
        <v>23222731</v>
      </c>
      <c r="F82" s="31">
        <v>12651807</v>
      </c>
      <c r="G82" s="36">
        <f t="shared" si="8"/>
        <v>0.56362597722795138</v>
      </c>
      <c r="H82" s="31">
        <v>10025628</v>
      </c>
      <c r="I82" s="36">
        <f t="shared" si="9"/>
        <v>0.44663219877001858</v>
      </c>
      <c r="J82" s="31">
        <v>9463401</v>
      </c>
      <c r="K82" s="36">
        <f t="shared" si="10"/>
        <v>0.40750594751323604</v>
      </c>
      <c r="L82" s="31">
        <v>8926186</v>
      </c>
      <c r="M82" s="36">
        <f t="shared" si="11"/>
        <v>0.3843727940525169</v>
      </c>
      <c r="N82" s="31">
        <f t="shared" si="12"/>
        <v>41067022</v>
      </c>
      <c r="O82" s="36">
        <f t="shared" si="13"/>
        <v>1.768397610082983</v>
      </c>
      <c r="P82" s="31">
        <v>5640065</v>
      </c>
      <c r="Q82" s="31">
        <v>15804900</v>
      </c>
      <c r="R82" s="31">
        <v>21204688</v>
      </c>
      <c r="S82" s="31">
        <v>31272629</v>
      </c>
      <c r="T82" s="36">
        <f t="shared" si="14"/>
        <v>1.4747978843169021</v>
      </c>
      <c r="U82" s="36">
        <f t="shared" si="15"/>
        <v>0.58263885256641545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2388500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2388500</v>
      </c>
      <c r="K83" s="36">
        <f t="shared" si="10"/>
        <v>1</v>
      </c>
      <c r="L83" s="31">
        <v>0</v>
      </c>
      <c r="M83" s="36">
        <f t="shared" si="11"/>
        <v>0</v>
      </c>
      <c r="N83" s="31">
        <f t="shared" si="12"/>
        <v>2388500</v>
      </c>
      <c r="O83" s="36">
        <f t="shared" si="13"/>
        <v>1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22557628</v>
      </c>
      <c r="E84" s="32">
        <f>SUM(E79:E83)</f>
        <v>25721691</v>
      </c>
      <c r="F84" s="32">
        <f>SUM(F79:F83)</f>
        <v>12651807</v>
      </c>
      <c r="G84" s="37">
        <f t="shared" si="8"/>
        <v>0.56086601835973182</v>
      </c>
      <c r="H84" s="32">
        <f>SUM(H79:H83)</f>
        <v>10025628</v>
      </c>
      <c r="I84" s="37">
        <f t="shared" si="9"/>
        <v>0.44444513403625596</v>
      </c>
      <c r="J84" s="32">
        <f>SUM(J79:J83)</f>
        <v>11851901</v>
      </c>
      <c r="K84" s="37">
        <f t="shared" si="10"/>
        <v>0.46077456571576109</v>
      </c>
      <c r="L84" s="32">
        <f>SUM(L79:L83)</f>
        <v>8926186</v>
      </c>
      <c r="M84" s="37">
        <f t="shared" si="11"/>
        <v>0.34702951683853134</v>
      </c>
      <c r="N84" s="32">
        <f t="shared" si="12"/>
        <v>43455522</v>
      </c>
      <c r="O84" s="37">
        <f t="shared" si="13"/>
        <v>1.6894504330994413</v>
      </c>
      <c r="P84" s="32">
        <f>SUM(P79:P83)</f>
        <v>5640065</v>
      </c>
      <c r="Q84" s="32">
        <f>SUM(Q79:Q83)</f>
        <v>15910200</v>
      </c>
      <c r="R84" s="32">
        <f>SUM(R79:R83)</f>
        <v>21309988</v>
      </c>
      <c r="S84" s="32">
        <f>SUM(S79:S83)</f>
        <v>31272629</v>
      </c>
      <c r="T84" s="37">
        <f t="shared" si="14"/>
        <v>1.4675103993488874</v>
      </c>
      <c r="U84" s="37">
        <f t="shared" si="15"/>
        <v>0.58263885256641545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26177901</v>
      </c>
      <c r="E85" s="32">
        <f>SUM(E57,E59:E62,E64:E69,E71:E77,E79:E83)</f>
        <v>29341964</v>
      </c>
      <c r="F85" s="32">
        <f>SUM(F57,F59:F62,F64:F69,F71:F77,F79:F83)</f>
        <v>13911174</v>
      </c>
      <c r="G85" s="37">
        <f t="shared" si="8"/>
        <v>0.53140906904644492</v>
      </c>
      <c r="H85" s="32">
        <f>SUM(H57,H59:H62,H64:H69,H71:H77,H79:H83)</f>
        <v>10691711</v>
      </c>
      <c r="I85" s="37">
        <f t="shared" si="9"/>
        <v>0.40842506815195001</v>
      </c>
      <c r="J85" s="32">
        <f>SUM(J57,J59:J62,J64:J69,J71:J77,J79:J83)</f>
        <v>12515626</v>
      </c>
      <c r="K85" s="37">
        <f t="shared" si="10"/>
        <v>0.42654356743127353</v>
      </c>
      <c r="L85" s="32">
        <f>SUM(L57,L59:L62,L64:L69,L71:L77,L79:L83)</f>
        <v>9497249</v>
      </c>
      <c r="M85" s="37">
        <f t="shared" si="11"/>
        <v>0.32367461837251249</v>
      </c>
      <c r="N85" s="32">
        <f t="shared" si="12"/>
        <v>46615760</v>
      </c>
      <c r="O85" s="37">
        <f t="shared" si="13"/>
        <v>1.5887061956725188</v>
      </c>
      <c r="P85" s="32">
        <f>SUM(P57,P59:P62,P64:P69,P71:P77,P79:P83)</f>
        <v>6236724</v>
      </c>
      <c r="Q85" s="32">
        <f>SUM(Q57,Q59:Q62,Q64:Q69,Q71:Q77,Q79:Q83)</f>
        <v>18566626</v>
      </c>
      <c r="R85" s="32">
        <f>SUM(R57,R59:R62,R64:R69,R71:R77,R79:R83)</f>
        <v>23966414</v>
      </c>
      <c r="S85" s="32">
        <f>SUM(S57,S59:S62,S64:S69,S71:S77,S79:S83)</f>
        <v>33543119</v>
      </c>
      <c r="T85" s="37">
        <f t="shared" si="14"/>
        <v>1.3995885658989284</v>
      </c>
      <c r="U85" s="37">
        <f t="shared" si="15"/>
        <v>0.52279449916334286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      +$L88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=0),0,(($L88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3577000</v>
      </c>
      <c r="E89" s="31">
        <v>9872000</v>
      </c>
      <c r="F89" s="31">
        <v>688884</v>
      </c>
      <c r="G89" s="36">
        <f t="shared" si="16"/>
        <v>0.19258708414872799</v>
      </c>
      <c r="H89" s="31">
        <v>3352169</v>
      </c>
      <c r="I89" s="36">
        <f t="shared" si="17"/>
        <v>0.93714537321778024</v>
      </c>
      <c r="J89" s="31">
        <v>2228288</v>
      </c>
      <c r="K89" s="36">
        <f t="shared" si="18"/>
        <v>0.22571799027552675</v>
      </c>
      <c r="L89" s="31">
        <v>5529798</v>
      </c>
      <c r="M89" s="36">
        <f t="shared" si="19"/>
        <v>0.56014971636953004</v>
      </c>
      <c r="N89" s="31">
        <f t="shared" si="20"/>
        <v>11799139</v>
      </c>
      <c r="O89" s="36">
        <f t="shared" si="21"/>
        <v>1.1952126215559158</v>
      </c>
      <c r="P89" s="31">
        <v>804865</v>
      </c>
      <c r="Q89" s="31">
        <v>2105000</v>
      </c>
      <c r="R89" s="31">
        <v>3413000</v>
      </c>
      <c r="S89" s="31">
        <v>3046993</v>
      </c>
      <c r="T89" s="36">
        <f t="shared" si="22"/>
        <v>0.89276091415177261</v>
      </c>
      <c r="U89" s="36">
        <f t="shared" si="23"/>
        <v>5.8704664757443794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8846006</v>
      </c>
      <c r="E90" s="31">
        <v>-5112806</v>
      </c>
      <c r="F90" s="31">
        <v>1227253</v>
      </c>
      <c r="G90" s="36">
        <f t="shared" si="16"/>
        <v>0.1387352665146282</v>
      </c>
      <c r="H90" s="31">
        <v>1884977</v>
      </c>
      <c r="I90" s="36">
        <f t="shared" si="17"/>
        <v>0.21308791786937517</v>
      </c>
      <c r="J90" s="31">
        <v>2685005</v>
      </c>
      <c r="K90" s="36">
        <f t="shared" si="18"/>
        <v>-0.52515291994259117</v>
      </c>
      <c r="L90" s="31">
        <v>13530885</v>
      </c>
      <c r="M90" s="36">
        <f t="shared" si="19"/>
        <v>-2.6464694729273908</v>
      </c>
      <c r="N90" s="31">
        <f t="shared" si="20"/>
        <v>19328120</v>
      </c>
      <c r="O90" s="36">
        <f t="shared" si="21"/>
        <v>-3.7803351036593211</v>
      </c>
      <c r="P90" s="31">
        <v>13130420</v>
      </c>
      <c r="Q90" s="31">
        <v>8432799</v>
      </c>
      <c r="R90" s="31">
        <v>8432799</v>
      </c>
      <c r="S90" s="31">
        <v>11778278</v>
      </c>
      <c r="T90" s="36">
        <f t="shared" si="22"/>
        <v>1.3967222508208721</v>
      </c>
      <c r="U90" s="36">
        <f t="shared" si="23"/>
        <v>3.0499024402875108E-2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12423006</v>
      </c>
      <c r="E91" s="32">
        <f>SUM(E88:E90)</f>
        <v>4759194</v>
      </c>
      <c r="F91" s="32">
        <f>SUM(F88:F90)</f>
        <v>1916137</v>
      </c>
      <c r="G91" s="37">
        <f t="shared" si="16"/>
        <v>0.15424101058954653</v>
      </c>
      <c r="H91" s="32">
        <f>SUM(H88:H90)</f>
        <v>5237146</v>
      </c>
      <c r="I91" s="37">
        <f t="shared" si="17"/>
        <v>0.42156833861305387</v>
      </c>
      <c r="J91" s="32">
        <f>SUM(J88:J90)</f>
        <v>4913293</v>
      </c>
      <c r="K91" s="37">
        <f t="shared" si="18"/>
        <v>1.0323792221960273</v>
      </c>
      <c r="L91" s="32">
        <f>SUM(L88:L90)</f>
        <v>19060683</v>
      </c>
      <c r="M91" s="37">
        <f t="shared" si="19"/>
        <v>4.005023329580597</v>
      </c>
      <c r="N91" s="32">
        <f t="shared" si="20"/>
        <v>31127259</v>
      </c>
      <c r="O91" s="37">
        <f t="shared" si="21"/>
        <v>6.5404476052037381</v>
      </c>
      <c r="P91" s="32">
        <f>SUM(P88:P90)</f>
        <v>13935285</v>
      </c>
      <c r="Q91" s="32">
        <f>SUM(Q88:Q90)</f>
        <v>10537799</v>
      </c>
      <c r="R91" s="32">
        <f>SUM(R88:R90)</f>
        <v>11845799</v>
      </c>
      <c r="S91" s="32">
        <f>SUM(S88:S90)</f>
        <v>14825271</v>
      </c>
      <c r="T91" s="37">
        <f t="shared" si="22"/>
        <v>1.2515214043392091</v>
      </c>
      <c r="U91" s="37">
        <f t="shared" si="23"/>
        <v>0.36780001270157014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73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15</v>
      </c>
      <c r="M92" s="36">
        <f t="shared" si="19"/>
        <v>0</v>
      </c>
      <c r="N92" s="31">
        <f t="shared" si="20"/>
        <v>88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345</v>
      </c>
      <c r="T92" s="36">
        <f t="shared" si="22"/>
        <v>0</v>
      </c>
      <c r="U92" s="36">
        <f t="shared" si="23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3081089</v>
      </c>
      <c r="E93" s="31">
        <v>3081089</v>
      </c>
      <c r="F93" s="31">
        <v>708788</v>
      </c>
      <c r="G93" s="36">
        <f t="shared" si="16"/>
        <v>0.23004463681510012</v>
      </c>
      <c r="H93" s="31">
        <v>711885</v>
      </c>
      <c r="I93" s="36">
        <f t="shared" si="17"/>
        <v>0.23104980089831875</v>
      </c>
      <c r="J93" s="31">
        <v>1386136</v>
      </c>
      <c r="K93" s="36">
        <f t="shared" si="18"/>
        <v>0.44988508933042831</v>
      </c>
      <c r="L93" s="31">
        <v>421984</v>
      </c>
      <c r="M93" s="36">
        <f t="shared" si="19"/>
        <v>0.13695936728864372</v>
      </c>
      <c r="N93" s="31">
        <f t="shared" si="20"/>
        <v>3228793</v>
      </c>
      <c r="O93" s="36">
        <f t="shared" si="21"/>
        <v>1.047938894332491</v>
      </c>
      <c r="P93" s="31">
        <v>3081089</v>
      </c>
      <c r="Q93" s="31">
        <v>4352216</v>
      </c>
      <c r="R93" s="31">
        <v>3081089</v>
      </c>
      <c r="S93" s="31">
        <v>3081089</v>
      </c>
      <c r="T93" s="36">
        <f t="shared" si="22"/>
        <v>1</v>
      </c>
      <c r="U93" s="36">
        <f t="shared" si="23"/>
        <v>-0.86304063271135623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47320</v>
      </c>
      <c r="G94" s="36">
        <f t="shared" si="16"/>
        <v>0</v>
      </c>
      <c r="H94" s="31">
        <v>42848</v>
      </c>
      <c r="I94" s="36">
        <f t="shared" si="17"/>
        <v>0</v>
      </c>
      <c r="J94" s="31">
        <v>118690</v>
      </c>
      <c r="K94" s="36">
        <f t="shared" si="18"/>
        <v>0</v>
      </c>
      <c r="L94" s="31">
        <v>-57460</v>
      </c>
      <c r="M94" s="36">
        <f t="shared" si="19"/>
        <v>0</v>
      </c>
      <c r="N94" s="31">
        <f t="shared" si="20"/>
        <v>151398</v>
      </c>
      <c r="O94" s="36">
        <f t="shared" si="21"/>
        <v>0</v>
      </c>
      <c r="P94" s="31">
        <v>66989</v>
      </c>
      <c r="Q94" s="31">
        <v>0</v>
      </c>
      <c r="R94" s="31">
        <v>0</v>
      </c>
      <c r="S94" s="31">
        <v>232538</v>
      </c>
      <c r="T94" s="36">
        <f t="shared" si="22"/>
        <v>0</v>
      </c>
      <c r="U94" s="36">
        <f t="shared" si="23"/>
        <v>-1.8577527653793906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3081089</v>
      </c>
      <c r="E96" s="32">
        <f>SUM(E92:E95)</f>
        <v>3081089</v>
      </c>
      <c r="F96" s="32">
        <f>SUM(F92:F95)</f>
        <v>756181</v>
      </c>
      <c r="G96" s="37">
        <f t="shared" si="16"/>
        <v>0.24542653587741217</v>
      </c>
      <c r="H96" s="32">
        <f>SUM(H92:H95)</f>
        <v>754733</v>
      </c>
      <c r="I96" s="37">
        <f t="shared" si="17"/>
        <v>0.24495657217302064</v>
      </c>
      <c r="J96" s="32">
        <f>SUM(J92:J95)</f>
        <v>1504826</v>
      </c>
      <c r="K96" s="37">
        <f t="shared" si="18"/>
        <v>0.48840718330434468</v>
      </c>
      <c r="L96" s="32">
        <f>SUM(L92:L95)</f>
        <v>364539</v>
      </c>
      <c r="M96" s="37">
        <f t="shared" si="19"/>
        <v>0.11831498538341476</v>
      </c>
      <c r="N96" s="32">
        <f t="shared" si="20"/>
        <v>3380279</v>
      </c>
      <c r="O96" s="37">
        <f t="shared" si="21"/>
        <v>1.0971052767381921</v>
      </c>
      <c r="P96" s="32">
        <f>SUM(P92:P95)</f>
        <v>3148078</v>
      </c>
      <c r="Q96" s="32">
        <f>SUM(Q92:Q95)</f>
        <v>4352216</v>
      </c>
      <c r="R96" s="32">
        <f>SUM(R92:R95)</f>
        <v>3081089</v>
      </c>
      <c r="S96" s="32">
        <f>SUM(S92:S95)</f>
        <v>3313972</v>
      </c>
      <c r="T96" s="37">
        <f t="shared" si="22"/>
        <v>1.0755846390675505</v>
      </c>
      <c r="U96" s="37">
        <f t="shared" si="23"/>
        <v>-0.88420267858674406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670002</v>
      </c>
      <c r="E99" s="31">
        <v>670002</v>
      </c>
      <c r="F99" s="31">
        <v>279167</v>
      </c>
      <c r="G99" s="36">
        <f t="shared" si="16"/>
        <v>0.41666592040023759</v>
      </c>
      <c r="H99" s="31">
        <v>220837</v>
      </c>
      <c r="I99" s="36">
        <f t="shared" si="17"/>
        <v>0.32960647878663046</v>
      </c>
      <c r="J99" s="31">
        <v>167500</v>
      </c>
      <c r="K99" s="36">
        <f t="shared" si="18"/>
        <v>0.24999925373357093</v>
      </c>
      <c r="L99" s="31">
        <v>0</v>
      </c>
      <c r="M99" s="36">
        <f t="shared" si="19"/>
        <v>0</v>
      </c>
      <c r="N99" s="31">
        <f t="shared" si="20"/>
        <v>667504</v>
      </c>
      <c r="O99" s="36">
        <f t="shared" si="21"/>
        <v>0.99627165292043907</v>
      </c>
      <c r="P99" s="31">
        <v>0</v>
      </c>
      <c r="Q99" s="31">
        <v>0</v>
      </c>
      <c r="R99" s="31">
        <v>0</v>
      </c>
      <c r="S99" s="31">
        <v>0</v>
      </c>
      <c r="T99" s="36">
        <f t="shared" si="22"/>
        <v>0</v>
      </c>
      <c r="U99" s="36">
        <f t="shared" si="23"/>
        <v>0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670002</v>
      </c>
      <c r="E101" s="32">
        <f>SUM(E97:E100)</f>
        <v>670002</v>
      </c>
      <c r="F101" s="32">
        <f>SUM(F97:F100)</f>
        <v>279167</v>
      </c>
      <c r="G101" s="37">
        <f>IF(($D101     =0),0,($F101     /$D101     ))</f>
        <v>0.41666592040023759</v>
      </c>
      <c r="H101" s="32">
        <f>SUM(H97:H100)</f>
        <v>220837</v>
      </c>
      <c r="I101" s="37">
        <f>IF(($D101     =0),0,($H101     /$D101     ))</f>
        <v>0.32960647878663046</v>
      </c>
      <c r="J101" s="32">
        <f>SUM(J97:J100)</f>
        <v>167500</v>
      </c>
      <c r="K101" s="37">
        <f>IF(($E101     =0),0,($J101     /$E101     ))</f>
        <v>0.24999925373357093</v>
      </c>
      <c r="L101" s="32">
        <f>SUM(L97:L100)</f>
        <v>0</v>
      </c>
      <c r="M101" s="37">
        <f>IF(($E101     =0),0,($L101     /$E101     ))</f>
        <v>0</v>
      </c>
      <c r="N101" s="32">
        <f>$F101     +$H101     +$J101     +$L101</f>
        <v>667504</v>
      </c>
      <c r="O101" s="37">
        <f>IF(($E101     =0),0,($N101     /$E101     ))</f>
        <v>0.99627165292043907</v>
      </c>
      <c r="P101" s="32">
        <f>SUM(P97:P100)</f>
        <v>0</v>
      </c>
      <c r="Q101" s="32">
        <f>SUM(Q97:Q100)</f>
        <v>0</v>
      </c>
      <c r="R101" s="32">
        <f>SUM(R97:R100)</f>
        <v>0</v>
      </c>
      <c r="S101" s="32">
        <f>SUM(S97:S100)</f>
        <v>0</v>
      </c>
      <c r="T101" s="37">
        <f>IF(($R101     =0),0,($S101     /$R101     ))</f>
        <v>0</v>
      </c>
      <c r="U101" s="37">
        <f>IF(($P101     =0),0,(($L101     /$P101     )-1))</f>
        <v>0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16174097</v>
      </c>
      <c r="E102" s="32">
        <f>SUM(E88:E90,E92:E95,E97:E100)</f>
        <v>8510285</v>
      </c>
      <c r="F102" s="32">
        <f>SUM(F88:F90,F92:F95,F97:F100)</f>
        <v>2951485</v>
      </c>
      <c r="G102" s="37">
        <f>IF(($D102     =0),0,($F102     /$D102     ))</f>
        <v>0.18248221214451724</v>
      </c>
      <c r="H102" s="32">
        <f>SUM(H88:H90,H92:H95,H97:H100)</f>
        <v>6212716</v>
      </c>
      <c r="I102" s="37">
        <f>IF(($D102     =0),0,($H102     /$D102     ))</f>
        <v>0.38411516884064689</v>
      </c>
      <c r="J102" s="32">
        <f>SUM(J88:J90,J92:J95,J97:J100)</f>
        <v>6585619</v>
      </c>
      <c r="K102" s="37">
        <f>IF(($E102     =0),0,($J102     /$E102     ))</f>
        <v>0.77384235663082968</v>
      </c>
      <c r="L102" s="32">
        <f>SUM(L88:L90,L92:L95,L97:L100)</f>
        <v>19425222</v>
      </c>
      <c r="M102" s="37">
        <f>IF(($E102     =0),0,($L102     /$E102     ))</f>
        <v>2.2825583397030771</v>
      </c>
      <c r="N102" s="32">
        <f>$F102     +$H102     +$J102     +$L102</f>
        <v>35175042</v>
      </c>
      <c r="O102" s="37">
        <f>IF(($E102     =0),0,($N102     /$E102     ))</f>
        <v>4.133239016084655</v>
      </c>
      <c r="P102" s="32">
        <f>SUM(P88:P90,P92:P95,P97:P100)</f>
        <v>17083363</v>
      </c>
      <c r="Q102" s="32">
        <f>SUM(Q88:Q90,Q92:Q95,Q97:Q100)</f>
        <v>14890015</v>
      </c>
      <c r="R102" s="32">
        <f>SUM(R88:R90,R92:R95,R97:R100)</f>
        <v>14926888</v>
      </c>
      <c r="S102" s="32">
        <f>SUM(S88:S90,S92:S95,S97:S100)</f>
        <v>18139243</v>
      </c>
      <c r="T102" s="37">
        <f>IF(($R102     =0),0,($S102     /$R102     ))</f>
        <v>1.2152059424576642</v>
      </c>
      <c r="U102" s="37">
        <f>IF(($P102     =0),0,(($L102     /$P102     )-1))</f>
        <v>0.13708419120989235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244800</v>
      </c>
      <c r="E105" s="31">
        <v>244800</v>
      </c>
      <c r="F105" s="31">
        <v>-166462</v>
      </c>
      <c r="G105" s="36">
        <f t="shared" ref="G105:G136" si="24">IF(($D105     =0),0,($F105     /$D105     ))</f>
        <v>-0.67999183006535946</v>
      </c>
      <c r="H105" s="31">
        <v>102750</v>
      </c>
      <c r="I105" s="36">
        <f t="shared" ref="I105:I136" si="25">IF(($D105     =0),0,($H105     /$D105     ))</f>
        <v>0.41973039215686275</v>
      </c>
      <c r="J105" s="31">
        <v>61852</v>
      </c>
      <c r="K105" s="36">
        <f t="shared" ref="K105:K136" si="26">IF(($E105     =0),0,($J105     /$E105     ))</f>
        <v>0.25266339869281046</v>
      </c>
      <c r="L105" s="31">
        <v>80431</v>
      </c>
      <c r="M105" s="36">
        <f t="shared" ref="M105:M136" si="27">IF(($E105     =0),0,($L105     /$E105     ))</f>
        <v>0.32855800653594769</v>
      </c>
      <c r="N105" s="31">
        <f t="shared" ref="N105:N136" si="28">$F105     +$H105     +$J105     +$L105</f>
        <v>78571</v>
      </c>
      <c r="O105" s="36">
        <f t="shared" ref="O105:O136" si="29">IF(($E105     =0),0,($N105     /$E105     ))</f>
        <v>0.32095996732026144</v>
      </c>
      <c r="P105" s="31">
        <v>41497</v>
      </c>
      <c r="Q105" s="31">
        <v>233100</v>
      </c>
      <c r="R105" s="31">
        <v>233100</v>
      </c>
      <c r="S105" s="31">
        <v>577975</v>
      </c>
      <c r="T105" s="36">
        <f t="shared" ref="T105:T136" si="30">IF(($R105     =0),0,($S105     /$R105     ))</f>
        <v>2.4795152295152296</v>
      </c>
      <c r="U105" s="36">
        <f t="shared" ref="U105:U136" si="31">IF(($P105     =0),0,(($L105     /$P105     )-1))</f>
        <v>0.93823649902402573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244800</v>
      </c>
      <c r="E106" s="32">
        <f>E105</f>
        <v>244800</v>
      </c>
      <c r="F106" s="32">
        <f>F105</f>
        <v>-166462</v>
      </c>
      <c r="G106" s="37">
        <f t="shared" si="24"/>
        <v>-0.67999183006535946</v>
      </c>
      <c r="H106" s="32">
        <f>H105</f>
        <v>102750</v>
      </c>
      <c r="I106" s="37">
        <f t="shared" si="25"/>
        <v>0.41973039215686275</v>
      </c>
      <c r="J106" s="32">
        <f>J105</f>
        <v>61852</v>
      </c>
      <c r="K106" s="37">
        <f t="shared" si="26"/>
        <v>0.25266339869281046</v>
      </c>
      <c r="L106" s="32">
        <f>L105</f>
        <v>80431</v>
      </c>
      <c r="M106" s="37">
        <f t="shared" si="27"/>
        <v>0.32855800653594769</v>
      </c>
      <c r="N106" s="32">
        <f t="shared" si="28"/>
        <v>78571</v>
      </c>
      <c r="O106" s="37">
        <f t="shared" si="29"/>
        <v>0.32095996732026144</v>
      </c>
      <c r="P106" s="32">
        <f>P105</f>
        <v>41497</v>
      </c>
      <c r="Q106" s="32">
        <f>Q105</f>
        <v>233100</v>
      </c>
      <c r="R106" s="32">
        <f>R105</f>
        <v>233100</v>
      </c>
      <c r="S106" s="32">
        <f>S105</f>
        <v>577975</v>
      </c>
      <c r="T106" s="37">
        <f t="shared" si="30"/>
        <v>2.4795152295152296</v>
      </c>
      <c r="U106" s="37">
        <f t="shared" si="31"/>
        <v>0.93823649902402573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398470</v>
      </c>
      <c r="E110" s="31">
        <v>398286</v>
      </c>
      <c r="F110" s="31">
        <v>64031</v>
      </c>
      <c r="G110" s="36">
        <f t="shared" si="24"/>
        <v>0.16069214746405</v>
      </c>
      <c r="H110" s="31">
        <v>122792</v>
      </c>
      <c r="I110" s="36">
        <f t="shared" si="25"/>
        <v>0.30815870705448339</v>
      </c>
      <c r="J110" s="31">
        <v>93609</v>
      </c>
      <c r="K110" s="36">
        <f t="shared" si="26"/>
        <v>0.23502960184390112</v>
      </c>
      <c r="L110" s="31">
        <v>82892</v>
      </c>
      <c r="M110" s="36">
        <f t="shared" si="27"/>
        <v>0.20812180192123247</v>
      </c>
      <c r="N110" s="31">
        <f t="shared" si="28"/>
        <v>363324</v>
      </c>
      <c r="O110" s="36">
        <f t="shared" si="29"/>
        <v>0.91221885780569745</v>
      </c>
      <c r="P110" s="31">
        <v>68892</v>
      </c>
      <c r="Q110" s="31">
        <v>342300</v>
      </c>
      <c r="R110" s="31">
        <v>342300</v>
      </c>
      <c r="S110" s="31">
        <v>332613</v>
      </c>
      <c r="T110" s="36">
        <f t="shared" si="30"/>
        <v>0.97170026292725675</v>
      </c>
      <c r="U110" s="36">
        <f t="shared" si="31"/>
        <v>0.20321662892643566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2192099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675625</v>
      </c>
      <c r="K111" s="36">
        <f t="shared" si="26"/>
        <v>0.3082091639109365</v>
      </c>
      <c r="L111" s="31">
        <v>675625</v>
      </c>
      <c r="M111" s="36">
        <f t="shared" si="27"/>
        <v>0.3082091639109365</v>
      </c>
      <c r="N111" s="31">
        <f t="shared" si="28"/>
        <v>1351250</v>
      </c>
      <c r="O111" s="36">
        <f t="shared" si="29"/>
        <v>0.616418327821873</v>
      </c>
      <c r="P111" s="31">
        <v>7901</v>
      </c>
      <c r="Q111" s="31">
        <v>0</v>
      </c>
      <c r="R111" s="31">
        <v>1200000</v>
      </c>
      <c r="S111" s="31">
        <v>39764</v>
      </c>
      <c r="T111" s="36">
        <f t="shared" si="30"/>
        <v>3.3136666666666668E-2</v>
      </c>
      <c r="U111" s="36">
        <f t="shared" si="31"/>
        <v>84.511327680040495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398470</v>
      </c>
      <c r="E112" s="32">
        <f>SUM(E107:E111)</f>
        <v>2590385</v>
      </c>
      <c r="F112" s="32">
        <f>SUM(F107:F111)</f>
        <v>64031</v>
      </c>
      <c r="G112" s="37">
        <f t="shared" si="24"/>
        <v>0.16069214746405</v>
      </c>
      <c r="H112" s="32">
        <f>SUM(H107:H111)</f>
        <v>122792</v>
      </c>
      <c r="I112" s="37">
        <f t="shared" si="25"/>
        <v>0.30815870705448339</v>
      </c>
      <c r="J112" s="32">
        <f>SUM(J107:J111)</f>
        <v>769234</v>
      </c>
      <c r="K112" s="37">
        <f t="shared" si="26"/>
        <v>0.29695740208501825</v>
      </c>
      <c r="L112" s="32">
        <f>SUM(L107:L111)</f>
        <v>758517</v>
      </c>
      <c r="M112" s="37">
        <f t="shared" si="27"/>
        <v>0.2928201792397655</v>
      </c>
      <c r="N112" s="32">
        <f t="shared" si="28"/>
        <v>1714574</v>
      </c>
      <c r="O112" s="37">
        <f t="shared" si="29"/>
        <v>0.66189929296224304</v>
      </c>
      <c r="P112" s="32">
        <f>SUM(P107:P111)</f>
        <v>76793</v>
      </c>
      <c r="Q112" s="32">
        <f>SUM(Q107:Q111)</f>
        <v>342300</v>
      </c>
      <c r="R112" s="32">
        <f>SUM(R107:R111)</f>
        <v>1542300</v>
      </c>
      <c r="S112" s="32">
        <f>SUM(S107:S111)</f>
        <v>372377</v>
      </c>
      <c r="T112" s="37">
        <f t="shared" si="30"/>
        <v>0.24144265058678596</v>
      </c>
      <c r="U112" s="37">
        <f t="shared" si="31"/>
        <v>8.8774237235164666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4994435</v>
      </c>
      <c r="E117" s="31">
        <v>4994435</v>
      </c>
      <c r="F117" s="31">
        <v>86895</v>
      </c>
      <c r="G117" s="36">
        <f t="shared" si="24"/>
        <v>1.7398364379554443E-2</v>
      </c>
      <c r="H117" s="31">
        <v>219075</v>
      </c>
      <c r="I117" s="36">
        <f t="shared" si="25"/>
        <v>4.3863820432140974E-2</v>
      </c>
      <c r="J117" s="31">
        <v>186831</v>
      </c>
      <c r="K117" s="36">
        <f t="shared" si="26"/>
        <v>3.7407834920266253E-2</v>
      </c>
      <c r="L117" s="31">
        <v>386801</v>
      </c>
      <c r="M117" s="36">
        <f t="shared" si="27"/>
        <v>7.7446397840796807E-2</v>
      </c>
      <c r="N117" s="31">
        <f t="shared" si="28"/>
        <v>879602</v>
      </c>
      <c r="O117" s="36">
        <f t="shared" si="29"/>
        <v>0.17611641757275848</v>
      </c>
      <c r="P117" s="31">
        <v>277365</v>
      </c>
      <c r="Q117" s="31">
        <v>7916365</v>
      </c>
      <c r="R117" s="31">
        <v>7916365</v>
      </c>
      <c r="S117" s="31">
        <v>758470</v>
      </c>
      <c r="T117" s="36">
        <f t="shared" si="30"/>
        <v>9.5810387722142676E-2</v>
      </c>
      <c r="U117" s="36">
        <f t="shared" si="31"/>
        <v>0.39455591008238233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428655</v>
      </c>
      <c r="E120" s="31">
        <v>319564</v>
      </c>
      <c r="F120" s="31">
        <v>120756</v>
      </c>
      <c r="G120" s="36">
        <f t="shared" si="24"/>
        <v>0.28170906673198726</v>
      </c>
      <c r="H120" s="31">
        <v>17335</v>
      </c>
      <c r="I120" s="36">
        <f t="shared" si="25"/>
        <v>4.044044744608135E-2</v>
      </c>
      <c r="J120" s="31">
        <v>229547</v>
      </c>
      <c r="K120" s="36">
        <f t="shared" si="26"/>
        <v>0.71831307656682231</v>
      </c>
      <c r="L120" s="31">
        <v>34593</v>
      </c>
      <c r="M120" s="36">
        <f t="shared" si="27"/>
        <v>0.10825061646493347</v>
      </c>
      <c r="N120" s="31">
        <f t="shared" si="28"/>
        <v>402231</v>
      </c>
      <c r="O120" s="36">
        <f t="shared" si="29"/>
        <v>1.2586868358137964</v>
      </c>
      <c r="P120" s="31">
        <v>5406</v>
      </c>
      <c r="Q120" s="31">
        <v>0</v>
      </c>
      <c r="R120" s="31">
        <v>481159</v>
      </c>
      <c r="S120" s="31">
        <v>524585</v>
      </c>
      <c r="T120" s="36">
        <f t="shared" si="30"/>
        <v>1.0902529101606746</v>
      </c>
      <c r="U120" s="36">
        <f t="shared" si="31"/>
        <v>5.3990011098779132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5423090</v>
      </c>
      <c r="E121" s="32">
        <f>SUM(E113:E120)</f>
        <v>5313999</v>
      </c>
      <c r="F121" s="32">
        <f>SUM(F113:F120)</f>
        <v>207651</v>
      </c>
      <c r="G121" s="37">
        <f t="shared" si="24"/>
        <v>3.8290162988259463E-2</v>
      </c>
      <c r="H121" s="32">
        <f>SUM(H113:H120)</f>
        <v>236410</v>
      </c>
      <c r="I121" s="37">
        <f t="shared" si="25"/>
        <v>4.3593228214910684E-2</v>
      </c>
      <c r="J121" s="32">
        <f>SUM(J113:J120)</f>
        <v>416378</v>
      </c>
      <c r="K121" s="37">
        <f t="shared" si="26"/>
        <v>7.8354926299383953E-2</v>
      </c>
      <c r="L121" s="32">
        <f>SUM(L113:L120)</f>
        <v>421394</v>
      </c>
      <c r="M121" s="37">
        <f t="shared" si="27"/>
        <v>7.9298848193234517E-2</v>
      </c>
      <c r="N121" s="32">
        <f t="shared" si="28"/>
        <v>1281833</v>
      </c>
      <c r="O121" s="37">
        <f t="shared" si="29"/>
        <v>0.24121814851677617</v>
      </c>
      <c r="P121" s="32">
        <f>SUM(P113:P120)</f>
        <v>282771</v>
      </c>
      <c r="Q121" s="32">
        <f>SUM(Q113:Q120)</f>
        <v>7916365</v>
      </c>
      <c r="R121" s="32">
        <f>SUM(R113:R120)</f>
        <v>8397524</v>
      </c>
      <c r="S121" s="32">
        <f>SUM(S113:S120)</f>
        <v>1283055</v>
      </c>
      <c r="T121" s="37">
        <f t="shared" si="30"/>
        <v>0.15278967943408081</v>
      </c>
      <c r="U121" s="37">
        <f t="shared" si="31"/>
        <v>0.49023061063546125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     +$L137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=0),0,(($L137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505</v>
      </c>
      <c r="G146" s="36">
        <f t="shared" si="32"/>
        <v>0</v>
      </c>
      <c r="H146" s="31">
        <v>0</v>
      </c>
      <c r="I146" s="36">
        <f t="shared" si="33"/>
        <v>0</v>
      </c>
      <c r="J146" s="31">
        <v>334</v>
      </c>
      <c r="K146" s="36">
        <f t="shared" si="34"/>
        <v>0</v>
      </c>
      <c r="L146" s="31">
        <v>505</v>
      </c>
      <c r="M146" s="36">
        <f t="shared" si="35"/>
        <v>0</v>
      </c>
      <c r="N146" s="31">
        <f t="shared" si="36"/>
        <v>1344</v>
      </c>
      <c r="O146" s="36">
        <f t="shared" si="37"/>
        <v>0</v>
      </c>
      <c r="P146" s="31">
        <v>292</v>
      </c>
      <c r="Q146" s="31">
        <v>0</v>
      </c>
      <c r="R146" s="31">
        <v>0</v>
      </c>
      <c r="S146" s="31">
        <v>1169</v>
      </c>
      <c r="T146" s="36">
        <f t="shared" si="38"/>
        <v>0</v>
      </c>
      <c r="U146" s="36">
        <f t="shared" si="39"/>
        <v>0.72945205479452047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505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334</v>
      </c>
      <c r="K150" s="37">
        <f t="shared" si="34"/>
        <v>0</v>
      </c>
      <c r="L150" s="32">
        <f>SUM(L145:L149)</f>
        <v>505</v>
      </c>
      <c r="M150" s="37">
        <f t="shared" si="35"/>
        <v>0</v>
      </c>
      <c r="N150" s="32">
        <f t="shared" si="36"/>
        <v>1344</v>
      </c>
      <c r="O150" s="37">
        <f t="shared" si="37"/>
        <v>0</v>
      </c>
      <c r="P150" s="32">
        <f>SUM(P145:P149)</f>
        <v>292</v>
      </c>
      <c r="Q150" s="32">
        <f>SUM(Q145:Q149)</f>
        <v>0</v>
      </c>
      <c r="R150" s="32">
        <f>SUM(R145:R149)</f>
        <v>0</v>
      </c>
      <c r="S150" s="32">
        <f>SUM(S145:S149)</f>
        <v>1169</v>
      </c>
      <c r="T150" s="37">
        <f t="shared" si="38"/>
        <v>0</v>
      </c>
      <c r="U150" s="37">
        <f t="shared" si="39"/>
        <v>0.72945205479452047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65800</v>
      </c>
      <c r="E152" s="31">
        <v>65899</v>
      </c>
      <c r="F152" s="31">
        <v>13650</v>
      </c>
      <c r="G152" s="36">
        <f t="shared" si="32"/>
        <v>0.20744680851063829</v>
      </c>
      <c r="H152" s="31">
        <v>189762</v>
      </c>
      <c r="I152" s="36">
        <f t="shared" si="33"/>
        <v>2.8839209726443769</v>
      </c>
      <c r="J152" s="31">
        <v>13650</v>
      </c>
      <c r="K152" s="36">
        <f t="shared" si="34"/>
        <v>0.20713516138332905</v>
      </c>
      <c r="L152" s="31">
        <v>13750</v>
      </c>
      <c r="M152" s="36">
        <f t="shared" si="35"/>
        <v>0.20865263509309701</v>
      </c>
      <c r="N152" s="31">
        <f t="shared" si="36"/>
        <v>230812</v>
      </c>
      <c r="O152" s="36">
        <f t="shared" si="37"/>
        <v>3.5025114189896662</v>
      </c>
      <c r="P152" s="31">
        <v>18835</v>
      </c>
      <c r="Q152" s="31">
        <v>88600</v>
      </c>
      <c r="R152" s="31">
        <v>88700</v>
      </c>
      <c r="S152" s="31">
        <v>75384</v>
      </c>
      <c r="T152" s="36">
        <f t="shared" si="38"/>
        <v>0.8498759864712514</v>
      </c>
      <c r="U152" s="36">
        <f t="shared" si="39"/>
        <v>-0.26997610830899921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5605792</v>
      </c>
      <c r="E156" s="31">
        <v>5669107</v>
      </c>
      <c r="F156" s="31">
        <v>2319406</v>
      </c>
      <c r="G156" s="36">
        <f t="shared" si="32"/>
        <v>0.41375170537900802</v>
      </c>
      <c r="H156" s="31">
        <v>1879647</v>
      </c>
      <c r="I156" s="36">
        <f t="shared" si="33"/>
        <v>0.33530444939805115</v>
      </c>
      <c r="J156" s="31">
        <v>1431707</v>
      </c>
      <c r="K156" s="36">
        <f t="shared" si="34"/>
        <v>0.25254541852887941</v>
      </c>
      <c r="L156" s="31">
        <v>270946</v>
      </c>
      <c r="M156" s="36">
        <f t="shared" si="35"/>
        <v>4.7793417905148024E-2</v>
      </c>
      <c r="N156" s="31">
        <f t="shared" si="36"/>
        <v>5901706</v>
      </c>
      <c r="O156" s="36">
        <f t="shared" si="37"/>
        <v>1.0410292132429322</v>
      </c>
      <c r="P156" s="31">
        <v>36836</v>
      </c>
      <c r="Q156" s="31">
        <v>21423830</v>
      </c>
      <c r="R156" s="31">
        <v>22283309</v>
      </c>
      <c r="S156" s="31">
        <v>22325284</v>
      </c>
      <c r="T156" s="36">
        <f t="shared" si="38"/>
        <v>1.0018836968961835</v>
      </c>
      <c r="U156" s="36">
        <f t="shared" si="39"/>
        <v>6.3554674774676947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5671592</v>
      </c>
      <c r="E157" s="32">
        <f>SUM(E151:E156)</f>
        <v>5735006</v>
      </c>
      <c r="F157" s="32">
        <f>SUM(F151:F156)</f>
        <v>2333056</v>
      </c>
      <c r="G157" s="37">
        <f t="shared" si="32"/>
        <v>0.41135822181849468</v>
      </c>
      <c r="H157" s="32">
        <f>SUM(H151:H156)</f>
        <v>2069409</v>
      </c>
      <c r="I157" s="37">
        <f t="shared" si="33"/>
        <v>0.36487268477704321</v>
      </c>
      <c r="J157" s="32">
        <f>SUM(J151:J156)</f>
        <v>1445357</v>
      </c>
      <c r="K157" s="37">
        <f t="shared" si="34"/>
        <v>0.25202362473552775</v>
      </c>
      <c r="L157" s="32">
        <f>SUM(L151:L156)</f>
        <v>284696</v>
      </c>
      <c r="M157" s="37">
        <f t="shared" si="35"/>
        <v>4.9641796364293257E-2</v>
      </c>
      <c r="N157" s="32">
        <f t="shared" si="36"/>
        <v>6132518</v>
      </c>
      <c r="O157" s="37">
        <f t="shared" si="37"/>
        <v>1.069313266629538</v>
      </c>
      <c r="P157" s="32">
        <f>SUM(P151:P156)</f>
        <v>55671</v>
      </c>
      <c r="Q157" s="32">
        <f>SUM(Q151:Q156)</f>
        <v>21512430</v>
      </c>
      <c r="R157" s="32">
        <f>SUM(R151:R156)</f>
        <v>22372009</v>
      </c>
      <c r="S157" s="32">
        <f>SUM(S151:S156)</f>
        <v>22400668</v>
      </c>
      <c r="T157" s="37">
        <f t="shared" si="38"/>
        <v>1.001281020403666</v>
      </c>
      <c r="U157" s="37">
        <f t="shared" si="39"/>
        <v>4.1139013130714375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2082000</v>
      </c>
      <c r="E159" s="31">
        <v>2082000</v>
      </c>
      <c r="F159" s="31">
        <v>867501</v>
      </c>
      <c r="G159" s="36">
        <f t="shared" si="32"/>
        <v>0.41666714697406337</v>
      </c>
      <c r="H159" s="31">
        <v>690354</v>
      </c>
      <c r="I159" s="36">
        <f t="shared" si="33"/>
        <v>0.33158213256484148</v>
      </c>
      <c r="J159" s="31">
        <v>524145</v>
      </c>
      <c r="K159" s="36">
        <f t="shared" si="34"/>
        <v>0.25175072046109509</v>
      </c>
      <c r="L159" s="31">
        <v>0</v>
      </c>
      <c r="M159" s="36">
        <f t="shared" si="35"/>
        <v>0</v>
      </c>
      <c r="N159" s="31">
        <f t="shared" si="36"/>
        <v>2082000</v>
      </c>
      <c r="O159" s="36">
        <f t="shared" si="37"/>
        <v>1</v>
      </c>
      <c r="P159" s="31">
        <v>0</v>
      </c>
      <c r="Q159" s="31">
        <v>2082000</v>
      </c>
      <c r="R159" s="31">
        <v>2082000</v>
      </c>
      <c r="S159" s="31">
        <v>2082000</v>
      </c>
      <c r="T159" s="36">
        <f t="shared" si="38"/>
        <v>1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2082000</v>
      </c>
      <c r="E163" s="32">
        <f>SUM(E158:E162)</f>
        <v>2082000</v>
      </c>
      <c r="F163" s="32">
        <f>SUM(F158:F162)</f>
        <v>867501</v>
      </c>
      <c r="G163" s="37">
        <f t="shared" si="32"/>
        <v>0.41666714697406337</v>
      </c>
      <c r="H163" s="32">
        <f>SUM(H158:H162)</f>
        <v>690354</v>
      </c>
      <c r="I163" s="37">
        <f t="shared" si="33"/>
        <v>0.33158213256484148</v>
      </c>
      <c r="J163" s="32">
        <f>SUM(J158:J162)</f>
        <v>524145</v>
      </c>
      <c r="K163" s="37">
        <f t="shared" si="34"/>
        <v>0.25175072046109509</v>
      </c>
      <c r="L163" s="32">
        <f>SUM(L158:L162)</f>
        <v>0</v>
      </c>
      <c r="M163" s="37">
        <f t="shared" si="35"/>
        <v>0</v>
      </c>
      <c r="N163" s="32">
        <f t="shared" si="36"/>
        <v>2082000</v>
      </c>
      <c r="O163" s="37">
        <f t="shared" si="37"/>
        <v>1</v>
      </c>
      <c r="P163" s="32">
        <f>SUM(P158:P162)</f>
        <v>0</v>
      </c>
      <c r="Q163" s="32">
        <f>SUM(Q158:Q162)</f>
        <v>2082000</v>
      </c>
      <c r="R163" s="32">
        <f>SUM(R158:R162)</f>
        <v>2082000</v>
      </c>
      <c r="S163" s="32">
        <f>SUM(S158:S162)</f>
        <v>2082000</v>
      </c>
      <c r="T163" s="37">
        <f t="shared" si="38"/>
        <v>1</v>
      </c>
      <c r="U163" s="37">
        <f t="shared" si="39"/>
        <v>0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13819952</v>
      </c>
      <c r="E170" s="32">
        <f>SUM(E105,E107:E111,E113:E120,E122:E125,E127:E131,E133:E136,E138:E143,E145:E149,E151:E156,E158:E162,E164:E168)</f>
        <v>15966190</v>
      </c>
      <c r="F170" s="32">
        <f>SUM(F105,F107:F111,F113:F120,F122:F125,F127:F131,F133:F136,F138:F143,F145:F149,F151:F156,F158:F162,F164:F168)</f>
        <v>3306282</v>
      </c>
      <c r="G170" s="37">
        <f t="shared" si="32"/>
        <v>0.23923976002232136</v>
      </c>
      <c r="H170" s="32">
        <f>SUM(H105,H107:H111,H113:H120,H122:H125,H127:H131,H133:H136,H138:H143,H145:H149,H151:H156,H158:H162,H164:H168)</f>
        <v>3221715</v>
      </c>
      <c r="I170" s="37">
        <f t="shared" si="33"/>
        <v>0.23312056366042372</v>
      </c>
      <c r="J170" s="32">
        <f>SUM(J105,J107:J111,J113:J120,J122:J125,J127:J131,J133:J136,J138:J143,J145:J149,J151:J156,J158:J162,J164:J168)</f>
        <v>3217300</v>
      </c>
      <c r="K170" s="37">
        <f t="shared" si="34"/>
        <v>0.2015070596053285</v>
      </c>
      <c r="L170" s="32">
        <f>SUM(L105,L107:L111,L113:L120,L122:L125,L127:L131,L133:L136,L138:L143,L145:L149,L151:L156,L158:L162,L164:L168)</f>
        <v>1545543</v>
      </c>
      <c r="M170" s="37">
        <f t="shared" si="35"/>
        <v>9.6800990092188552E-2</v>
      </c>
      <c r="N170" s="32">
        <f t="shared" si="36"/>
        <v>11290840</v>
      </c>
      <c r="O170" s="37">
        <f t="shared" si="37"/>
        <v>0.70717184249968212</v>
      </c>
      <c r="P170" s="32">
        <f>SUM(P105,P107:P111,P113:P120,P122:P125,P127:P131,P133:P136,P138:P143,P145:P149,P151:P156,P158:P162,P164:P168)</f>
        <v>457024</v>
      </c>
      <c r="Q170" s="32">
        <f>SUM(Q105,Q107:Q111,Q113:Q120,Q122:Q125,Q127:Q131,Q133:Q136,Q138:Q143,Q145:Q149,Q151:Q156,Q158:Q162,Q164:Q168)</f>
        <v>32086195</v>
      </c>
      <c r="R170" s="32">
        <f>SUM(R105,R107:R111,R113:R120,R122:R125,R127:R131,R133:R136,R138:R143,R145:R149,R151:R156,R158:R162,R164:R168)</f>
        <v>34626933</v>
      </c>
      <c r="S170" s="32">
        <f>SUM(S105,S107:S111,S113:S120,S122:S125,S127:S131,S133:S136,S138:S143,S145:S149,S151:S156,S158:S162,S164:S168)</f>
        <v>26717244</v>
      </c>
      <c r="T170" s="37">
        <f t="shared" si="38"/>
        <v>0.77157408078850065</v>
      </c>
      <c r="U170" s="37">
        <f t="shared" si="39"/>
        <v>2.381754568687859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1000000</v>
      </c>
      <c r="E184" s="31">
        <v>1950000</v>
      </c>
      <c r="F184" s="31">
        <v>553126</v>
      </c>
      <c r="G184" s="36">
        <f t="shared" si="40"/>
        <v>0.55312600000000001</v>
      </c>
      <c r="H184" s="31">
        <v>1015952</v>
      </c>
      <c r="I184" s="36">
        <f t="shared" si="41"/>
        <v>1.015952</v>
      </c>
      <c r="J184" s="31">
        <v>1642666</v>
      </c>
      <c r="K184" s="36">
        <f t="shared" si="42"/>
        <v>0.84239282051282049</v>
      </c>
      <c r="L184" s="31">
        <v>420218</v>
      </c>
      <c r="M184" s="36">
        <f t="shared" si="43"/>
        <v>0.21549641025641025</v>
      </c>
      <c r="N184" s="31">
        <f t="shared" si="44"/>
        <v>3631962</v>
      </c>
      <c r="O184" s="36">
        <f t="shared" si="45"/>
        <v>1.8625446153846155</v>
      </c>
      <c r="P184" s="31">
        <v>166882</v>
      </c>
      <c r="Q184" s="31">
        <v>342000</v>
      </c>
      <c r="R184" s="31">
        <v>674575</v>
      </c>
      <c r="S184" s="31">
        <v>663238</v>
      </c>
      <c r="T184" s="36">
        <f t="shared" si="46"/>
        <v>0.98319386280250531</v>
      </c>
      <c r="U184" s="36">
        <f t="shared" si="47"/>
        <v>1.5180546733620162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1000000</v>
      </c>
      <c r="E185" s="32">
        <f>SUM(E180:E184)</f>
        <v>1950000</v>
      </c>
      <c r="F185" s="32">
        <f>SUM(F180:F184)</f>
        <v>553126</v>
      </c>
      <c r="G185" s="37">
        <f t="shared" si="40"/>
        <v>0.55312600000000001</v>
      </c>
      <c r="H185" s="32">
        <f>SUM(H180:H184)</f>
        <v>1015952</v>
      </c>
      <c r="I185" s="37">
        <f t="shared" si="41"/>
        <v>1.015952</v>
      </c>
      <c r="J185" s="32">
        <f>SUM(J180:J184)</f>
        <v>1642666</v>
      </c>
      <c r="K185" s="37">
        <f t="shared" si="42"/>
        <v>0.84239282051282049</v>
      </c>
      <c r="L185" s="32">
        <f>SUM(L180:L184)</f>
        <v>420218</v>
      </c>
      <c r="M185" s="37">
        <f t="shared" si="43"/>
        <v>0.21549641025641025</v>
      </c>
      <c r="N185" s="32">
        <f t="shared" si="44"/>
        <v>3631962</v>
      </c>
      <c r="O185" s="37">
        <f t="shared" si="45"/>
        <v>1.8625446153846155</v>
      </c>
      <c r="P185" s="32">
        <f>SUM(P180:P184)</f>
        <v>166882</v>
      </c>
      <c r="Q185" s="32">
        <f>SUM(Q180:Q184)</f>
        <v>342000</v>
      </c>
      <c r="R185" s="32">
        <f>SUM(R180:R184)</f>
        <v>674575</v>
      </c>
      <c r="S185" s="32">
        <f>SUM(S180:S184)</f>
        <v>663238</v>
      </c>
      <c r="T185" s="37">
        <f t="shared" si="46"/>
        <v>0.98319386280250531</v>
      </c>
      <c r="U185" s="37">
        <f t="shared" si="47"/>
        <v>1.5180546733620162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1442615</v>
      </c>
      <c r="E188" s="31">
        <v>1547035</v>
      </c>
      <c r="F188" s="31">
        <v>64821</v>
      </c>
      <c r="G188" s="36">
        <f t="shared" si="40"/>
        <v>4.4932986278390284E-2</v>
      </c>
      <c r="H188" s="31">
        <v>81837</v>
      </c>
      <c r="I188" s="36">
        <f t="shared" si="41"/>
        <v>5.6728233104466542E-2</v>
      </c>
      <c r="J188" s="31">
        <v>279208</v>
      </c>
      <c r="K188" s="36">
        <f t="shared" si="42"/>
        <v>0.18047943323842058</v>
      </c>
      <c r="L188" s="31">
        <v>891742</v>
      </c>
      <c r="M188" s="36">
        <f t="shared" si="43"/>
        <v>0.5764200551377312</v>
      </c>
      <c r="N188" s="31">
        <f t="shared" si="44"/>
        <v>1317608</v>
      </c>
      <c r="O188" s="36">
        <f t="shared" si="45"/>
        <v>0.85169889498298357</v>
      </c>
      <c r="P188" s="31">
        <v>700000</v>
      </c>
      <c r="Q188" s="31">
        <v>1721672</v>
      </c>
      <c r="R188" s="31">
        <v>421672</v>
      </c>
      <c r="S188" s="31">
        <v>700000</v>
      </c>
      <c r="T188" s="36">
        <f t="shared" si="46"/>
        <v>1.660058054601681</v>
      </c>
      <c r="U188" s="36">
        <f t="shared" si="47"/>
        <v>0.27391714285714275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9184000</v>
      </c>
      <c r="E190" s="31">
        <v>9854000</v>
      </c>
      <c r="F190" s="31">
        <v>3826672</v>
      </c>
      <c r="G190" s="36">
        <f t="shared" si="40"/>
        <v>0.41666724738675959</v>
      </c>
      <c r="H190" s="31">
        <v>3061333</v>
      </c>
      <c r="I190" s="36">
        <f t="shared" si="41"/>
        <v>0.33333329703832754</v>
      </c>
      <c r="J190" s="31">
        <v>2295994</v>
      </c>
      <c r="K190" s="36">
        <f t="shared" si="42"/>
        <v>0.23300121777958191</v>
      </c>
      <c r="L190" s="31">
        <v>0</v>
      </c>
      <c r="M190" s="36">
        <f t="shared" si="43"/>
        <v>0</v>
      </c>
      <c r="N190" s="31">
        <f t="shared" si="44"/>
        <v>9183999</v>
      </c>
      <c r="O190" s="36">
        <f t="shared" si="45"/>
        <v>0.93200720519585956</v>
      </c>
      <c r="P190" s="31">
        <v>0</v>
      </c>
      <c r="Q190" s="31">
        <v>8491000</v>
      </c>
      <c r="R190" s="31">
        <v>8398000</v>
      </c>
      <c r="S190" s="31">
        <v>8490999</v>
      </c>
      <c r="T190" s="36">
        <f t="shared" si="46"/>
        <v>1.0110739461776614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10643070</v>
      </c>
      <c r="E191" s="32">
        <f>SUM(E186:E190)</f>
        <v>11417490</v>
      </c>
      <c r="F191" s="32">
        <f>SUM(F186:F190)</f>
        <v>3891493</v>
      </c>
      <c r="G191" s="37">
        <f t="shared" si="40"/>
        <v>0.36563632485739544</v>
      </c>
      <c r="H191" s="32">
        <f>SUM(H186:H190)</f>
        <v>3143170</v>
      </c>
      <c r="I191" s="37">
        <f t="shared" si="41"/>
        <v>0.29532550288591541</v>
      </c>
      <c r="J191" s="32">
        <f>SUM(J186:J190)</f>
        <v>2575202</v>
      </c>
      <c r="K191" s="37">
        <f t="shared" si="42"/>
        <v>0.22554887282581373</v>
      </c>
      <c r="L191" s="32">
        <f>SUM(L186:L190)</f>
        <v>891742</v>
      </c>
      <c r="M191" s="37">
        <f t="shared" si="43"/>
        <v>7.8103155772415833E-2</v>
      </c>
      <c r="N191" s="32">
        <f t="shared" si="44"/>
        <v>10501607</v>
      </c>
      <c r="O191" s="37">
        <f t="shared" si="45"/>
        <v>0.91978245656444635</v>
      </c>
      <c r="P191" s="32">
        <f>SUM(P186:P190)</f>
        <v>700000</v>
      </c>
      <c r="Q191" s="32">
        <f>SUM(Q186:Q190)</f>
        <v>10229127</v>
      </c>
      <c r="R191" s="32">
        <f>SUM(R186:R190)</f>
        <v>8836127</v>
      </c>
      <c r="S191" s="32">
        <f>SUM(S186:S190)</f>
        <v>9190999</v>
      </c>
      <c r="T191" s="37">
        <f t="shared" si="46"/>
        <v>1.0401614870406457</v>
      </c>
      <c r="U191" s="37">
        <f t="shared" si="47"/>
        <v>0.27391714285714275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836407</v>
      </c>
      <c r="E200" s="31">
        <v>836407</v>
      </c>
      <c r="F200" s="31">
        <v>3252125</v>
      </c>
      <c r="G200" s="36">
        <f t="shared" si="40"/>
        <v>3.8882087309168862</v>
      </c>
      <c r="H200" s="31">
        <v>285658</v>
      </c>
      <c r="I200" s="36">
        <f t="shared" si="41"/>
        <v>0.34152990111273579</v>
      </c>
      <c r="J200" s="31">
        <v>229507</v>
      </c>
      <c r="K200" s="36">
        <f t="shared" si="42"/>
        <v>0.27439631662575753</v>
      </c>
      <c r="L200" s="31">
        <v>0</v>
      </c>
      <c r="M200" s="36">
        <f t="shared" si="43"/>
        <v>0</v>
      </c>
      <c r="N200" s="31">
        <f t="shared" si="44"/>
        <v>3767290</v>
      </c>
      <c r="O200" s="36">
        <f t="shared" si="45"/>
        <v>4.5041349486553797</v>
      </c>
      <c r="P200" s="31">
        <v>0</v>
      </c>
      <c r="Q200" s="31">
        <v>836408</v>
      </c>
      <c r="R200" s="31">
        <v>836408</v>
      </c>
      <c r="S200" s="31">
        <v>836408</v>
      </c>
      <c r="T200" s="36">
        <f t="shared" si="46"/>
        <v>1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836407</v>
      </c>
      <c r="E204" s="32">
        <f>SUM(E199:E203)</f>
        <v>836407</v>
      </c>
      <c r="F204" s="32">
        <f>SUM(F199:F203)</f>
        <v>3252125</v>
      </c>
      <c r="G204" s="37">
        <f t="shared" si="40"/>
        <v>3.8882087309168862</v>
      </c>
      <c r="H204" s="32">
        <f>SUM(H199:H203)</f>
        <v>285658</v>
      </c>
      <c r="I204" s="37">
        <f t="shared" si="41"/>
        <v>0.34152990111273579</v>
      </c>
      <c r="J204" s="32">
        <f>SUM(J199:J203)</f>
        <v>229507</v>
      </c>
      <c r="K204" s="37">
        <f t="shared" si="42"/>
        <v>0.27439631662575753</v>
      </c>
      <c r="L204" s="32">
        <f>SUM(L199:L203)</f>
        <v>0</v>
      </c>
      <c r="M204" s="37">
        <f t="shared" si="43"/>
        <v>0</v>
      </c>
      <c r="N204" s="32">
        <f t="shared" si="44"/>
        <v>3767290</v>
      </c>
      <c r="O204" s="37">
        <f t="shared" si="45"/>
        <v>4.5041349486553797</v>
      </c>
      <c r="P204" s="32">
        <f>SUM(P199:P203)</f>
        <v>0</v>
      </c>
      <c r="Q204" s="32">
        <f>SUM(Q199:Q203)</f>
        <v>836408</v>
      </c>
      <c r="R204" s="32">
        <f>SUM(R199:R203)</f>
        <v>836408</v>
      </c>
      <c r="S204" s="32">
        <f>SUM(S199:S203)</f>
        <v>836408</v>
      </c>
      <c r="T204" s="37">
        <f t="shared" si="46"/>
        <v>1</v>
      </c>
      <c r="U204" s="37">
        <f t="shared" si="47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12479477</v>
      </c>
      <c r="E205" s="32">
        <f>SUM(E173:E178,E180:E184,E186:E190,E192:E197,E199:E203)</f>
        <v>14203897</v>
      </c>
      <c r="F205" s="32">
        <f>SUM(F173:F178,F180:F184,F186:F190,F192:F197,F199:F203)</f>
        <v>7696744</v>
      </c>
      <c r="G205" s="37">
        <f t="shared" si="40"/>
        <v>0.61675212831435167</v>
      </c>
      <c r="H205" s="32">
        <f>SUM(H173:H178,H180:H184,H186:H190,H192:H197,H199:H203)</f>
        <v>4444780</v>
      </c>
      <c r="I205" s="37">
        <f t="shared" si="41"/>
        <v>0.35616716950558103</v>
      </c>
      <c r="J205" s="32">
        <f>SUM(J173:J178,J180:J184,J186:J190,J192:J197,J199:J203)</f>
        <v>4447375</v>
      </c>
      <c r="K205" s="37">
        <f t="shared" si="42"/>
        <v>0.31310949382412445</v>
      </c>
      <c r="L205" s="32">
        <f>SUM(L173:L178,L180:L184,L186:L190,L192:L197,L199:L203)</f>
        <v>1311960</v>
      </c>
      <c r="M205" s="37">
        <f t="shared" si="43"/>
        <v>9.2366200627898104E-2</v>
      </c>
      <c r="N205" s="32">
        <f t="shared" si="44"/>
        <v>17900859</v>
      </c>
      <c r="O205" s="37">
        <f t="shared" si="45"/>
        <v>1.2602780068033441</v>
      </c>
      <c r="P205" s="32">
        <f>SUM(P173:P178,P180:P184,P186:P190,P192:P197,P199:P203)</f>
        <v>866882</v>
      </c>
      <c r="Q205" s="32">
        <f>SUM(Q173:Q178,Q180:Q184,Q186:Q190,Q192:Q197,Q199:Q203)</f>
        <v>11407535</v>
      </c>
      <c r="R205" s="32">
        <f>SUM(R173:R178,R180:R184,R186:R190,R192:R197,R199:R203)</f>
        <v>10347110</v>
      </c>
      <c r="S205" s="32">
        <f>SUM(S173:S178,S180:S184,S186:S190,S192:S197,S199:S203)</f>
        <v>10690645</v>
      </c>
      <c r="T205" s="37">
        <f t="shared" si="46"/>
        <v>1.0332010580732205</v>
      </c>
      <c r="U205" s="37">
        <f t="shared" si="47"/>
        <v>0.51342397235148507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428</v>
      </c>
      <c r="T214" s="36">
        <f t="shared" si="54"/>
        <v>0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8"/>
        <v>0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0</v>
      </c>
      <c r="O216" s="37">
        <f t="shared" si="53"/>
        <v>0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428</v>
      </c>
      <c r="T216" s="37">
        <f t="shared" si="54"/>
        <v>0</v>
      </c>
      <c r="U216" s="37">
        <f t="shared" si="55"/>
        <v>0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104137</v>
      </c>
      <c r="E218" s="31">
        <v>1380725</v>
      </c>
      <c r="F218" s="31">
        <v>529404</v>
      </c>
      <c r="G218" s="36">
        <f t="shared" si="48"/>
        <v>5.0837262452346428</v>
      </c>
      <c r="H218" s="31">
        <v>160959</v>
      </c>
      <c r="I218" s="36">
        <f t="shared" si="49"/>
        <v>1.5456466001517233</v>
      </c>
      <c r="J218" s="31">
        <v>63016</v>
      </c>
      <c r="K218" s="36">
        <f t="shared" si="50"/>
        <v>4.5639790689673901E-2</v>
      </c>
      <c r="L218" s="31">
        <v>71648</v>
      </c>
      <c r="M218" s="36">
        <f t="shared" si="51"/>
        <v>5.1891578699596229E-2</v>
      </c>
      <c r="N218" s="31">
        <f t="shared" si="52"/>
        <v>825027</v>
      </c>
      <c r="O218" s="36">
        <f t="shared" si="53"/>
        <v>0.59753173151786199</v>
      </c>
      <c r="P218" s="31">
        <v>25087</v>
      </c>
      <c r="Q218" s="31">
        <v>68936</v>
      </c>
      <c r="R218" s="31">
        <v>111797</v>
      </c>
      <c r="S218" s="31">
        <v>79596</v>
      </c>
      <c r="T218" s="36">
        <f t="shared" si="54"/>
        <v>0.71196901526874601</v>
      </c>
      <c r="U218" s="36">
        <f t="shared" si="55"/>
        <v>1.8559811854745485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1603298</v>
      </c>
      <c r="E223" s="31">
        <v>1603298</v>
      </c>
      <c r="F223" s="31">
        <v>47826</v>
      </c>
      <c r="G223" s="36">
        <f t="shared" si="48"/>
        <v>2.9829763400191354E-2</v>
      </c>
      <c r="H223" s="31">
        <v>82608</v>
      </c>
      <c r="I223" s="36">
        <f t="shared" si="49"/>
        <v>5.1523796574311199E-2</v>
      </c>
      <c r="J223" s="31">
        <v>38261</v>
      </c>
      <c r="K223" s="36">
        <f t="shared" si="50"/>
        <v>2.3863935463026835E-2</v>
      </c>
      <c r="L223" s="31">
        <v>4352</v>
      </c>
      <c r="M223" s="36">
        <f t="shared" si="51"/>
        <v>2.7144049328321996E-3</v>
      </c>
      <c r="N223" s="31">
        <f t="shared" si="52"/>
        <v>173047</v>
      </c>
      <c r="O223" s="36">
        <f t="shared" si="53"/>
        <v>0.10793190037036159</v>
      </c>
      <c r="P223" s="31">
        <v>269565</v>
      </c>
      <c r="Q223" s="31">
        <v>1164400</v>
      </c>
      <c r="R223" s="31">
        <v>1164400</v>
      </c>
      <c r="S223" s="31">
        <v>326087</v>
      </c>
      <c r="T223" s="36">
        <f t="shared" si="54"/>
        <v>0.28004723462727588</v>
      </c>
      <c r="U223" s="36">
        <f t="shared" si="55"/>
        <v>-0.98385547085118619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1707435</v>
      </c>
      <c r="E224" s="32">
        <f>SUM(E217:E223)</f>
        <v>2984023</v>
      </c>
      <c r="F224" s="32">
        <f>SUM(F217:F223)</f>
        <v>577230</v>
      </c>
      <c r="G224" s="37">
        <f t="shared" si="48"/>
        <v>0.3380685062681742</v>
      </c>
      <c r="H224" s="32">
        <f>SUM(H217:H223)</f>
        <v>243567</v>
      </c>
      <c r="I224" s="37">
        <f t="shared" si="49"/>
        <v>0.1426508183327623</v>
      </c>
      <c r="J224" s="32">
        <f>SUM(J217:J223)</f>
        <v>101277</v>
      </c>
      <c r="K224" s="37">
        <f t="shared" si="50"/>
        <v>3.3939751804862091E-2</v>
      </c>
      <c r="L224" s="32">
        <f>SUM(L217:L223)</f>
        <v>76000</v>
      </c>
      <c r="M224" s="37">
        <f t="shared" si="51"/>
        <v>2.5468972591699193E-2</v>
      </c>
      <c r="N224" s="32">
        <f t="shared" si="52"/>
        <v>998074</v>
      </c>
      <c r="O224" s="37">
        <f t="shared" si="53"/>
        <v>0.33447262303273134</v>
      </c>
      <c r="P224" s="32">
        <f>SUM(P217:P223)</f>
        <v>294652</v>
      </c>
      <c r="Q224" s="32">
        <f>SUM(Q217:Q223)</f>
        <v>1233336</v>
      </c>
      <c r="R224" s="32">
        <f>SUM(R217:R223)</f>
        <v>1276197</v>
      </c>
      <c r="S224" s="32">
        <f>SUM(S217:S223)</f>
        <v>405683</v>
      </c>
      <c r="T224" s="37">
        <f t="shared" si="54"/>
        <v>0.31788430783021743</v>
      </c>
      <c r="U224" s="37">
        <f t="shared" si="55"/>
        <v>-0.7420686097498066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275000</v>
      </c>
      <c r="E225" s="31">
        <v>275000</v>
      </c>
      <c r="F225" s="31">
        <v>210</v>
      </c>
      <c r="G225" s="36">
        <f t="shared" si="48"/>
        <v>7.6363636363636369E-4</v>
      </c>
      <c r="H225" s="31">
        <v>1080</v>
      </c>
      <c r="I225" s="36">
        <f t="shared" si="49"/>
        <v>3.9272727272727272E-3</v>
      </c>
      <c r="J225" s="31">
        <v>0</v>
      </c>
      <c r="K225" s="36">
        <f t="shared" si="50"/>
        <v>0</v>
      </c>
      <c r="L225" s="31">
        <v>717</v>
      </c>
      <c r="M225" s="36">
        <f t="shared" si="51"/>
        <v>2.6072727272727272E-3</v>
      </c>
      <c r="N225" s="31">
        <f t="shared" si="52"/>
        <v>2007</v>
      </c>
      <c r="O225" s="36">
        <f t="shared" si="53"/>
        <v>7.2981818181818182E-3</v>
      </c>
      <c r="P225" s="31">
        <v>1050</v>
      </c>
      <c r="Q225" s="31">
        <v>0</v>
      </c>
      <c r="R225" s="31">
        <v>0</v>
      </c>
      <c r="S225" s="31">
        <v>4005</v>
      </c>
      <c r="T225" s="36">
        <f t="shared" si="54"/>
        <v>0</v>
      </c>
      <c r="U225" s="36">
        <f t="shared" si="55"/>
        <v>-0.31714285714285717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1294088</v>
      </c>
      <c r="E226" s="31">
        <v>1294088</v>
      </c>
      <c r="F226" s="31">
        <v>289835</v>
      </c>
      <c r="G226" s="36">
        <f t="shared" si="48"/>
        <v>0.22396854000655289</v>
      </c>
      <c r="H226" s="31">
        <v>289895</v>
      </c>
      <c r="I226" s="36">
        <f t="shared" si="49"/>
        <v>0.22401490470508961</v>
      </c>
      <c r="J226" s="31">
        <v>290180</v>
      </c>
      <c r="K226" s="36">
        <f t="shared" si="50"/>
        <v>0.22423513702313908</v>
      </c>
      <c r="L226" s="31">
        <v>290385</v>
      </c>
      <c r="M226" s="36">
        <f t="shared" si="51"/>
        <v>0.22439354974313958</v>
      </c>
      <c r="N226" s="31">
        <f t="shared" si="52"/>
        <v>1160295</v>
      </c>
      <c r="O226" s="36">
        <f t="shared" si="53"/>
        <v>0.89661213147792118</v>
      </c>
      <c r="P226" s="31">
        <v>279545</v>
      </c>
      <c r="Q226" s="31">
        <v>1187427</v>
      </c>
      <c r="R226" s="31">
        <v>1116886</v>
      </c>
      <c r="S226" s="31">
        <v>1117235</v>
      </c>
      <c r="T226" s="36">
        <f t="shared" si="54"/>
        <v>1.0003124759375621</v>
      </c>
      <c r="U226" s="36">
        <f t="shared" si="55"/>
        <v>3.8777298824876238E-2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349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1569088</v>
      </c>
      <c r="E230" s="32">
        <f>SUM(E225:E229)</f>
        <v>1569088</v>
      </c>
      <c r="F230" s="32">
        <f>SUM(F225:F229)</f>
        <v>290045</v>
      </c>
      <c r="G230" s="37">
        <f t="shared" si="48"/>
        <v>0.18484941571154709</v>
      </c>
      <c r="H230" s="32">
        <f>SUM(H225:H229)</f>
        <v>290975</v>
      </c>
      <c r="I230" s="37">
        <f t="shared" si="49"/>
        <v>0.18544211669453847</v>
      </c>
      <c r="J230" s="32">
        <f>SUM(J225:J229)</f>
        <v>290180</v>
      </c>
      <c r="K230" s="37">
        <f t="shared" si="50"/>
        <v>0.18493545295101357</v>
      </c>
      <c r="L230" s="32">
        <f>SUM(L225:L229)</f>
        <v>291102</v>
      </c>
      <c r="M230" s="37">
        <f t="shared" si="51"/>
        <v>0.18552305543092548</v>
      </c>
      <c r="N230" s="32">
        <f t="shared" si="52"/>
        <v>1162302</v>
      </c>
      <c r="O230" s="37">
        <f t="shared" si="53"/>
        <v>0.74075004078802464</v>
      </c>
      <c r="P230" s="32">
        <f>SUM(P225:P229)</f>
        <v>280595</v>
      </c>
      <c r="Q230" s="32">
        <f>SUM(Q225:Q229)</f>
        <v>1187776</v>
      </c>
      <c r="R230" s="32">
        <f>SUM(R225:R229)</f>
        <v>1116886</v>
      </c>
      <c r="S230" s="32">
        <f>SUM(S225:S229)</f>
        <v>1121240</v>
      </c>
      <c r="T230" s="37">
        <f t="shared" si="54"/>
        <v>1.0038983387740557</v>
      </c>
      <c r="U230" s="37">
        <f t="shared" si="55"/>
        <v>3.7445428464512931E-2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3276523</v>
      </c>
      <c r="E231" s="32">
        <f>SUM(E208:E215,E217:E223,E225:E229)</f>
        <v>4553111</v>
      </c>
      <c r="F231" s="32">
        <f>SUM(F208:F215,F217:F223,F225:F229)</f>
        <v>867275</v>
      </c>
      <c r="G231" s="37">
        <f t="shared" si="48"/>
        <v>0.26469370121924979</v>
      </c>
      <c r="H231" s="32">
        <f>SUM(H208:H215,H217:H223,H225:H229)</f>
        <v>534542</v>
      </c>
      <c r="I231" s="37">
        <f t="shared" si="49"/>
        <v>0.16314306354632641</v>
      </c>
      <c r="J231" s="32">
        <f>SUM(J208:J215,J217:J223,J225:J229)</f>
        <v>391457</v>
      </c>
      <c r="K231" s="37">
        <f t="shared" si="50"/>
        <v>8.5975720776409803E-2</v>
      </c>
      <c r="L231" s="32">
        <f>SUM(L208:L215,L217:L223,L225:L229)</f>
        <v>367102</v>
      </c>
      <c r="M231" s="37">
        <f t="shared" si="51"/>
        <v>8.0626630890395595E-2</v>
      </c>
      <c r="N231" s="32">
        <f t="shared" si="52"/>
        <v>2160376</v>
      </c>
      <c r="O231" s="37">
        <f t="shared" si="53"/>
        <v>0.47448349051890015</v>
      </c>
      <c r="P231" s="32">
        <f>SUM(P208:P215,P217:P223,P225:P229)</f>
        <v>575247</v>
      </c>
      <c r="Q231" s="32">
        <f>SUM(Q208:Q215,Q217:Q223,Q225:Q229)</f>
        <v>2421112</v>
      </c>
      <c r="R231" s="32">
        <f>SUM(R208:R215,R217:R223,R225:R229)</f>
        <v>2393083</v>
      </c>
      <c r="S231" s="32">
        <f>SUM(S208:S215,S217:S223,S225:S229)</f>
        <v>1527351</v>
      </c>
      <c r="T231" s="37">
        <f t="shared" si="54"/>
        <v>0.63823569846929673</v>
      </c>
      <c r="U231" s="37">
        <f t="shared" si="55"/>
        <v>-0.36183587224270619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22266</v>
      </c>
      <c r="E235" s="31">
        <v>22266</v>
      </c>
      <c r="F235" s="31">
        <v>10172</v>
      </c>
      <c r="G235" s="36">
        <f t="shared" si="56"/>
        <v>0.45684002515045363</v>
      </c>
      <c r="H235" s="31">
        <v>8806</v>
      </c>
      <c r="I235" s="36">
        <f t="shared" si="57"/>
        <v>0.39549088296056767</v>
      </c>
      <c r="J235" s="31">
        <v>6484</v>
      </c>
      <c r="K235" s="36">
        <f t="shared" si="58"/>
        <v>0.29120632354262105</v>
      </c>
      <c r="L235" s="31">
        <v>22250</v>
      </c>
      <c r="M235" s="36">
        <f t="shared" si="59"/>
        <v>0.99928141561124584</v>
      </c>
      <c r="N235" s="31">
        <f t="shared" si="60"/>
        <v>47712</v>
      </c>
      <c r="O235" s="36">
        <f t="shared" si="61"/>
        <v>2.142818647264888</v>
      </c>
      <c r="P235" s="31">
        <v>628</v>
      </c>
      <c r="Q235" s="31">
        <v>30264</v>
      </c>
      <c r="R235" s="31">
        <v>30264</v>
      </c>
      <c r="S235" s="31">
        <v>17940</v>
      </c>
      <c r="T235" s="36">
        <f t="shared" si="62"/>
        <v>0.59278350515463918</v>
      </c>
      <c r="U235" s="36">
        <f t="shared" si="63"/>
        <v>34.429936305732483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22266</v>
      </c>
      <c r="E240" s="32">
        <f>SUM(E234:E239)</f>
        <v>22266</v>
      </c>
      <c r="F240" s="32">
        <f>SUM(F234:F239)</f>
        <v>10172</v>
      </c>
      <c r="G240" s="37">
        <f t="shared" si="56"/>
        <v>0.45684002515045363</v>
      </c>
      <c r="H240" s="32">
        <f>SUM(H234:H239)</f>
        <v>8806</v>
      </c>
      <c r="I240" s="37">
        <f t="shared" si="57"/>
        <v>0.39549088296056767</v>
      </c>
      <c r="J240" s="32">
        <f>SUM(J234:J239)</f>
        <v>6484</v>
      </c>
      <c r="K240" s="37">
        <f t="shared" si="58"/>
        <v>0.29120632354262105</v>
      </c>
      <c r="L240" s="32">
        <f>SUM(L234:L239)</f>
        <v>22250</v>
      </c>
      <c r="M240" s="37">
        <f t="shared" si="59"/>
        <v>0.99928141561124584</v>
      </c>
      <c r="N240" s="32">
        <f t="shared" si="60"/>
        <v>47712</v>
      </c>
      <c r="O240" s="37">
        <f t="shared" si="61"/>
        <v>2.142818647264888</v>
      </c>
      <c r="P240" s="32">
        <f>SUM(P234:P239)</f>
        <v>628</v>
      </c>
      <c r="Q240" s="32">
        <f>SUM(Q234:Q239)</f>
        <v>30264</v>
      </c>
      <c r="R240" s="32">
        <f>SUM(R234:R239)</f>
        <v>30264</v>
      </c>
      <c r="S240" s="32">
        <f>SUM(S234:S239)</f>
        <v>17940</v>
      </c>
      <c r="T240" s="37">
        <f t="shared" si="62"/>
        <v>0.59278350515463918</v>
      </c>
      <c r="U240" s="37">
        <f t="shared" si="63"/>
        <v>34.429936305732483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120000</v>
      </c>
      <c r="E246" s="31">
        <v>404604</v>
      </c>
      <c r="F246" s="31">
        <v>44263</v>
      </c>
      <c r="G246" s="36">
        <f t="shared" si="56"/>
        <v>0.36885833333333334</v>
      </c>
      <c r="H246" s="31">
        <v>225474</v>
      </c>
      <c r="I246" s="36">
        <f t="shared" si="57"/>
        <v>1.8789499999999999</v>
      </c>
      <c r="J246" s="31">
        <v>158258</v>
      </c>
      <c r="K246" s="36">
        <f t="shared" si="58"/>
        <v>0.39114294470642902</v>
      </c>
      <c r="L246" s="31">
        <v>98318</v>
      </c>
      <c r="M246" s="36">
        <f t="shared" si="59"/>
        <v>0.24299809196152286</v>
      </c>
      <c r="N246" s="31">
        <f t="shared" si="60"/>
        <v>526313</v>
      </c>
      <c r="O246" s="36">
        <f t="shared" si="61"/>
        <v>1.30081017488705</v>
      </c>
      <c r="P246" s="31">
        <v>30242</v>
      </c>
      <c r="Q246" s="31">
        <v>0</v>
      </c>
      <c r="R246" s="31">
        <v>0</v>
      </c>
      <c r="S246" s="31">
        <v>44618</v>
      </c>
      <c r="T246" s="36">
        <f t="shared" si="62"/>
        <v>0</v>
      </c>
      <c r="U246" s="36">
        <f t="shared" si="63"/>
        <v>2.2510415977779248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120000</v>
      </c>
      <c r="E247" s="32">
        <f>SUM(E241:E246)</f>
        <v>404604</v>
      </c>
      <c r="F247" s="32">
        <f>SUM(F241:F246)</f>
        <v>44263</v>
      </c>
      <c r="G247" s="37">
        <f t="shared" si="56"/>
        <v>0.36885833333333334</v>
      </c>
      <c r="H247" s="32">
        <f>SUM(H241:H246)</f>
        <v>225474</v>
      </c>
      <c r="I247" s="37">
        <f t="shared" si="57"/>
        <v>1.8789499999999999</v>
      </c>
      <c r="J247" s="32">
        <f>SUM(J241:J246)</f>
        <v>158258</v>
      </c>
      <c r="K247" s="37">
        <f t="shared" si="58"/>
        <v>0.39114294470642902</v>
      </c>
      <c r="L247" s="32">
        <f>SUM(L241:L246)</f>
        <v>98318</v>
      </c>
      <c r="M247" s="37">
        <f t="shared" si="59"/>
        <v>0.24299809196152286</v>
      </c>
      <c r="N247" s="32">
        <f t="shared" si="60"/>
        <v>526313</v>
      </c>
      <c r="O247" s="37">
        <f t="shared" si="61"/>
        <v>1.30081017488705</v>
      </c>
      <c r="P247" s="32">
        <f>SUM(P241:P246)</f>
        <v>30242</v>
      </c>
      <c r="Q247" s="32">
        <f>SUM(Q241:Q246)</f>
        <v>0</v>
      </c>
      <c r="R247" s="32">
        <f>SUM(R241:R246)</f>
        <v>0</v>
      </c>
      <c r="S247" s="32">
        <f>SUM(S241:S246)</f>
        <v>44618</v>
      </c>
      <c r="T247" s="37">
        <f t="shared" si="62"/>
        <v>0</v>
      </c>
      <c r="U247" s="37">
        <f t="shared" si="63"/>
        <v>2.2510415977779248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15078</v>
      </c>
      <c r="E248" s="31">
        <v>15078</v>
      </c>
      <c r="F248" s="31">
        <v>2875</v>
      </c>
      <c r="G248" s="36">
        <f t="shared" si="56"/>
        <v>0.19067515585621436</v>
      </c>
      <c r="H248" s="31">
        <v>2619</v>
      </c>
      <c r="I248" s="36">
        <f t="shared" si="57"/>
        <v>0.17369677676084361</v>
      </c>
      <c r="J248" s="31">
        <v>2591</v>
      </c>
      <c r="K248" s="36">
        <f t="shared" si="58"/>
        <v>0.17183976654728744</v>
      </c>
      <c r="L248" s="31">
        <v>3760</v>
      </c>
      <c r="M248" s="36">
        <f t="shared" si="59"/>
        <v>0.24936994296325773</v>
      </c>
      <c r="N248" s="31">
        <f t="shared" si="60"/>
        <v>11845</v>
      </c>
      <c r="O248" s="36">
        <f t="shared" si="61"/>
        <v>0.78558164212760317</v>
      </c>
      <c r="P248" s="31">
        <v>1733</v>
      </c>
      <c r="Q248" s="31">
        <v>14374</v>
      </c>
      <c r="R248" s="31">
        <v>14374</v>
      </c>
      <c r="S248" s="31">
        <v>7012</v>
      </c>
      <c r="T248" s="36">
        <f t="shared" si="62"/>
        <v>0.4878252400166968</v>
      </c>
      <c r="U248" s="36">
        <f t="shared" si="63"/>
        <v>1.1696480092325445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22466720</v>
      </c>
      <c r="E253" s="31">
        <v>22466720</v>
      </c>
      <c r="F253" s="31">
        <v>9361115</v>
      </c>
      <c r="G253" s="36">
        <f t="shared" si="56"/>
        <v>0.41666585064486494</v>
      </c>
      <c r="H253" s="31">
        <v>7488892</v>
      </c>
      <c r="I253" s="36">
        <f t="shared" si="57"/>
        <v>0.33333268051589193</v>
      </c>
      <c r="J253" s="31">
        <v>5616713</v>
      </c>
      <c r="K253" s="36">
        <f t="shared" si="58"/>
        <v>0.25000146883924312</v>
      </c>
      <c r="L253" s="31">
        <v>0</v>
      </c>
      <c r="M253" s="36">
        <f t="shared" si="59"/>
        <v>0</v>
      </c>
      <c r="N253" s="31">
        <f t="shared" si="60"/>
        <v>22466720</v>
      </c>
      <c r="O253" s="36">
        <f t="shared" si="61"/>
        <v>1</v>
      </c>
      <c r="P253" s="31">
        <v>0</v>
      </c>
      <c r="Q253" s="31">
        <v>21220815</v>
      </c>
      <c r="R253" s="31">
        <v>21220815</v>
      </c>
      <c r="S253" s="31">
        <v>21220816</v>
      </c>
      <c r="T253" s="36">
        <f t="shared" si="62"/>
        <v>1.0000000471235435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22481798</v>
      </c>
      <c r="E254" s="32">
        <f>SUM(E248:E253)</f>
        <v>22481798</v>
      </c>
      <c r="F254" s="32">
        <f>SUM(F248:F253)</f>
        <v>9363990</v>
      </c>
      <c r="G254" s="37">
        <f t="shared" si="56"/>
        <v>0.4165142841333242</v>
      </c>
      <c r="H254" s="32">
        <f>SUM(H248:H253)</f>
        <v>7491511</v>
      </c>
      <c r="I254" s="37">
        <f t="shared" si="57"/>
        <v>0.33322561656323041</v>
      </c>
      <c r="J254" s="32">
        <f>SUM(J248:J253)</f>
        <v>5619304</v>
      </c>
      <c r="K254" s="37">
        <f t="shared" si="58"/>
        <v>0.24994904766958587</v>
      </c>
      <c r="L254" s="32">
        <f>SUM(L248:L253)</f>
        <v>3760</v>
      </c>
      <c r="M254" s="37">
        <f t="shared" si="59"/>
        <v>1.6724640974000388E-4</v>
      </c>
      <c r="N254" s="32">
        <f t="shared" si="60"/>
        <v>22478565</v>
      </c>
      <c r="O254" s="37">
        <f t="shared" si="61"/>
        <v>0.9998561947758805</v>
      </c>
      <c r="P254" s="32">
        <f>SUM(P248:P253)</f>
        <v>1733</v>
      </c>
      <c r="Q254" s="32">
        <f>SUM(Q248:Q253)</f>
        <v>21235189</v>
      </c>
      <c r="R254" s="32">
        <f>SUM(R248:R253)</f>
        <v>21235189</v>
      </c>
      <c r="S254" s="32">
        <f>SUM(S248:S253)</f>
        <v>21227828</v>
      </c>
      <c r="T254" s="37">
        <f t="shared" si="62"/>
        <v>0.99965335839487934</v>
      </c>
      <c r="U254" s="37">
        <f t="shared" si="63"/>
        <v>1.1696480092325445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108677</v>
      </c>
      <c r="E255" s="31">
        <v>173741</v>
      </c>
      <c r="F255" s="31">
        <v>56583</v>
      </c>
      <c r="G255" s="36">
        <f t="shared" si="56"/>
        <v>0.52065294404519813</v>
      </c>
      <c r="H255" s="31">
        <v>28653</v>
      </c>
      <c r="I255" s="36">
        <f t="shared" si="57"/>
        <v>0.26365284282782925</v>
      </c>
      <c r="J255" s="31">
        <v>40006</v>
      </c>
      <c r="K255" s="36">
        <f t="shared" si="58"/>
        <v>0.23026228696738249</v>
      </c>
      <c r="L255" s="31">
        <v>36874</v>
      </c>
      <c r="M255" s="36">
        <f t="shared" si="59"/>
        <v>0.21223545392279311</v>
      </c>
      <c r="N255" s="31">
        <f t="shared" si="60"/>
        <v>162116</v>
      </c>
      <c r="O255" s="36">
        <f t="shared" si="61"/>
        <v>0.93309005934120326</v>
      </c>
      <c r="P255" s="31">
        <v>38068</v>
      </c>
      <c r="Q255" s="31">
        <v>221211</v>
      </c>
      <c r="R255" s="31">
        <v>221211</v>
      </c>
      <c r="S255" s="31">
        <v>160562</v>
      </c>
      <c r="T255" s="36">
        <f t="shared" si="62"/>
        <v>0.72583189805208603</v>
      </c>
      <c r="U255" s="36">
        <f t="shared" si="63"/>
        <v>-3.1364925922034215E-2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-45781</v>
      </c>
      <c r="M258" s="36">
        <f t="shared" si="59"/>
        <v>0</v>
      </c>
      <c r="N258" s="31">
        <f t="shared" si="60"/>
        <v>-45781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108677</v>
      </c>
      <c r="E259" s="32">
        <f>SUM(E255:E258)</f>
        <v>173741</v>
      </c>
      <c r="F259" s="32">
        <f>SUM(F255:F258)</f>
        <v>56583</v>
      </c>
      <c r="G259" s="37">
        <f t="shared" si="56"/>
        <v>0.52065294404519813</v>
      </c>
      <c r="H259" s="32">
        <f>SUM(H255:H258)</f>
        <v>28653</v>
      </c>
      <c r="I259" s="37">
        <f t="shared" si="57"/>
        <v>0.26365284282782925</v>
      </c>
      <c r="J259" s="32">
        <f>SUM(J255:J258)</f>
        <v>40006</v>
      </c>
      <c r="K259" s="37">
        <f t="shared" si="58"/>
        <v>0.23026228696738249</v>
      </c>
      <c r="L259" s="32">
        <f>SUM(L255:L258)</f>
        <v>-8907</v>
      </c>
      <c r="M259" s="37">
        <f t="shared" si="59"/>
        <v>-5.1265964855733537E-2</v>
      </c>
      <c r="N259" s="32">
        <f t="shared" si="60"/>
        <v>116335</v>
      </c>
      <c r="O259" s="37">
        <f t="shared" si="61"/>
        <v>0.66958864056267664</v>
      </c>
      <c r="P259" s="32">
        <f>SUM(P255:P258)</f>
        <v>38068</v>
      </c>
      <c r="Q259" s="32">
        <f>SUM(Q255:Q258)</f>
        <v>221211</v>
      </c>
      <c r="R259" s="32">
        <f>SUM(R255:R258)</f>
        <v>221211</v>
      </c>
      <c r="S259" s="32">
        <f>SUM(S255:S258)</f>
        <v>160562</v>
      </c>
      <c r="T259" s="37">
        <f t="shared" si="62"/>
        <v>0.72583189805208603</v>
      </c>
      <c r="U259" s="37">
        <f t="shared" si="63"/>
        <v>-1.2339760428706525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22732741</v>
      </c>
      <c r="E260" s="32">
        <f>SUM(E234:E239,E241:E246,E248:E253,E255:E258)</f>
        <v>23082409</v>
      </c>
      <c r="F260" s="32">
        <f>SUM(F234:F239,F241:F246,F248:F253,F255:F258)</f>
        <v>9475008</v>
      </c>
      <c r="G260" s="37">
        <f t="shared" si="56"/>
        <v>0.41680006823638205</v>
      </c>
      <c r="H260" s="32">
        <f>SUM(H234:H239,H241:H246,H248:H253,H255:H258)</f>
        <v>7754444</v>
      </c>
      <c r="I260" s="37">
        <f t="shared" si="57"/>
        <v>0.34111346273641174</v>
      </c>
      <c r="J260" s="32">
        <f>SUM(J234:J239,J241:J246,J248:J253,J255:J258)</f>
        <v>5824052</v>
      </c>
      <c r="K260" s="37">
        <f t="shared" si="58"/>
        <v>0.25231560535990849</v>
      </c>
      <c r="L260" s="32">
        <f>SUM(L234:L239,L241:L246,L248:L253,L255:L258)</f>
        <v>115421</v>
      </c>
      <c r="M260" s="37">
        <f t="shared" si="59"/>
        <v>5.0003879577733851E-3</v>
      </c>
      <c r="N260" s="32">
        <f t="shared" si="60"/>
        <v>23168925</v>
      </c>
      <c r="O260" s="37">
        <f t="shared" si="61"/>
        <v>1.0037481356473668</v>
      </c>
      <c r="P260" s="32">
        <f>SUM(P234:P239,P241:P246,P248:P253,P255:P258)</f>
        <v>70671</v>
      </c>
      <c r="Q260" s="32">
        <f>SUM(Q234:Q239,Q241:Q246,Q248:Q253,Q255:Q258)</f>
        <v>21486664</v>
      </c>
      <c r="R260" s="32">
        <f>SUM(R234:R239,R241:R246,R248:R253,R255:R258)</f>
        <v>21486664</v>
      </c>
      <c r="S260" s="32">
        <f>SUM(S234:S239,S241:S246,S248:S253,S255:S258)</f>
        <v>21450948</v>
      </c>
      <c r="T260" s="37">
        <f t="shared" si="62"/>
        <v>0.99833775964477312</v>
      </c>
      <c r="U260" s="37">
        <f t="shared" si="63"/>
        <v>0.63321588770499915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500</v>
      </c>
      <c r="E263" s="31">
        <v>1000</v>
      </c>
      <c r="F263" s="31">
        <v>27</v>
      </c>
      <c r="G263" s="36">
        <f t="shared" ref="G263:G299" si="64">IF(($D263     =0),0,($F263     /$D263     ))</f>
        <v>5.3999999999999999E-2</v>
      </c>
      <c r="H263" s="31">
        <v>35</v>
      </c>
      <c r="I263" s="36">
        <f t="shared" ref="I263:I299" si="65">IF(($D263     =0),0,($H263     /$D263     ))</f>
        <v>7.0000000000000007E-2</v>
      </c>
      <c r="J263" s="31">
        <v>60</v>
      </c>
      <c r="K263" s="36">
        <f t="shared" ref="K263:K299" si="66">IF(($E263     =0),0,($J263     /$E263     ))</f>
        <v>0.06</v>
      </c>
      <c r="L263" s="31">
        <v>60</v>
      </c>
      <c r="M263" s="36">
        <f t="shared" ref="M263:M299" si="67">IF(($E263     =0),0,($L263     /$E263     ))</f>
        <v>0.06</v>
      </c>
      <c r="N263" s="31">
        <f t="shared" ref="N263:N299" si="68">$F263     +$H263     +$J263     +$L263</f>
        <v>182</v>
      </c>
      <c r="O263" s="36">
        <f t="shared" ref="O263:O299" si="69">IF(($E263     =0),0,($N263     /$E263     ))</f>
        <v>0.182</v>
      </c>
      <c r="P263" s="31">
        <v>105</v>
      </c>
      <c r="Q263" s="31">
        <v>300</v>
      </c>
      <c r="R263" s="31">
        <v>300</v>
      </c>
      <c r="S263" s="31">
        <v>237</v>
      </c>
      <c r="T263" s="36">
        <f t="shared" ref="T263:T299" si="70">IF(($R263     =0),0,($S263     /$R263     ))</f>
        <v>0.79</v>
      </c>
      <c r="U263" s="36">
        <f t="shared" ref="U263:U299" si="71">IF(($P263     =0),0,(($L263     /$P263     )-1))</f>
        <v>-0.4285714285714286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354755</v>
      </c>
      <c r="E264" s="31">
        <v>354755</v>
      </c>
      <c r="F264" s="31">
        <v>134009</v>
      </c>
      <c r="G264" s="36">
        <f t="shared" si="64"/>
        <v>0.37775084213048443</v>
      </c>
      <c r="H264" s="31">
        <v>120495</v>
      </c>
      <c r="I264" s="36">
        <f t="shared" si="65"/>
        <v>0.339656946343251</v>
      </c>
      <c r="J264" s="31">
        <v>80818</v>
      </c>
      <c r="K264" s="36">
        <f t="shared" si="66"/>
        <v>0.2278135614720018</v>
      </c>
      <c r="L264" s="31">
        <v>11342</v>
      </c>
      <c r="M264" s="36">
        <f t="shared" si="67"/>
        <v>3.1971360516412736E-2</v>
      </c>
      <c r="N264" s="31">
        <f t="shared" si="68"/>
        <v>346664</v>
      </c>
      <c r="O264" s="36">
        <f t="shared" si="69"/>
        <v>0.97719271046214995</v>
      </c>
      <c r="P264" s="31">
        <v>2370</v>
      </c>
      <c r="Q264" s="31">
        <v>338184</v>
      </c>
      <c r="R264" s="31">
        <v>368184</v>
      </c>
      <c r="S264" s="31">
        <v>346841</v>
      </c>
      <c r="T264" s="36">
        <f t="shared" si="70"/>
        <v>0.94203170154053406</v>
      </c>
      <c r="U264" s="36">
        <f t="shared" si="71"/>
        <v>3.7856540084388186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3298</v>
      </c>
      <c r="E265" s="31">
        <v>29690</v>
      </c>
      <c r="F265" s="31">
        <v>5505</v>
      </c>
      <c r="G265" s="36">
        <f t="shared" si="64"/>
        <v>1.6691934505761068</v>
      </c>
      <c r="H265" s="31">
        <v>9340</v>
      </c>
      <c r="I265" s="36">
        <f t="shared" si="65"/>
        <v>2.8320194057004247</v>
      </c>
      <c r="J265" s="31">
        <v>4994</v>
      </c>
      <c r="K265" s="36">
        <f t="shared" si="66"/>
        <v>0.16820478275513642</v>
      </c>
      <c r="L265" s="31">
        <v>8309</v>
      </c>
      <c r="M265" s="36">
        <f t="shared" si="67"/>
        <v>0.27985853822835971</v>
      </c>
      <c r="N265" s="31">
        <f t="shared" si="68"/>
        <v>28148</v>
      </c>
      <c r="O265" s="36">
        <f t="shared" si="69"/>
        <v>0.94806332098349611</v>
      </c>
      <c r="P265" s="31">
        <v>1746</v>
      </c>
      <c r="Q265" s="31">
        <v>3144</v>
      </c>
      <c r="R265" s="31">
        <v>3144</v>
      </c>
      <c r="S265" s="31">
        <v>4705</v>
      </c>
      <c r="T265" s="36">
        <f t="shared" si="70"/>
        <v>1.4965012722646311</v>
      </c>
      <c r="U265" s="36">
        <f t="shared" si="71"/>
        <v>3.7588774341351661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358553</v>
      </c>
      <c r="E267" s="32">
        <f>SUM(E263:E266)</f>
        <v>385445</v>
      </c>
      <c r="F267" s="32">
        <f>SUM(F263:F266)</f>
        <v>139541</v>
      </c>
      <c r="G267" s="37">
        <f t="shared" si="64"/>
        <v>0.38917816891784479</v>
      </c>
      <c r="H267" s="32">
        <f>SUM(H263:H266)</f>
        <v>129870</v>
      </c>
      <c r="I267" s="37">
        <f t="shared" si="65"/>
        <v>0.36220586635727492</v>
      </c>
      <c r="J267" s="32">
        <f>SUM(J263:J266)</f>
        <v>85872</v>
      </c>
      <c r="K267" s="37">
        <f t="shared" si="66"/>
        <v>0.2227866491976806</v>
      </c>
      <c r="L267" s="32">
        <f>SUM(L263:L266)</f>
        <v>19711</v>
      </c>
      <c r="M267" s="37">
        <f t="shared" si="67"/>
        <v>5.1138294698335689E-2</v>
      </c>
      <c r="N267" s="32">
        <f t="shared" si="68"/>
        <v>374994</v>
      </c>
      <c r="O267" s="37">
        <f t="shared" si="69"/>
        <v>0.97288588514574059</v>
      </c>
      <c r="P267" s="32">
        <f>SUM(P263:P266)</f>
        <v>4221</v>
      </c>
      <c r="Q267" s="32">
        <f>SUM(Q263:Q266)</f>
        <v>341628</v>
      </c>
      <c r="R267" s="32">
        <f>SUM(R263:R266)</f>
        <v>371628</v>
      </c>
      <c r="S267" s="32">
        <f>SUM(S263:S266)</f>
        <v>351783</v>
      </c>
      <c r="T267" s="37">
        <f t="shared" si="70"/>
        <v>0.94659982563208367</v>
      </c>
      <c r="U267" s="37">
        <f t="shared" si="71"/>
        <v>3.6697465055674012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340934</v>
      </c>
      <c r="E271" s="31">
        <v>340934</v>
      </c>
      <c r="F271" s="31">
        <v>215579</v>
      </c>
      <c r="G271" s="36">
        <f t="shared" si="64"/>
        <v>0.63231886523491354</v>
      </c>
      <c r="H271" s="31">
        <v>443</v>
      </c>
      <c r="I271" s="36">
        <f t="shared" si="65"/>
        <v>1.2993717259058939E-3</v>
      </c>
      <c r="J271" s="31">
        <v>0</v>
      </c>
      <c r="K271" s="36">
        <f t="shared" si="66"/>
        <v>0</v>
      </c>
      <c r="L271" s="31">
        <v>665</v>
      </c>
      <c r="M271" s="36">
        <f t="shared" si="67"/>
        <v>1.9505241483688926E-3</v>
      </c>
      <c r="N271" s="31">
        <f t="shared" si="68"/>
        <v>216687</v>
      </c>
      <c r="O271" s="36">
        <f t="shared" si="69"/>
        <v>0.63556876110918825</v>
      </c>
      <c r="P271" s="31">
        <v>0</v>
      </c>
      <c r="Q271" s="31">
        <v>306197</v>
      </c>
      <c r="R271" s="31">
        <v>325009</v>
      </c>
      <c r="S271" s="31">
        <v>325009</v>
      </c>
      <c r="T271" s="36">
        <f t="shared" si="70"/>
        <v>1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3150988</v>
      </c>
      <c r="E274" s="31">
        <v>31167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60674</v>
      </c>
      <c r="M274" s="36">
        <f t="shared" si="67"/>
        <v>1.946738537555748</v>
      </c>
      <c r="N274" s="31">
        <f t="shared" si="68"/>
        <v>60674</v>
      </c>
      <c r="O274" s="36">
        <f t="shared" si="69"/>
        <v>1.946738537555748</v>
      </c>
      <c r="P274" s="31">
        <v>0</v>
      </c>
      <c r="Q274" s="31">
        <v>3119821</v>
      </c>
      <c r="R274" s="31">
        <v>3119821</v>
      </c>
      <c r="S274" s="31">
        <v>46926</v>
      </c>
      <c r="T274" s="36">
        <f t="shared" si="70"/>
        <v>1.5041247558754172E-2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3491922</v>
      </c>
      <c r="E275" s="32">
        <f>SUM(E268:E274)</f>
        <v>372101</v>
      </c>
      <c r="F275" s="32">
        <f>SUM(F268:F274)</f>
        <v>215579</v>
      </c>
      <c r="G275" s="37">
        <f t="shared" si="64"/>
        <v>6.1736487813874419E-2</v>
      </c>
      <c r="H275" s="32">
        <f>SUM(H268:H274)</f>
        <v>443</v>
      </c>
      <c r="I275" s="37">
        <f t="shared" si="65"/>
        <v>1.268642312170776E-4</v>
      </c>
      <c r="J275" s="32">
        <f>SUM(J268:J274)</f>
        <v>0</v>
      </c>
      <c r="K275" s="37">
        <f t="shared" si="66"/>
        <v>0</v>
      </c>
      <c r="L275" s="32">
        <f>SUM(L268:L274)</f>
        <v>61339</v>
      </c>
      <c r="M275" s="37">
        <f t="shared" si="67"/>
        <v>0.16484502863469863</v>
      </c>
      <c r="N275" s="32">
        <f t="shared" si="68"/>
        <v>277361</v>
      </c>
      <c r="O275" s="37">
        <f t="shared" si="69"/>
        <v>0.74539170816525624</v>
      </c>
      <c r="P275" s="32">
        <f>SUM(P268:P274)</f>
        <v>0</v>
      </c>
      <c r="Q275" s="32">
        <f>SUM(Q268:Q274)</f>
        <v>3426018</v>
      </c>
      <c r="R275" s="32">
        <f>SUM(R268:R274)</f>
        <v>3444830</v>
      </c>
      <c r="S275" s="32">
        <f>SUM(S268:S274)</f>
        <v>371935</v>
      </c>
      <c r="T275" s="37">
        <f t="shared" si="70"/>
        <v>0.10796904346513471</v>
      </c>
      <c r="U275" s="37">
        <f t="shared" si="71"/>
        <v>0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10000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6000</v>
      </c>
      <c r="R279" s="31">
        <v>6000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10000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6000</v>
      </c>
      <c r="R285" s="32">
        <f>SUM(R276:R284)</f>
        <v>6000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46059</v>
      </c>
      <c r="E296" s="31">
        <v>46059</v>
      </c>
      <c r="F296" s="31">
        <v>10935</v>
      </c>
      <c r="G296" s="36">
        <f t="shared" si="64"/>
        <v>0.23741288347554224</v>
      </c>
      <c r="H296" s="31">
        <v>4116</v>
      </c>
      <c r="I296" s="36">
        <f t="shared" si="65"/>
        <v>8.9363642284895461E-2</v>
      </c>
      <c r="J296" s="31">
        <v>19328</v>
      </c>
      <c r="K296" s="36">
        <f t="shared" si="66"/>
        <v>0.41963568466532059</v>
      </c>
      <c r="L296" s="31">
        <v>24296</v>
      </c>
      <c r="M296" s="36">
        <f t="shared" si="67"/>
        <v>0.52749734036778917</v>
      </c>
      <c r="N296" s="31">
        <f t="shared" si="68"/>
        <v>58675</v>
      </c>
      <c r="O296" s="36">
        <f t="shared" si="69"/>
        <v>1.2739095507935474</v>
      </c>
      <c r="P296" s="31">
        <v>20479</v>
      </c>
      <c r="Q296" s="31">
        <v>43908</v>
      </c>
      <c r="R296" s="31">
        <v>43908</v>
      </c>
      <c r="S296" s="31">
        <v>68779</v>
      </c>
      <c r="T296" s="36">
        <f t="shared" si="70"/>
        <v>1.5664343627584951</v>
      </c>
      <c r="U296" s="36">
        <f t="shared" si="71"/>
        <v>0.18638605400654318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46059</v>
      </c>
      <c r="E298" s="32">
        <f>SUM(E293:E297)</f>
        <v>46059</v>
      </c>
      <c r="F298" s="32">
        <f>SUM(F293:F297)</f>
        <v>10935</v>
      </c>
      <c r="G298" s="37">
        <f t="shared" si="64"/>
        <v>0.23741288347554224</v>
      </c>
      <c r="H298" s="32">
        <f>SUM(H293:H297)</f>
        <v>4116</v>
      </c>
      <c r="I298" s="37">
        <f t="shared" si="65"/>
        <v>8.9363642284895461E-2</v>
      </c>
      <c r="J298" s="32">
        <f>SUM(J293:J297)</f>
        <v>19328</v>
      </c>
      <c r="K298" s="37">
        <f t="shared" si="66"/>
        <v>0.41963568466532059</v>
      </c>
      <c r="L298" s="32">
        <f>SUM(L293:L297)</f>
        <v>24296</v>
      </c>
      <c r="M298" s="37">
        <f t="shared" si="67"/>
        <v>0.52749734036778917</v>
      </c>
      <c r="N298" s="32">
        <f t="shared" si="68"/>
        <v>58675</v>
      </c>
      <c r="O298" s="37">
        <f t="shared" si="69"/>
        <v>1.2739095507935474</v>
      </c>
      <c r="P298" s="32">
        <f>SUM(P293:P297)</f>
        <v>20479</v>
      </c>
      <c r="Q298" s="32">
        <f>SUM(Q293:Q297)</f>
        <v>43908</v>
      </c>
      <c r="R298" s="32">
        <f>SUM(R293:R297)</f>
        <v>43908</v>
      </c>
      <c r="S298" s="32">
        <f>SUM(S293:S297)</f>
        <v>68779</v>
      </c>
      <c r="T298" s="37">
        <f t="shared" si="70"/>
        <v>1.5664343627584951</v>
      </c>
      <c r="U298" s="37">
        <f t="shared" si="71"/>
        <v>0.18638605400654318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3906534</v>
      </c>
      <c r="E299" s="32">
        <f>SUM(E263:E266,E268:E274,E276:E284,E286:E291,E293:E297)</f>
        <v>803605</v>
      </c>
      <c r="F299" s="32">
        <f>SUM(F263:F266,F268:F274,F276:F284,F286:F291,F293:F297)</f>
        <v>366055</v>
      </c>
      <c r="G299" s="37">
        <f t="shared" si="64"/>
        <v>9.3703267397647116E-2</v>
      </c>
      <c r="H299" s="32">
        <f>SUM(H263:H266,H268:H274,H276:H284,H286:H291,H293:H297)</f>
        <v>134429</v>
      </c>
      <c r="I299" s="37">
        <f t="shared" si="65"/>
        <v>3.4411322159233738E-2</v>
      </c>
      <c r="J299" s="32">
        <f>SUM(J263:J266,J268:J274,J276:J284,J286:J291,J293:J297)</f>
        <v>105200</v>
      </c>
      <c r="K299" s="37">
        <f t="shared" si="66"/>
        <v>0.1309100864230561</v>
      </c>
      <c r="L299" s="32">
        <f>SUM(L263:L266,L268:L274,L276:L284,L286:L291,L293:L297)</f>
        <v>105346</v>
      </c>
      <c r="M299" s="37">
        <f t="shared" si="67"/>
        <v>0.13109176772170408</v>
      </c>
      <c r="N299" s="32">
        <f t="shared" si="68"/>
        <v>711030</v>
      </c>
      <c r="O299" s="37">
        <f t="shared" si="69"/>
        <v>0.88480036834016718</v>
      </c>
      <c r="P299" s="32">
        <f>SUM(P263:P266,P268:P274,P276:P284,P286:P291,P293:P297)</f>
        <v>24700</v>
      </c>
      <c r="Q299" s="32">
        <f>SUM(Q263:Q266,Q268:Q274,Q276:Q284,Q286:Q291,Q293:Q297)</f>
        <v>3817554</v>
      </c>
      <c r="R299" s="32">
        <f>SUM(R263:R266,R268:R274,R276:R284,R286:R291,R293:R297)</f>
        <v>3866366</v>
      </c>
      <c r="S299" s="32">
        <f>SUM(S263:S266,S268:S274,S276:S284,S286:S291,S293:S297)</f>
        <v>792497</v>
      </c>
      <c r="T299" s="37">
        <f t="shared" si="70"/>
        <v>0.20497205903424559</v>
      </c>
      <c r="U299" s="37">
        <f t="shared" si="71"/>
        <v>3.2650202429149795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42837480</v>
      </c>
      <c r="E302" s="31">
        <v>49886353</v>
      </c>
      <c r="F302" s="31">
        <v>8622419</v>
      </c>
      <c r="G302" s="36">
        <f t="shared" ref="G302:G339" si="72">IF(($D302     =0),0,($F302     /$D302     ))</f>
        <v>0.20128212490557335</v>
      </c>
      <c r="H302" s="31">
        <v>15161359</v>
      </c>
      <c r="I302" s="36">
        <f t="shared" ref="I302:I339" si="73">IF(($D302     =0),0,($H302     /$D302     ))</f>
        <v>0.3539274252360316</v>
      </c>
      <c r="J302" s="31">
        <v>17814278</v>
      </c>
      <c r="K302" s="36">
        <f t="shared" ref="K302:K339" si="74">IF(($E302     =0),0,($J302     /$E302     ))</f>
        <v>0.35709722055649168</v>
      </c>
      <c r="L302" s="31">
        <v>9213069</v>
      </c>
      <c r="M302" s="36">
        <f t="shared" ref="M302:M339" si="75">IF(($E302     =0),0,($L302     /$E302     ))</f>
        <v>0.18468114917119718</v>
      </c>
      <c r="N302" s="31">
        <f t="shared" ref="N302:N339" si="76">$F302     +$H302     +$J302     +$L302</f>
        <v>50811125</v>
      </c>
      <c r="O302" s="36">
        <f t="shared" ref="O302:O339" si="77">IF(($E302     =0),0,($N302     /$E302     ))</f>
        <v>1.0185375747952552</v>
      </c>
      <c r="P302" s="31">
        <v>14464018</v>
      </c>
      <c r="Q302" s="31">
        <v>53494031</v>
      </c>
      <c r="R302" s="31">
        <v>59548737</v>
      </c>
      <c r="S302" s="31">
        <v>52668409</v>
      </c>
      <c r="T302" s="36">
        <f t="shared" ref="T302:T339" si="78">IF(($R302     =0),0,($S302     /$R302     ))</f>
        <v>0.88445887609673401</v>
      </c>
      <c r="U302" s="36">
        <f t="shared" ref="U302:U339" si="79">IF(($P302     =0),0,(($L302     /$P302     )-1))</f>
        <v>-0.36303529212975261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42837480</v>
      </c>
      <c r="E303" s="32">
        <f>E302</f>
        <v>49886353</v>
      </c>
      <c r="F303" s="32">
        <f>F302</f>
        <v>8622419</v>
      </c>
      <c r="G303" s="37">
        <f t="shared" si="72"/>
        <v>0.20128212490557335</v>
      </c>
      <c r="H303" s="32">
        <f>H302</f>
        <v>15161359</v>
      </c>
      <c r="I303" s="37">
        <f t="shared" si="73"/>
        <v>0.3539274252360316</v>
      </c>
      <c r="J303" s="32">
        <f>J302</f>
        <v>17814278</v>
      </c>
      <c r="K303" s="37">
        <f t="shared" si="74"/>
        <v>0.35709722055649168</v>
      </c>
      <c r="L303" s="32">
        <f>L302</f>
        <v>9213069</v>
      </c>
      <c r="M303" s="37">
        <f t="shared" si="75"/>
        <v>0.18468114917119718</v>
      </c>
      <c r="N303" s="32">
        <f t="shared" si="76"/>
        <v>50811125</v>
      </c>
      <c r="O303" s="37">
        <f t="shared" si="77"/>
        <v>1.0185375747952552</v>
      </c>
      <c r="P303" s="32">
        <f>P302</f>
        <v>14464018</v>
      </c>
      <c r="Q303" s="32">
        <f>Q302</f>
        <v>53494031</v>
      </c>
      <c r="R303" s="32">
        <f>R302</f>
        <v>59548737</v>
      </c>
      <c r="S303" s="32">
        <f>S302</f>
        <v>52668409</v>
      </c>
      <c r="T303" s="37">
        <f t="shared" si="78"/>
        <v>0.88445887609673401</v>
      </c>
      <c r="U303" s="37">
        <f t="shared" si="79"/>
        <v>-0.36303529212975261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78"/>
        <v>0</v>
      </c>
      <c r="U310" s="37">
        <f t="shared" si="79"/>
        <v>0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10862</v>
      </c>
      <c r="E311" s="31">
        <v>10862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25510</v>
      </c>
      <c r="M311" s="36">
        <f t="shared" si="75"/>
        <v>2.3485545939974224</v>
      </c>
      <c r="N311" s="31">
        <f t="shared" si="76"/>
        <v>25510</v>
      </c>
      <c r="O311" s="36">
        <f t="shared" si="77"/>
        <v>2.3485545939974224</v>
      </c>
      <c r="P311" s="31">
        <v>0</v>
      </c>
      <c r="Q311" s="31">
        <v>10345</v>
      </c>
      <c r="R311" s="31">
        <v>1916540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1494483</v>
      </c>
      <c r="E313" s="31">
        <v>1494483</v>
      </c>
      <c r="F313" s="31">
        <v>127796</v>
      </c>
      <c r="G313" s="36">
        <f t="shared" si="72"/>
        <v>8.5511845902562958E-2</v>
      </c>
      <c r="H313" s="31">
        <v>535469</v>
      </c>
      <c r="I313" s="36">
        <f t="shared" si="73"/>
        <v>0.35829715025196002</v>
      </c>
      <c r="J313" s="31">
        <v>-166261</v>
      </c>
      <c r="K313" s="36">
        <f t="shared" si="74"/>
        <v>-0.11124984359139582</v>
      </c>
      <c r="L313" s="31">
        <v>33257</v>
      </c>
      <c r="M313" s="36">
        <f t="shared" si="75"/>
        <v>2.2253180531327556E-2</v>
      </c>
      <c r="N313" s="31">
        <f t="shared" si="76"/>
        <v>530261</v>
      </c>
      <c r="O313" s="36">
        <f t="shared" si="77"/>
        <v>0.35481233309445476</v>
      </c>
      <c r="P313" s="31">
        <v>27331</v>
      </c>
      <c r="Q313" s="31">
        <v>724526</v>
      </c>
      <c r="R313" s="31">
        <v>672402</v>
      </c>
      <c r="S313" s="31">
        <v>922257</v>
      </c>
      <c r="T313" s="36">
        <f t="shared" si="78"/>
        <v>1.3715857478115769</v>
      </c>
      <c r="U313" s="36">
        <f t="shared" si="79"/>
        <v>0.21682338736233575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1505345</v>
      </c>
      <c r="E317" s="32">
        <f>SUM(E311:E316)</f>
        <v>1505345</v>
      </c>
      <c r="F317" s="32">
        <f>SUM(F311:F316)</f>
        <v>127796</v>
      </c>
      <c r="G317" s="37">
        <f t="shared" si="72"/>
        <v>8.489482477438727E-2</v>
      </c>
      <c r="H317" s="32">
        <f>SUM(H311:H316)</f>
        <v>535469</v>
      </c>
      <c r="I317" s="37">
        <f t="shared" si="73"/>
        <v>0.35571181357097542</v>
      </c>
      <c r="J317" s="32">
        <f>SUM(J311:J316)</f>
        <v>-166261</v>
      </c>
      <c r="K317" s="37">
        <f t="shared" si="74"/>
        <v>-0.11044710680940249</v>
      </c>
      <c r="L317" s="32">
        <f>SUM(L311:L316)</f>
        <v>58767</v>
      </c>
      <c r="M317" s="37">
        <f t="shared" si="75"/>
        <v>3.9038891416917715E-2</v>
      </c>
      <c r="N317" s="32">
        <f t="shared" si="76"/>
        <v>555771</v>
      </c>
      <c r="O317" s="37">
        <f t="shared" si="77"/>
        <v>0.36919842295287791</v>
      </c>
      <c r="P317" s="32">
        <f>SUM(P311:P316)</f>
        <v>27331</v>
      </c>
      <c r="Q317" s="32">
        <f>SUM(Q311:Q316)</f>
        <v>734871</v>
      </c>
      <c r="R317" s="32">
        <f>SUM(R311:R316)</f>
        <v>2588942</v>
      </c>
      <c r="S317" s="32">
        <f>SUM(S311:S316)</f>
        <v>922257</v>
      </c>
      <c r="T317" s="37">
        <f t="shared" si="78"/>
        <v>0.35622930139029768</v>
      </c>
      <c r="U317" s="37">
        <f t="shared" si="79"/>
        <v>1.150195748417548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46200</v>
      </c>
      <c r="E319" s="31">
        <v>1137832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38</v>
      </c>
      <c r="K319" s="36">
        <f t="shared" si="74"/>
        <v>3.3396845931561077E-5</v>
      </c>
      <c r="L319" s="31">
        <v>398487</v>
      </c>
      <c r="M319" s="36">
        <f t="shared" si="75"/>
        <v>0.3502160248613152</v>
      </c>
      <c r="N319" s="31">
        <f t="shared" si="76"/>
        <v>398525</v>
      </c>
      <c r="O319" s="36">
        <f t="shared" si="77"/>
        <v>0.35024942170724677</v>
      </c>
      <c r="P319" s="31">
        <v>0</v>
      </c>
      <c r="Q319" s="31">
        <v>42300</v>
      </c>
      <c r="R319" s="31">
        <v>42300</v>
      </c>
      <c r="S319" s="31">
        <v>44268</v>
      </c>
      <c r="T319" s="36">
        <f t="shared" si="78"/>
        <v>1.0465248226950354</v>
      </c>
      <c r="U319" s="36">
        <f t="shared" si="7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1172300</v>
      </c>
      <c r="E320" s="31">
        <v>3172300</v>
      </c>
      <c r="F320" s="31">
        <v>168869</v>
      </c>
      <c r="G320" s="36">
        <f t="shared" si="72"/>
        <v>0.14404930478546446</v>
      </c>
      <c r="H320" s="31">
        <v>212712</v>
      </c>
      <c r="I320" s="36">
        <f t="shared" si="73"/>
        <v>0.1814484347010151</v>
      </c>
      <c r="J320" s="31">
        <v>477701</v>
      </c>
      <c r="K320" s="36">
        <f t="shared" si="74"/>
        <v>0.15058506446426884</v>
      </c>
      <c r="L320" s="31">
        <v>398755</v>
      </c>
      <c r="M320" s="36">
        <f t="shared" si="75"/>
        <v>0.12569901963874791</v>
      </c>
      <c r="N320" s="31">
        <f t="shared" si="76"/>
        <v>1258037</v>
      </c>
      <c r="O320" s="36">
        <f t="shared" si="77"/>
        <v>0.39656936607508747</v>
      </c>
      <c r="P320" s="31">
        <v>212022</v>
      </c>
      <c r="Q320" s="31">
        <v>5231060</v>
      </c>
      <c r="R320" s="31">
        <v>5231060</v>
      </c>
      <c r="S320" s="31">
        <v>907350</v>
      </c>
      <c r="T320" s="36">
        <f t="shared" si="78"/>
        <v>0.17345432856820606</v>
      </c>
      <c r="U320" s="36">
        <f t="shared" si="79"/>
        <v>0.88072464178245657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130000</v>
      </c>
      <c r="E322" s="31">
        <v>130000</v>
      </c>
      <c r="F322" s="31">
        <v>8136</v>
      </c>
      <c r="G322" s="36">
        <f t="shared" si="72"/>
        <v>6.2584615384615391E-2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8136</v>
      </c>
      <c r="O322" s="36">
        <f t="shared" si="77"/>
        <v>6.2584615384615391E-2</v>
      </c>
      <c r="P322" s="31">
        <v>9500</v>
      </c>
      <c r="Q322" s="31">
        <v>124000</v>
      </c>
      <c r="R322" s="31">
        <v>124000</v>
      </c>
      <c r="S322" s="31">
        <v>9500</v>
      </c>
      <c r="T322" s="36">
        <f t="shared" si="78"/>
        <v>7.6612903225806453E-2</v>
      </c>
      <c r="U322" s="36">
        <f t="shared" si="79"/>
        <v>-1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1348500</v>
      </c>
      <c r="E323" s="32">
        <f>SUM(E318:E322)</f>
        <v>4440132</v>
      </c>
      <c r="F323" s="32">
        <f>SUM(F318:F322)</f>
        <v>177005</v>
      </c>
      <c r="G323" s="37">
        <f t="shared" si="72"/>
        <v>0.13126065999258435</v>
      </c>
      <c r="H323" s="32">
        <f>SUM(H318:H322)</f>
        <v>212712</v>
      </c>
      <c r="I323" s="37">
        <f t="shared" si="73"/>
        <v>0.1577397107897664</v>
      </c>
      <c r="J323" s="32">
        <f>SUM(J318:J322)</f>
        <v>477739</v>
      </c>
      <c r="K323" s="37">
        <f t="shared" si="74"/>
        <v>0.10759567508353356</v>
      </c>
      <c r="L323" s="32">
        <f>SUM(L318:L322)</f>
        <v>797242</v>
      </c>
      <c r="M323" s="37">
        <f t="shared" si="75"/>
        <v>0.17955367092690036</v>
      </c>
      <c r="N323" s="32">
        <f t="shared" si="76"/>
        <v>1664698</v>
      </c>
      <c r="O323" s="37">
        <f t="shared" si="77"/>
        <v>0.37492083568686696</v>
      </c>
      <c r="P323" s="32">
        <f>SUM(P318:P322)</f>
        <v>221522</v>
      </c>
      <c r="Q323" s="32">
        <f>SUM(Q318:Q322)</f>
        <v>5397360</v>
      </c>
      <c r="R323" s="32">
        <f>SUM(R318:R322)</f>
        <v>5397360</v>
      </c>
      <c r="S323" s="32">
        <f>SUM(S318:S322)</f>
        <v>961118</v>
      </c>
      <c r="T323" s="37">
        <f t="shared" si="78"/>
        <v>0.17807187217454459</v>
      </c>
      <c r="U323" s="37">
        <f t="shared" si="79"/>
        <v>2.5989292259910979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684551</v>
      </c>
      <c r="E325" s="31">
        <v>684551</v>
      </c>
      <c r="F325" s="31">
        <v>50633</v>
      </c>
      <c r="G325" s="36">
        <f t="shared" si="72"/>
        <v>7.3965270666466049E-2</v>
      </c>
      <c r="H325" s="31">
        <v>165102</v>
      </c>
      <c r="I325" s="36">
        <f t="shared" si="73"/>
        <v>0.24118290675201701</v>
      </c>
      <c r="J325" s="31">
        <v>305836</v>
      </c>
      <c r="K325" s="36">
        <f t="shared" si="74"/>
        <v>0.44676875791577253</v>
      </c>
      <c r="L325" s="31">
        <v>60023</v>
      </c>
      <c r="M325" s="36">
        <f t="shared" si="75"/>
        <v>8.7682291019953229E-2</v>
      </c>
      <c r="N325" s="31">
        <f t="shared" si="76"/>
        <v>581594</v>
      </c>
      <c r="O325" s="36">
        <f t="shared" si="77"/>
        <v>0.84959922635420881</v>
      </c>
      <c r="P325" s="31">
        <v>154731</v>
      </c>
      <c r="Q325" s="31">
        <v>660341</v>
      </c>
      <c r="R325" s="31">
        <v>660341</v>
      </c>
      <c r="S325" s="31">
        <v>567143</v>
      </c>
      <c r="T325" s="36">
        <f t="shared" si="78"/>
        <v>0.8588638294456955</v>
      </c>
      <c r="U325" s="36">
        <f t="shared" si="79"/>
        <v>-0.61208161260510174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50000</v>
      </c>
      <c r="E326" s="31">
        <v>43189</v>
      </c>
      <c r="F326" s="31">
        <v>1522</v>
      </c>
      <c r="G326" s="36">
        <f t="shared" si="72"/>
        <v>3.0439999999999998E-2</v>
      </c>
      <c r="H326" s="31">
        <v>1739</v>
      </c>
      <c r="I326" s="36">
        <f t="shared" si="73"/>
        <v>3.4779999999999998E-2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3261</v>
      </c>
      <c r="O326" s="36">
        <f t="shared" si="77"/>
        <v>7.5505337007108292E-2</v>
      </c>
      <c r="P326" s="31">
        <v>0</v>
      </c>
      <c r="Q326" s="31">
        <v>5000</v>
      </c>
      <c r="R326" s="31">
        <v>50000</v>
      </c>
      <c r="S326" s="31">
        <v>50012</v>
      </c>
      <c r="T326" s="36">
        <f t="shared" si="78"/>
        <v>1.00024</v>
      </c>
      <c r="U326" s="36">
        <f t="shared" si="7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147250</v>
      </c>
      <c r="E327" s="31">
        <v>147250</v>
      </c>
      <c r="F327" s="31">
        <v>58668</v>
      </c>
      <c r="G327" s="36">
        <f t="shared" si="72"/>
        <v>0.39842444821731748</v>
      </c>
      <c r="H327" s="31">
        <v>12378</v>
      </c>
      <c r="I327" s="36">
        <f t="shared" si="73"/>
        <v>8.4061120543293719E-2</v>
      </c>
      <c r="J327" s="31">
        <v>15892</v>
      </c>
      <c r="K327" s="36">
        <f t="shared" si="74"/>
        <v>0.10792529711375212</v>
      </c>
      <c r="L327" s="31">
        <v>14958</v>
      </c>
      <c r="M327" s="36">
        <f t="shared" si="75"/>
        <v>0.10158234295415959</v>
      </c>
      <c r="N327" s="31">
        <f t="shared" si="76"/>
        <v>101896</v>
      </c>
      <c r="O327" s="36">
        <f t="shared" si="77"/>
        <v>0.69199320882852289</v>
      </c>
      <c r="P327" s="31">
        <v>896</v>
      </c>
      <c r="Q327" s="31">
        <v>24240</v>
      </c>
      <c r="R327" s="31">
        <v>140240</v>
      </c>
      <c r="S327" s="31">
        <v>102217</v>
      </c>
      <c r="T327" s="36">
        <f t="shared" si="78"/>
        <v>0.72887193382772386</v>
      </c>
      <c r="U327" s="36">
        <f t="shared" si="79"/>
        <v>15.694196428571427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99566</v>
      </c>
      <c r="S330" s="31">
        <v>98350</v>
      </c>
      <c r="T330" s="36">
        <f t="shared" si="78"/>
        <v>0.98778699556073357</v>
      </c>
      <c r="U330" s="36">
        <f t="shared" si="7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498871</v>
      </c>
      <c r="E331" s="31">
        <v>1069769</v>
      </c>
      <c r="F331" s="31">
        <v>45711</v>
      </c>
      <c r="G331" s="36">
        <f t="shared" si="72"/>
        <v>9.1628898051800967E-2</v>
      </c>
      <c r="H331" s="31">
        <v>237148</v>
      </c>
      <c r="I331" s="36">
        <f t="shared" si="73"/>
        <v>0.4753693840692283</v>
      </c>
      <c r="J331" s="31">
        <v>57470</v>
      </c>
      <c r="K331" s="36">
        <f t="shared" si="74"/>
        <v>5.3721878274655556E-2</v>
      </c>
      <c r="L331" s="31">
        <v>73832</v>
      </c>
      <c r="M331" s="36">
        <f t="shared" si="75"/>
        <v>6.9016769040792916E-2</v>
      </c>
      <c r="N331" s="31">
        <f t="shared" si="76"/>
        <v>414161</v>
      </c>
      <c r="O331" s="36">
        <f t="shared" si="77"/>
        <v>0.38714993610770176</v>
      </c>
      <c r="P331" s="31">
        <v>29965</v>
      </c>
      <c r="Q331" s="31">
        <v>182560</v>
      </c>
      <c r="R331" s="31">
        <v>93109</v>
      </c>
      <c r="S331" s="31">
        <v>99037</v>
      </c>
      <c r="T331" s="36">
        <f t="shared" si="78"/>
        <v>1.0636673146527189</v>
      </c>
      <c r="U331" s="36">
        <f t="shared" si="79"/>
        <v>1.4639412648089438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1380672</v>
      </c>
      <c r="E332" s="32">
        <f>SUM(E324:E331)</f>
        <v>1944759</v>
      </c>
      <c r="F332" s="32">
        <f>SUM(F324:F331)</f>
        <v>156534</v>
      </c>
      <c r="G332" s="37">
        <f t="shared" si="72"/>
        <v>0.11337522597691559</v>
      </c>
      <c r="H332" s="32">
        <f>SUM(H324:H331)</f>
        <v>416367</v>
      </c>
      <c r="I332" s="37">
        <f t="shared" si="73"/>
        <v>0.30156836670838549</v>
      </c>
      <c r="J332" s="32">
        <f>SUM(J324:J331)</f>
        <v>379198</v>
      </c>
      <c r="K332" s="37">
        <f t="shared" si="74"/>
        <v>0.19498457135305711</v>
      </c>
      <c r="L332" s="32">
        <f>SUM(L324:L331)</f>
        <v>148813</v>
      </c>
      <c r="M332" s="37">
        <f t="shared" si="75"/>
        <v>7.6520021246848577E-2</v>
      </c>
      <c r="N332" s="32">
        <f t="shared" si="76"/>
        <v>1100912</v>
      </c>
      <c r="O332" s="37">
        <f t="shared" si="77"/>
        <v>0.56609173681674696</v>
      </c>
      <c r="P332" s="32">
        <f>SUM(P324:P331)</f>
        <v>185592</v>
      </c>
      <c r="Q332" s="32">
        <f>SUM(Q324:Q331)</f>
        <v>872141</v>
      </c>
      <c r="R332" s="32">
        <f>SUM(R324:R331)</f>
        <v>1043256</v>
      </c>
      <c r="S332" s="32">
        <f>SUM(S324:S331)</f>
        <v>916759</v>
      </c>
      <c r="T332" s="37">
        <f t="shared" si="78"/>
        <v>0.87874788163212092</v>
      </c>
      <c r="U332" s="37">
        <f t="shared" si="79"/>
        <v>-0.19817125738178365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47071997</v>
      </c>
      <c r="E338" s="32">
        <f>SUM(E302,E304:E309,E311:E316,E318:E322,E324:E331,E333:E336)</f>
        <v>57776589</v>
      </c>
      <c r="F338" s="32">
        <f>SUM(F302,F304:F309,F311:F316,F318:F322,F324:F331,F333:F336)</f>
        <v>9083754</v>
      </c>
      <c r="G338" s="37">
        <f t="shared" si="72"/>
        <v>0.19297575159175848</v>
      </c>
      <c r="H338" s="32">
        <f>SUM(H302,H304:H309,H311:H316,H318:H322,H324:H331,H333:H336)</f>
        <v>16325907</v>
      </c>
      <c r="I338" s="37">
        <f t="shared" si="73"/>
        <v>0.34682843389882101</v>
      </c>
      <c r="J338" s="32">
        <f>SUM(J302,J304:J309,J311:J316,J318:J322,J324:J331,J333:J336)</f>
        <v>18504954</v>
      </c>
      <c r="K338" s="37">
        <f t="shared" si="74"/>
        <v>0.32028463985646505</v>
      </c>
      <c r="L338" s="32">
        <f>SUM(L302,L304:L309,L311:L316,L318:L322,L324:L331,L333:L336)</f>
        <v>10217891</v>
      </c>
      <c r="M338" s="37">
        <f t="shared" si="75"/>
        <v>0.17685175218633969</v>
      </c>
      <c r="N338" s="32">
        <f t="shared" si="76"/>
        <v>54132506</v>
      </c>
      <c r="O338" s="37">
        <f t="shared" si="77"/>
        <v>0.93692803498662758</v>
      </c>
      <c r="P338" s="32">
        <f>SUM(P302,P304:P309,P311:P316,P318:P322,P324:P331,P333:P336)</f>
        <v>14898463</v>
      </c>
      <c r="Q338" s="32">
        <f>SUM(Q302,Q304:Q309,Q311:Q316,Q318:Q322,Q324:Q331,Q333:Q336)</f>
        <v>60498403</v>
      </c>
      <c r="R338" s="32">
        <f>SUM(R302,R304:R309,R311:R316,R318:R322,R324:R331,R333:R336)</f>
        <v>68578295</v>
      </c>
      <c r="S338" s="32">
        <f>SUM(S302,S304:S309,S311:S316,S318:S322,S324:S331,S333:S336)</f>
        <v>55468543</v>
      </c>
      <c r="T338" s="37">
        <f t="shared" si="78"/>
        <v>0.80883525902765596</v>
      </c>
      <c r="U338" s="37">
        <f t="shared" si="79"/>
        <v>-0.31416475645843467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187982941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189467886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59061027</v>
      </c>
      <c r="G339" s="39">
        <f t="shared" si="72"/>
        <v>0.31418290769267199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54417611</v>
      </c>
      <c r="I339" s="39">
        <f t="shared" si="73"/>
        <v>0.28948164503926982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55418621</v>
      </c>
      <c r="K339" s="39">
        <f t="shared" si="74"/>
        <v>0.29249611725757052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46818246</v>
      </c>
      <c r="M339" s="39">
        <f t="shared" si="75"/>
        <v>0.24710386012329288</v>
      </c>
      <c r="N339" s="34">
        <f t="shared" si="76"/>
        <v>215715505</v>
      </c>
      <c r="O339" s="39">
        <f t="shared" si="77"/>
        <v>1.1385333396288593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44059225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203574314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222804881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195710364</v>
      </c>
      <c r="T339" s="39">
        <f t="shared" si="78"/>
        <v>0.87839352136993798</v>
      </c>
      <c r="U339" s="39">
        <f t="shared" si="79"/>
        <v>6.262073379638422E-2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2913266994</v>
      </c>
      <c r="E8" s="31">
        <v>2913266994</v>
      </c>
      <c r="F8" s="31">
        <v>866646123</v>
      </c>
      <c r="G8" s="36">
        <f>IF(($D8       =0),0,($F8       /$D8       ))</f>
        <v>0.29748255988376465</v>
      </c>
      <c r="H8" s="31">
        <v>843835227</v>
      </c>
      <c r="I8" s="36">
        <f>IF(($D8       =0),0,($H8       /$D8       ))</f>
        <v>0.28965255458490941</v>
      </c>
      <c r="J8" s="31">
        <v>653764987</v>
      </c>
      <c r="K8" s="36">
        <f>IF(($E8       =0),0,($J8       /$E8       ))</f>
        <v>0.22440956779672355</v>
      </c>
      <c r="L8" s="31">
        <v>813527798</v>
      </c>
      <c r="M8" s="36">
        <f>IF(($E8       =0),0,($L8       /$E8       ))</f>
        <v>0.27924931002736647</v>
      </c>
      <c r="N8" s="31">
        <f>$F8       +$H8       +$J8       +$L8</f>
        <v>3177774135</v>
      </c>
      <c r="O8" s="36">
        <f>IF(($E8       =0),0,($N8       /$E8       ))</f>
        <v>1.0907939922927641</v>
      </c>
      <c r="P8" s="31">
        <v>553578634</v>
      </c>
      <c r="Q8" s="31">
        <v>2682089475</v>
      </c>
      <c r="R8" s="31">
        <v>2522216333</v>
      </c>
      <c r="S8" s="31">
        <v>2397893944</v>
      </c>
      <c r="T8" s="36">
        <f>IF(($R8       =0),0,($S8       /$R8       ))</f>
        <v>0.95070906988690884</v>
      </c>
      <c r="U8" s="36">
        <f>IF(($P8       =0),0,(($L8       /$P8       )-1))</f>
        <v>0.46957947441302439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5959035140</v>
      </c>
      <c r="E9" s="31">
        <v>5884989110</v>
      </c>
      <c r="F9" s="31">
        <v>2051063171</v>
      </c>
      <c r="G9" s="36">
        <f>IF(($D9       =0),0,($F9       /$D9       ))</f>
        <v>0.34419383722580299</v>
      </c>
      <c r="H9" s="31">
        <v>1261879608</v>
      </c>
      <c r="I9" s="36">
        <f>IF(($D9       =0),0,($H9       /$D9       ))</f>
        <v>0.21175904795889491</v>
      </c>
      <c r="J9" s="31">
        <v>1448638838</v>
      </c>
      <c r="K9" s="36">
        <f>IF(($E9       =0),0,($J9       /$E9       ))</f>
        <v>0.24615828694371195</v>
      </c>
      <c r="L9" s="31">
        <v>1587064864</v>
      </c>
      <c r="M9" s="36">
        <f>IF(($E9       =0),0,($L9       /$E9       ))</f>
        <v>0.26968017006237077</v>
      </c>
      <c r="N9" s="31">
        <f>$F9       +$H9       +$J9       +$L9</f>
        <v>6348646481</v>
      </c>
      <c r="O9" s="36">
        <f>IF(($E9       =0),0,($N9       /$E9       ))</f>
        <v>1.0787864450270834</v>
      </c>
      <c r="P9" s="31">
        <v>980136585</v>
      </c>
      <c r="Q9" s="31">
        <v>5305957217</v>
      </c>
      <c r="R9" s="31">
        <v>5300049250</v>
      </c>
      <c r="S9" s="31">
        <v>4986435510</v>
      </c>
      <c r="T9" s="36">
        <f>IF(($R9       =0),0,($S9       /$R9       ))</f>
        <v>0.94082814607807652</v>
      </c>
      <c r="U9" s="36">
        <f>IF(($P9       =0),0,(($L9       /$P9       )-1))</f>
        <v>0.61922826704810729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8872302134</v>
      </c>
      <c r="E10" s="32">
        <f>SUM(E8:E9)</f>
        <v>8798256104</v>
      </c>
      <c r="F10" s="32">
        <f>SUM(F8:F9)</f>
        <v>2917709294</v>
      </c>
      <c r="G10" s="37">
        <f t="shared" ref="G10:G54" si="0">IF(($D10      =0),0,($F10      /$D10      ))</f>
        <v>0.32885594403045609</v>
      </c>
      <c r="H10" s="32">
        <f>SUM(H8:H9)</f>
        <v>2105714835</v>
      </c>
      <c r="I10" s="37">
        <f t="shared" ref="I10:I54" si="1">IF(($D10      =0),0,($H10      /$D10      ))</f>
        <v>0.23733578987696813</v>
      </c>
      <c r="J10" s="32">
        <f>SUM(J8:J9)</f>
        <v>2102403825</v>
      </c>
      <c r="K10" s="37">
        <f t="shared" ref="K10:K54" si="2">IF(($E10      =0),0,($J10      /$E10      ))</f>
        <v>0.23895687965302265</v>
      </c>
      <c r="L10" s="32">
        <f>SUM(L8:L9)</f>
        <v>2400592662</v>
      </c>
      <c r="M10" s="37">
        <f t="shared" ref="M10:M54" si="3">IF(($E10      =0),0,($L10      /$E10      ))</f>
        <v>0.27284869110693483</v>
      </c>
      <c r="N10" s="32">
        <f t="shared" ref="N10:N54" si="4">$F10      +$H10      +$J10      +$L10</f>
        <v>9526420616</v>
      </c>
      <c r="O10" s="37">
        <f t="shared" ref="O10:O54" si="5">IF(($E10      =0),0,($N10      /$E10      ))</f>
        <v>1.0827623682912515</v>
      </c>
      <c r="P10" s="32">
        <f>SUM(P8:P9)</f>
        <v>1533715219</v>
      </c>
      <c r="Q10" s="32">
        <f>SUM(Q8:Q9)</f>
        <v>7988046692</v>
      </c>
      <c r="R10" s="32">
        <f>SUM(R8:R9)</f>
        <v>7822265583</v>
      </c>
      <c r="S10" s="32">
        <f>SUM(S8:S9)</f>
        <v>7384329454</v>
      </c>
      <c r="T10" s="37">
        <f t="shared" ref="T10:T54" si="6">IF(($R10      =0),0,($S10      /$R10      ))</f>
        <v>0.94401415749015738</v>
      </c>
      <c r="U10" s="37">
        <f t="shared" ref="U10:U54" si="7">IF(($P10      =0),0,(($L10      /$P10      )-1))</f>
        <v>0.56521408424519248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142744321</v>
      </c>
      <c r="E11" s="31">
        <v>142760708</v>
      </c>
      <c r="F11" s="31">
        <v>36667178</v>
      </c>
      <c r="G11" s="36">
        <f t="shared" si="0"/>
        <v>0.25687311231106702</v>
      </c>
      <c r="H11" s="31">
        <v>41304684</v>
      </c>
      <c r="I11" s="36">
        <f t="shared" si="1"/>
        <v>0.28936131196420767</v>
      </c>
      <c r="J11" s="31">
        <v>43986269</v>
      </c>
      <c r="K11" s="36">
        <f t="shared" si="2"/>
        <v>0.30811187207057</v>
      </c>
      <c r="L11" s="31">
        <v>29691244</v>
      </c>
      <c r="M11" s="36">
        <f t="shared" si="3"/>
        <v>0.20797910304563633</v>
      </c>
      <c r="N11" s="31">
        <f t="shared" si="4"/>
        <v>151649375</v>
      </c>
      <c r="O11" s="36">
        <f t="shared" si="5"/>
        <v>1.0622626990614252</v>
      </c>
      <c r="P11" s="31">
        <v>79570041</v>
      </c>
      <c r="Q11" s="31">
        <v>141423856</v>
      </c>
      <c r="R11" s="31">
        <v>142744258</v>
      </c>
      <c r="S11" s="31">
        <v>187270528</v>
      </c>
      <c r="T11" s="36">
        <f t="shared" si="6"/>
        <v>1.3119303755111467</v>
      </c>
      <c r="U11" s="36">
        <f t="shared" si="7"/>
        <v>-0.6268539813872912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187565446</v>
      </c>
      <c r="E12" s="31">
        <v>177456502</v>
      </c>
      <c r="F12" s="31">
        <v>33921891</v>
      </c>
      <c r="G12" s="36">
        <f t="shared" si="0"/>
        <v>0.18085362588586812</v>
      </c>
      <c r="H12" s="31">
        <v>35743120</v>
      </c>
      <c r="I12" s="36">
        <f t="shared" si="1"/>
        <v>0.19056345804759794</v>
      </c>
      <c r="J12" s="31">
        <v>6242439</v>
      </c>
      <c r="K12" s="36">
        <f t="shared" si="2"/>
        <v>3.517729093972561E-2</v>
      </c>
      <c r="L12" s="31">
        <v>27127257</v>
      </c>
      <c r="M12" s="36">
        <f t="shared" si="3"/>
        <v>0.15286707837845243</v>
      </c>
      <c r="N12" s="31">
        <f t="shared" si="4"/>
        <v>103034707</v>
      </c>
      <c r="O12" s="36">
        <f t="shared" si="5"/>
        <v>0.58061950866133949</v>
      </c>
      <c r="P12" s="31">
        <v>35016727</v>
      </c>
      <c r="Q12" s="31">
        <v>177805670</v>
      </c>
      <c r="R12" s="31">
        <v>160324029</v>
      </c>
      <c r="S12" s="31">
        <v>132821622</v>
      </c>
      <c r="T12" s="36">
        <f t="shared" si="6"/>
        <v>0.82845736118570223</v>
      </c>
      <c r="U12" s="36">
        <f t="shared" si="7"/>
        <v>-0.22530575173402123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220445228</v>
      </c>
      <c r="E13" s="31">
        <v>227826309</v>
      </c>
      <c r="F13" s="31">
        <v>47975954</v>
      </c>
      <c r="G13" s="36">
        <f t="shared" si="0"/>
        <v>0.21763208228757849</v>
      </c>
      <c r="H13" s="31">
        <v>54246885</v>
      </c>
      <c r="I13" s="36">
        <f t="shared" si="1"/>
        <v>0.24607874478462288</v>
      </c>
      <c r="J13" s="31">
        <v>44320884</v>
      </c>
      <c r="K13" s="36">
        <f t="shared" si="2"/>
        <v>0.19453804169737043</v>
      </c>
      <c r="L13" s="31">
        <v>49716205</v>
      </c>
      <c r="M13" s="36">
        <f t="shared" si="3"/>
        <v>0.21821977109763913</v>
      </c>
      <c r="N13" s="31">
        <f t="shared" si="4"/>
        <v>196259928</v>
      </c>
      <c r="O13" s="36">
        <f t="shared" si="5"/>
        <v>0.86144540927448376</v>
      </c>
      <c r="P13" s="31">
        <v>43722568</v>
      </c>
      <c r="Q13" s="31">
        <v>178181913</v>
      </c>
      <c r="R13" s="31">
        <v>210791607</v>
      </c>
      <c r="S13" s="31">
        <v>182613427</v>
      </c>
      <c r="T13" s="36">
        <f t="shared" si="6"/>
        <v>0.86632209697039786</v>
      </c>
      <c r="U13" s="36">
        <f t="shared" si="7"/>
        <v>0.13708337076632837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114287782</v>
      </c>
      <c r="E14" s="31">
        <v>114287782</v>
      </c>
      <c r="F14" s="31">
        <v>30037948</v>
      </c>
      <c r="G14" s="36">
        <f t="shared" si="0"/>
        <v>0.26282728979725933</v>
      </c>
      <c r="H14" s="31">
        <v>28410584</v>
      </c>
      <c r="I14" s="36">
        <f t="shared" si="1"/>
        <v>0.24858811241957604</v>
      </c>
      <c r="J14" s="31">
        <v>28116022</v>
      </c>
      <c r="K14" s="36">
        <f t="shared" si="2"/>
        <v>0.2460107415506585</v>
      </c>
      <c r="L14" s="31">
        <v>28172660</v>
      </c>
      <c r="M14" s="36">
        <f t="shared" si="3"/>
        <v>0.24650631508449433</v>
      </c>
      <c r="N14" s="31">
        <f t="shared" si="4"/>
        <v>114737214</v>
      </c>
      <c r="O14" s="36">
        <f t="shared" si="5"/>
        <v>1.0039324588519882</v>
      </c>
      <c r="P14" s="31">
        <v>23548673</v>
      </c>
      <c r="Q14" s="31">
        <v>98116809</v>
      </c>
      <c r="R14" s="31">
        <v>97915947</v>
      </c>
      <c r="S14" s="31">
        <v>96355560</v>
      </c>
      <c r="T14" s="36">
        <f t="shared" si="6"/>
        <v>0.98406401563986301</v>
      </c>
      <c r="U14" s="36">
        <f t="shared" si="7"/>
        <v>0.1963587077709219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65845496</v>
      </c>
      <c r="E15" s="31">
        <v>65699048</v>
      </c>
      <c r="F15" s="31">
        <v>21575483</v>
      </c>
      <c r="G15" s="36">
        <f t="shared" si="0"/>
        <v>0.32766831918161876</v>
      </c>
      <c r="H15" s="31">
        <v>6437617</v>
      </c>
      <c r="I15" s="36">
        <f t="shared" si="1"/>
        <v>9.7768524668718423E-2</v>
      </c>
      <c r="J15" s="31">
        <v>11820611</v>
      </c>
      <c r="K15" s="36">
        <f t="shared" si="2"/>
        <v>0.17992058271529293</v>
      </c>
      <c r="L15" s="31">
        <v>12792265</v>
      </c>
      <c r="M15" s="36">
        <f t="shared" si="3"/>
        <v>0.19471005120195958</v>
      </c>
      <c r="N15" s="31">
        <f t="shared" si="4"/>
        <v>52625976</v>
      </c>
      <c r="O15" s="36">
        <f t="shared" si="5"/>
        <v>0.80101580771764003</v>
      </c>
      <c r="P15" s="31">
        <v>8565411</v>
      </c>
      <c r="Q15" s="31">
        <v>45885826</v>
      </c>
      <c r="R15" s="31">
        <v>46845511</v>
      </c>
      <c r="S15" s="31">
        <v>77649014</v>
      </c>
      <c r="T15" s="36">
        <f t="shared" si="6"/>
        <v>1.6575550643475743</v>
      </c>
      <c r="U15" s="36">
        <f t="shared" si="7"/>
        <v>0.49347941388918759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405381588</v>
      </c>
      <c r="E16" s="31">
        <v>439865241</v>
      </c>
      <c r="F16" s="31">
        <v>119416042</v>
      </c>
      <c r="G16" s="36">
        <f t="shared" si="0"/>
        <v>0.29457687654033266</v>
      </c>
      <c r="H16" s="31">
        <v>103239475</v>
      </c>
      <c r="I16" s="36">
        <f t="shared" si="1"/>
        <v>0.25467233356439462</v>
      </c>
      <c r="J16" s="31">
        <v>103239691</v>
      </c>
      <c r="K16" s="36">
        <f t="shared" si="2"/>
        <v>0.23470754535023602</v>
      </c>
      <c r="L16" s="31">
        <v>99650397</v>
      </c>
      <c r="M16" s="36">
        <f t="shared" si="3"/>
        <v>0.2265475598241235</v>
      </c>
      <c r="N16" s="31">
        <f t="shared" si="4"/>
        <v>425545605</v>
      </c>
      <c r="O16" s="36">
        <f t="shared" si="5"/>
        <v>0.96744540221581177</v>
      </c>
      <c r="P16" s="31">
        <v>96090098</v>
      </c>
      <c r="Q16" s="31">
        <v>399672429</v>
      </c>
      <c r="R16" s="31">
        <v>363699718</v>
      </c>
      <c r="S16" s="31">
        <v>368389865</v>
      </c>
      <c r="T16" s="36">
        <f t="shared" si="6"/>
        <v>1.0128956575105181</v>
      </c>
      <c r="U16" s="36">
        <f t="shared" si="7"/>
        <v>3.7051674148568248E-2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7871680</v>
      </c>
      <c r="E17" s="31">
        <v>9052071</v>
      </c>
      <c r="F17" s="31">
        <v>1071915</v>
      </c>
      <c r="G17" s="36">
        <f t="shared" si="0"/>
        <v>0.13617359953656652</v>
      </c>
      <c r="H17" s="31">
        <v>1189764</v>
      </c>
      <c r="I17" s="36">
        <f t="shared" si="1"/>
        <v>0.15114486361234197</v>
      </c>
      <c r="J17" s="31">
        <v>1004634</v>
      </c>
      <c r="K17" s="36">
        <f t="shared" si="2"/>
        <v>0.11098388424041306</v>
      </c>
      <c r="L17" s="31">
        <v>980940</v>
      </c>
      <c r="M17" s="36">
        <f t="shared" si="3"/>
        <v>0.10836636168673446</v>
      </c>
      <c r="N17" s="31">
        <f t="shared" si="4"/>
        <v>4247253</v>
      </c>
      <c r="O17" s="36">
        <f t="shared" si="5"/>
        <v>0.46920235159445833</v>
      </c>
      <c r="P17" s="31">
        <v>835557</v>
      </c>
      <c r="Q17" s="31">
        <v>5270654</v>
      </c>
      <c r="R17" s="31">
        <v>4528023</v>
      </c>
      <c r="S17" s="31">
        <v>2802601</v>
      </c>
      <c r="T17" s="36">
        <f t="shared" si="6"/>
        <v>0.61894584016026422</v>
      </c>
      <c r="U17" s="36">
        <f t="shared" si="7"/>
        <v>0.17399531091236153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1144141541</v>
      </c>
      <c r="E19" s="32">
        <f>SUM(E11:E18)</f>
        <v>1176947661</v>
      </c>
      <c r="F19" s="32">
        <f>SUM(F11:F18)</f>
        <v>290666411</v>
      </c>
      <c r="G19" s="37">
        <f t="shared" si="0"/>
        <v>0.25404759864409121</v>
      </c>
      <c r="H19" s="32">
        <f>SUM(H11:H18)</f>
        <v>270572129</v>
      </c>
      <c r="I19" s="37">
        <f t="shared" si="1"/>
        <v>0.23648483977210999</v>
      </c>
      <c r="J19" s="32">
        <f>SUM(J11:J18)</f>
        <v>238730550</v>
      </c>
      <c r="K19" s="37">
        <f t="shared" si="2"/>
        <v>0.20283871399783512</v>
      </c>
      <c r="L19" s="32">
        <f>SUM(L11:L18)</f>
        <v>248130968</v>
      </c>
      <c r="M19" s="37">
        <f t="shared" si="3"/>
        <v>0.21082583042747557</v>
      </c>
      <c r="N19" s="32">
        <f t="shared" si="4"/>
        <v>1048100058</v>
      </c>
      <c r="O19" s="37">
        <f t="shared" si="5"/>
        <v>0.89052393129315199</v>
      </c>
      <c r="P19" s="32">
        <f>SUM(P11:P18)</f>
        <v>287349075</v>
      </c>
      <c r="Q19" s="32">
        <f>SUM(Q11:Q18)</f>
        <v>1046357157</v>
      </c>
      <c r="R19" s="32">
        <f>SUM(R11:R18)</f>
        <v>1026849093</v>
      </c>
      <c r="S19" s="32">
        <f>SUM(S11:S18)</f>
        <v>1047902617</v>
      </c>
      <c r="T19" s="37">
        <f t="shared" si="6"/>
        <v>1.0205030360775709</v>
      </c>
      <c r="U19" s="37">
        <f t="shared" si="7"/>
        <v>-0.13648245431101524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9029000</v>
      </c>
      <c r="E20" s="31">
        <v>9029000</v>
      </c>
      <c r="F20" s="31">
        <v>3721021</v>
      </c>
      <c r="G20" s="36">
        <f t="shared" si="0"/>
        <v>0.41211883929560306</v>
      </c>
      <c r="H20" s="31">
        <v>2659773</v>
      </c>
      <c r="I20" s="36">
        <f t="shared" si="1"/>
        <v>0.29458112747812604</v>
      </c>
      <c r="J20" s="31">
        <v>1943165</v>
      </c>
      <c r="K20" s="36">
        <f t="shared" si="2"/>
        <v>0.21521375567615461</v>
      </c>
      <c r="L20" s="31">
        <v>705042</v>
      </c>
      <c r="M20" s="36">
        <f t="shared" si="3"/>
        <v>7.8086388304352647E-2</v>
      </c>
      <c r="N20" s="31">
        <f t="shared" si="4"/>
        <v>9029001</v>
      </c>
      <c r="O20" s="36">
        <f t="shared" si="5"/>
        <v>1.0000001107542364</v>
      </c>
      <c r="P20" s="31">
        <v>4149039</v>
      </c>
      <c r="Q20" s="31">
        <v>9760000</v>
      </c>
      <c r="R20" s="31">
        <v>21576869</v>
      </c>
      <c r="S20" s="31">
        <v>20539069</v>
      </c>
      <c r="T20" s="36">
        <f t="shared" si="6"/>
        <v>0.95190219674596899</v>
      </c>
      <c r="U20" s="36">
        <f t="shared" si="7"/>
        <v>-0.8300710116246196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1152000</v>
      </c>
      <c r="E21" s="31">
        <v>1152000</v>
      </c>
      <c r="F21" s="31">
        <v>67898</v>
      </c>
      <c r="G21" s="36">
        <f t="shared" si="0"/>
        <v>5.8939236111111112E-2</v>
      </c>
      <c r="H21" s="31">
        <v>296976</v>
      </c>
      <c r="I21" s="36">
        <f t="shared" si="1"/>
        <v>0.25779166666666664</v>
      </c>
      <c r="J21" s="31">
        <v>0</v>
      </c>
      <c r="K21" s="36">
        <f t="shared" si="2"/>
        <v>0</v>
      </c>
      <c r="L21" s="31">
        <v>262602</v>
      </c>
      <c r="M21" s="36">
        <f t="shared" si="3"/>
        <v>0.22795312500000001</v>
      </c>
      <c r="N21" s="31">
        <f t="shared" si="4"/>
        <v>627476</v>
      </c>
      <c r="O21" s="36">
        <f t="shared" si="5"/>
        <v>0.5446840277777778</v>
      </c>
      <c r="P21" s="31">
        <v>0</v>
      </c>
      <c r="Q21" s="31">
        <v>0</v>
      </c>
      <c r="R21" s="31">
        <v>10700000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10217113</v>
      </c>
      <c r="E22" s="31">
        <v>10217115</v>
      </c>
      <c r="F22" s="31">
        <v>3460791</v>
      </c>
      <c r="G22" s="36">
        <f t="shared" si="0"/>
        <v>0.33872494118446178</v>
      </c>
      <c r="H22" s="31">
        <v>3046755</v>
      </c>
      <c r="I22" s="36">
        <f t="shared" si="1"/>
        <v>0.29820116504535088</v>
      </c>
      <c r="J22" s="31">
        <v>4092808</v>
      </c>
      <c r="K22" s="36">
        <f t="shared" si="2"/>
        <v>0.40058353067377628</v>
      </c>
      <c r="L22" s="31">
        <v>3450802</v>
      </c>
      <c r="M22" s="36">
        <f t="shared" si="3"/>
        <v>0.3377472016317718</v>
      </c>
      <c r="N22" s="31">
        <f t="shared" si="4"/>
        <v>14051156</v>
      </c>
      <c r="O22" s="36">
        <f t="shared" si="5"/>
        <v>1.3752567138570917</v>
      </c>
      <c r="P22" s="31">
        <v>2069904</v>
      </c>
      <c r="Q22" s="31">
        <v>12670701</v>
      </c>
      <c r="R22" s="31">
        <v>12670701</v>
      </c>
      <c r="S22" s="31">
        <v>9952022</v>
      </c>
      <c r="T22" s="36">
        <f t="shared" si="6"/>
        <v>0.78543578607055753</v>
      </c>
      <c r="U22" s="36">
        <f t="shared" si="7"/>
        <v>0.66713142252007818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49465471</v>
      </c>
      <c r="E23" s="31">
        <v>62318402</v>
      </c>
      <c r="F23" s="31">
        <v>18557883</v>
      </c>
      <c r="G23" s="36">
        <f t="shared" si="0"/>
        <v>0.3751684280940133</v>
      </c>
      <c r="H23" s="31">
        <v>52322187</v>
      </c>
      <c r="I23" s="36">
        <f t="shared" si="1"/>
        <v>1.0577517193761281</v>
      </c>
      <c r="J23" s="31">
        <v>10051801</v>
      </c>
      <c r="K23" s="36">
        <f t="shared" si="2"/>
        <v>0.16129747678703316</v>
      </c>
      <c r="L23" s="31">
        <v>14274256</v>
      </c>
      <c r="M23" s="36">
        <f t="shared" si="3"/>
        <v>0.22905362688857137</v>
      </c>
      <c r="N23" s="31">
        <f t="shared" si="4"/>
        <v>95206127</v>
      </c>
      <c r="O23" s="36">
        <f t="shared" si="5"/>
        <v>1.5277369756689203</v>
      </c>
      <c r="P23" s="31">
        <v>12431723</v>
      </c>
      <c r="Q23" s="31">
        <v>41673528</v>
      </c>
      <c r="R23" s="31">
        <v>45307048</v>
      </c>
      <c r="S23" s="31">
        <v>46882092</v>
      </c>
      <c r="T23" s="36">
        <f t="shared" si="6"/>
        <v>1.0347637745014859</v>
      </c>
      <c r="U23" s="36">
        <f t="shared" si="7"/>
        <v>0.14821219874348879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140512406</v>
      </c>
      <c r="E25" s="31">
        <v>115346575</v>
      </c>
      <c r="F25" s="31">
        <v>7840475</v>
      </c>
      <c r="G25" s="36">
        <f t="shared" si="0"/>
        <v>5.5799165519947042E-2</v>
      </c>
      <c r="H25" s="31">
        <v>-10603627</v>
      </c>
      <c r="I25" s="36">
        <f t="shared" si="1"/>
        <v>-7.546399141439511E-2</v>
      </c>
      <c r="J25" s="31">
        <v>12579474</v>
      </c>
      <c r="K25" s="36">
        <f t="shared" si="2"/>
        <v>0.10905806262561328</v>
      </c>
      <c r="L25" s="31">
        <v>58495654</v>
      </c>
      <c r="M25" s="36">
        <f t="shared" si="3"/>
        <v>0.5071295268195003</v>
      </c>
      <c r="N25" s="31">
        <f t="shared" si="4"/>
        <v>68311976</v>
      </c>
      <c r="O25" s="36">
        <f t="shared" si="5"/>
        <v>0.59223237447665866</v>
      </c>
      <c r="P25" s="31">
        <v>11420483</v>
      </c>
      <c r="Q25" s="31">
        <v>130746716</v>
      </c>
      <c r="R25" s="31">
        <v>130946716</v>
      </c>
      <c r="S25" s="31">
        <v>37920801</v>
      </c>
      <c r="T25" s="36">
        <f t="shared" si="6"/>
        <v>0.28958955335695474</v>
      </c>
      <c r="U25" s="36">
        <f t="shared" si="7"/>
        <v>4.1219947527613323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210375990</v>
      </c>
      <c r="E27" s="32">
        <f>SUM(E20:E26)</f>
        <v>198063092</v>
      </c>
      <c r="F27" s="32">
        <f>SUM(F20:F26)</f>
        <v>33648068</v>
      </c>
      <c r="G27" s="37">
        <f t="shared" si="0"/>
        <v>0.1599425295633784</v>
      </c>
      <c r="H27" s="32">
        <f>SUM(H20:H26)</f>
        <v>47722064</v>
      </c>
      <c r="I27" s="37">
        <f t="shared" si="1"/>
        <v>0.22684177980576586</v>
      </c>
      <c r="J27" s="32">
        <f>SUM(J20:J26)</f>
        <v>28667248</v>
      </c>
      <c r="K27" s="37">
        <f t="shared" si="2"/>
        <v>0.14473796056864546</v>
      </c>
      <c r="L27" s="32">
        <f>SUM(L20:L26)</f>
        <v>77188356</v>
      </c>
      <c r="M27" s="37">
        <f t="shared" si="3"/>
        <v>0.3897160001925043</v>
      </c>
      <c r="N27" s="32">
        <f t="shared" si="4"/>
        <v>187225736</v>
      </c>
      <c r="O27" s="37">
        <f t="shared" si="5"/>
        <v>0.94528331406640875</v>
      </c>
      <c r="P27" s="32">
        <f>SUM(P20:P26)</f>
        <v>30071149</v>
      </c>
      <c r="Q27" s="32">
        <f>SUM(Q20:Q26)</f>
        <v>194850945</v>
      </c>
      <c r="R27" s="32">
        <f>SUM(R20:R26)</f>
        <v>221201334</v>
      </c>
      <c r="S27" s="32">
        <f>SUM(S20:S26)</f>
        <v>115293984</v>
      </c>
      <c r="T27" s="37">
        <f t="shared" si="6"/>
        <v>0.52121739916812615</v>
      </c>
      <c r="U27" s="37">
        <f t="shared" si="7"/>
        <v>1.5668575550605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207936844</v>
      </c>
      <c r="E28" s="31">
        <v>188136843</v>
      </c>
      <c r="F28" s="31">
        <v>41521319</v>
      </c>
      <c r="G28" s="36">
        <f t="shared" si="0"/>
        <v>0.1996823564370343</v>
      </c>
      <c r="H28" s="31">
        <v>34875283</v>
      </c>
      <c r="I28" s="36">
        <f t="shared" si="1"/>
        <v>0.16772055557407614</v>
      </c>
      <c r="J28" s="31">
        <v>33849416</v>
      </c>
      <c r="K28" s="36">
        <f t="shared" si="2"/>
        <v>0.17991912408140068</v>
      </c>
      <c r="L28" s="31">
        <v>26545498</v>
      </c>
      <c r="M28" s="36">
        <f t="shared" si="3"/>
        <v>0.14109675477014355</v>
      </c>
      <c r="N28" s="31">
        <f t="shared" si="4"/>
        <v>136791516</v>
      </c>
      <c r="O28" s="36">
        <f t="shared" si="5"/>
        <v>0.72708520999260096</v>
      </c>
      <c r="P28" s="31">
        <v>31921498</v>
      </c>
      <c r="Q28" s="31">
        <v>199865947</v>
      </c>
      <c r="R28" s="31">
        <v>179704854</v>
      </c>
      <c r="S28" s="31">
        <v>129946590</v>
      </c>
      <c r="T28" s="36">
        <f t="shared" si="6"/>
        <v>0.72311118541071795</v>
      </c>
      <c r="U28" s="36">
        <f t="shared" si="7"/>
        <v>-0.16841314903204108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21000000</v>
      </c>
      <c r="E30" s="31">
        <v>27000000</v>
      </c>
      <c r="F30" s="31">
        <v>7082018</v>
      </c>
      <c r="G30" s="36">
        <f t="shared" si="0"/>
        <v>0.33723895238095236</v>
      </c>
      <c r="H30" s="31">
        <v>9643354</v>
      </c>
      <c r="I30" s="36">
        <f t="shared" si="1"/>
        <v>0.45920733333333336</v>
      </c>
      <c r="J30" s="31">
        <v>5710797</v>
      </c>
      <c r="K30" s="36">
        <f t="shared" si="2"/>
        <v>0.211511</v>
      </c>
      <c r="L30" s="31">
        <v>4583963</v>
      </c>
      <c r="M30" s="36">
        <f t="shared" si="3"/>
        <v>0.1697764074074074</v>
      </c>
      <c r="N30" s="31">
        <f t="shared" si="4"/>
        <v>27020132</v>
      </c>
      <c r="O30" s="36">
        <f t="shared" si="5"/>
        <v>1.0007456296296295</v>
      </c>
      <c r="P30" s="31">
        <v>7697227</v>
      </c>
      <c r="Q30" s="31">
        <v>20326008</v>
      </c>
      <c r="R30" s="31">
        <v>20326008</v>
      </c>
      <c r="S30" s="31">
        <v>23406305</v>
      </c>
      <c r="T30" s="36">
        <f t="shared" si="6"/>
        <v>1.1515446122032422</v>
      </c>
      <c r="U30" s="36">
        <f t="shared" si="7"/>
        <v>-0.40446566016566743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21867652</v>
      </c>
      <c r="E32" s="31">
        <v>22625483</v>
      </c>
      <c r="F32" s="31">
        <v>3721300</v>
      </c>
      <c r="G32" s="36">
        <f t="shared" si="0"/>
        <v>0.17017373424453616</v>
      </c>
      <c r="H32" s="31">
        <v>3586298</v>
      </c>
      <c r="I32" s="36">
        <f t="shared" si="1"/>
        <v>0.16400014048147465</v>
      </c>
      <c r="J32" s="31">
        <v>5035621</v>
      </c>
      <c r="K32" s="36">
        <f t="shared" si="2"/>
        <v>0.22256413266404082</v>
      </c>
      <c r="L32" s="31">
        <v>6496876</v>
      </c>
      <c r="M32" s="36">
        <f t="shared" si="3"/>
        <v>0.2871486102639223</v>
      </c>
      <c r="N32" s="31">
        <f t="shared" si="4"/>
        <v>18840095</v>
      </c>
      <c r="O32" s="36">
        <f t="shared" si="5"/>
        <v>0.83269360481718779</v>
      </c>
      <c r="P32" s="31">
        <v>4538529</v>
      </c>
      <c r="Q32" s="31">
        <v>17995545</v>
      </c>
      <c r="R32" s="31">
        <v>19193744</v>
      </c>
      <c r="S32" s="31">
        <v>18070257</v>
      </c>
      <c r="T32" s="36">
        <f t="shared" si="6"/>
        <v>0.9414659797484014</v>
      </c>
      <c r="U32" s="36">
        <f t="shared" si="7"/>
        <v>0.43149377254172006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463477225</v>
      </c>
      <c r="E33" s="31">
        <v>470477225</v>
      </c>
      <c r="F33" s="31">
        <v>86033711</v>
      </c>
      <c r="G33" s="36">
        <f t="shared" si="0"/>
        <v>0.18562662059608215</v>
      </c>
      <c r="H33" s="31">
        <v>83598756</v>
      </c>
      <c r="I33" s="36">
        <f t="shared" si="1"/>
        <v>0.18037295360090239</v>
      </c>
      <c r="J33" s="31">
        <v>104187642</v>
      </c>
      <c r="K33" s="36">
        <f t="shared" si="2"/>
        <v>0.22145097884387496</v>
      </c>
      <c r="L33" s="31">
        <v>74609410</v>
      </c>
      <c r="M33" s="36">
        <f t="shared" si="3"/>
        <v>0.1585824053438506</v>
      </c>
      <c r="N33" s="31">
        <f t="shared" si="4"/>
        <v>348429519</v>
      </c>
      <c r="O33" s="36">
        <f t="shared" si="5"/>
        <v>0.74058743013543327</v>
      </c>
      <c r="P33" s="31">
        <v>134560231</v>
      </c>
      <c r="Q33" s="31">
        <v>415748063</v>
      </c>
      <c r="R33" s="31">
        <v>404900564</v>
      </c>
      <c r="S33" s="31">
        <v>374488916</v>
      </c>
      <c r="T33" s="36">
        <f t="shared" si="6"/>
        <v>0.92489107029250772</v>
      </c>
      <c r="U33" s="36">
        <f t="shared" si="7"/>
        <v>-0.4455314958548191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714281721</v>
      </c>
      <c r="E35" s="32">
        <f>SUM(E28:E34)</f>
        <v>708239551</v>
      </c>
      <c r="F35" s="32">
        <f>SUM(F28:F34)</f>
        <v>138358348</v>
      </c>
      <c r="G35" s="37">
        <f t="shared" si="0"/>
        <v>0.1937027701147066</v>
      </c>
      <c r="H35" s="32">
        <f>SUM(H28:H34)</f>
        <v>131703691</v>
      </c>
      <c r="I35" s="37">
        <f t="shared" si="1"/>
        <v>0.18438619822947983</v>
      </c>
      <c r="J35" s="32">
        <f>SUM(J28:J34)</f>
        <v>148783476</v>
      </c>
      <c r="K35" s="37">
        <f t="shared" si="2"/>
        <v>0.21007507387849905</v>
      </c>
      <c r="L35" s="32">
        <f>SUM(L28:L34)</f>
        <v>112235747</v>
      </c>
      <c r="M35" s="37">
        <f t="shared" si="3"/>
        <v>0.15847144774889874</v>
      </c>
      <c r="N35" s="32">
        <f t="shared" si="4"/>
        <v>531081262</v>
      </c>
      <c r="O35" s="37">
        <f t="shared" si="5"/>
        <v>0.74986106219306581</v>
      </c>
      <c r="P35" s="32">
        <f>SUM(P28:P34)</f>
        <v>178717485</v>
      </c>
      <c r="Q35" s="32">
        <f>SUM(Q28:Q34)</f>
        <v>653935563</v>
      </c>
      <c r="R35" s="32">
        <f>SUM(R28:R34)</f>
        <v>624125170</v>
      </c>
      <c r="S35" s="32">
        <f>SUM(S28:S34)</f>
        <v>545912068</v>
      </c>
      <c r="T35" s="37">
        <f t="shared" si="6"/>
        <v>0.87468362796520449</v>
      </c>
      <c r="U35" s="37">
        <f t="shared" si="7"/>
        <v>-0.3719934733862218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31881674</v>
      </c>
      <c r="E36" s="31">
        <v>48156122</v>
      </c>
      <c r="F36" s="31">
        <v>10198857</v>
      </c>
      <c r="G36" s="36">
        <f t="shared" si="0"/>
        <v>0.319897160983454</v>
      </c>
      <c r="H36" s="31">
        <v>13504292</v>
      </c>
      <c r="I36" s="36">
        <f t="shared" si="1"/>
        <v>0.42357537436710507</v>
      </c>
      <c r="J36" s="31">
        <v>12117799</v>
      </c>
      <c r="K36" s="36">
        <f t="shared" si="2"/>
        <v>0.25163569026592297</v>
      </c>
      <c r="L36" s="31">
        <v>14171758</v>
      </c>
      <c r="M36" s="36">
        <f t="shared" si="3"/>
        <v>0.29428777508288562</v>
      </c>
      <c r="N36" s="31">
        <f t="shared" si="4"/>
        <v>49992706</v>
      </c>
      <c r="O36" s="36">
        <f t="shared" si="5"/>
        <v>1.0381381208395477</v>
      </c>
      <c r="P36" s="31">
        <v>15065672</v>
      </c>
      <c r="Q36" s="31">
        <v>58604496</v>
      </c>
      <c r="R36" s="31">
        <v>40511509</v>
      </c>
      <c r="S36" s="31">
        <v>45295683</v>
      </c>
      <c r="T36" s="36">
        <f t="shared" si="6"/>
        <v>1.1180941939240032</v>
      </c>
      <c r="U36" s="36">
        <f t="shared" si="7"/>
        <v>-5.933449234790189E-2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101916535</v>
      </c>
      <c r="E37" s="31">
        <v>105341058</v>
      </c>
      <c r="F37" s="31">
        <v>12174636</v>
      </c>
      <c r="G37" s="36">
        <f t="shared" si="0"/>
        <v>0.11945692619946312</v>
      </c>
      <c r="H37" s="31">
        <v>15056609</v>
      </c>
      <c r="I37" s="36">
        <f t="shared" si="1"/>
        <v>0.14773470271531502</v>
      </c>
      <c r="J37" s="31">
        <v>14627111</v>
      </c>
      <c r="K37" s="36">
        <f t="shared" si="2"/>
        <v>0.13885479487020153</v>
      </c>
      <c r="L37" s="31">
        <v>17589569</v>
      </c>
      <c r="M37" s="36">
        <f t="shared" si="3"/>
        <v>0.16697733375717566</v>
      </c>
      <c r="N37" s="31">
        <f t="shared" si="4"/>
        <v>59447925</v>
      </c>
      <c r="O37" s="36">
        <f t="shared" si="5"/>
        <v>0.56433764885862447</v>
      </c>
      <c r="P37" s="31">
        <v>19383107</v>
      </c>
      <c r="Q37" s="31">
        <v>98670767</v>
      </c>
      <c r="R37" s="31">
        <v>96696578</v>
      </c>
      <c r="S37" s="31">
        <v>55737868</v>
      </c>
      <c r="T37" s="36">
        <f t="shared" si="6"/>
        <v>0.57642027414868813</v>
      </c>
      <c r="U37" s="36">
        <f t="shared" si="7"/>
        <v>-9.2530985873420568E-2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204560512</v>
      </c>
      <c r="E38" s="31">
        <v>198564401</v>
      </c>
      <c r="F38" s="31">
        <v>37001929</v>
      </c>
      <c r="G38" s="36">
        <f t="shared" si="0"/>
        <v>0.18088500384668571</v>
      </c>
      <c r="H38" s="31">
        <v>73748007</v>
      </c>
      <c r="I38" s="36">
        <f t="shared" si="1"/>
        <v>0.36051927265414746</v>
      </c>
      <c r="J38" s="31">
        <v>13835448</v>
      </c>
      <c r="K38" s="36">
        <f t="shared" si="2"/>
        <v>6.9677383913343063E-2</v>
      </c>
      <c r="L38" s="31">
        <v>37876254</v>
      </c>
      <c r="M38" s="36">
        <f t="shared" si="3"/>
        <v>0.19075047596270794</v>
      </c>
      <c r="N38" s="31">
        <f t="shared" si="4"/>
        <v>162461638</v>
      </c>
      <c r="O38" s="36">
        <f t="shared" si="5"/>
        <v>0.81818108977147419</v>
      </c>
      <c r="P38" s="31">
        <v>41599142</v>
      </c>
      <c r="Q38" s="31">
        <v>120617582</v>
      </c>
      <c r="R38" s="31">
        <v>120617582</v>
      </c>
      <c r="S38" s="31">
        <v>108052626</v>
      </c>
      <c r="T38" s="36">
        <f t="shared" si="6"/>
        <v>0.89582815546741767</v>
      </c>
      <c r="U38" s="36">
        <f t="shared" si="7"/>
        <v>-8.9494345820882559E-2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338358721</v>
      </c>
      <c r="E40" s="32">
        <f>SUM(E36:E39)</f>
        <v>352061581</v>
      </c>
      <c r="F40" s="32">
        <f>SUM(F36:F39)</f>
        <v>59375422</v>
      </c>
      <c r="G40" s="37">
        <f t="shared" si="0"/>
        <v>0.17548069050657039</v>
      </c>
      <c r="H40" s="32">
        <f>SUM(H36:H39)</f>
        <v>102308908</v>
      </c>
      <c r="I40" s="37">
        <f t="shared" si="1"/>
        <v>0.30236817215064482</v>
      </c>
      <c r="J40" s="32">
        <f>SUM(J36:J39)</f>
        <v>40580358</v>
      </c>
      <c r="K40" s="37">
        <f t="shared" si="2"/>
        <v>0.11526494281124074</v>
      </c>
      <c r="L40" s="32">
        <f>SUM(L36:L39)</f>
        <v>69637581</v>
      </c>
      <c r="M40" s="37">
        <f t="shared" si="3"/>
        <v>0.19779943270776826</v>
      </c>
      <c r="N40" s="32">
        <f t="shared" si="4"/>
        <v>271902269</v>
      </c>
      <c r="O40" s="37">
        <f t="shared" si="5"/>
        <v>0.77231451448830479</v>
      </c>
      <c r="P40" s="32">
        <f>SUM(P36:P39)</f>
        <v>76047921</v>
      </c>
      <c r="Q40" s="32">
        <f>SUM(Q36:Q39)</f>
        <v>277892845</v>
      </c>
      <c r="R40" s="32">
        <f>SUM(R36:R39)</f>
        <v>257825669</v>
      </c>
      <c r="S40" s="32">
        <f>SUM(S36:S39)</f>
        <v>209086177</v>
      </c>
      <c r="T40" s="37">
        <f t="shared" si="6"/>
        <v>0.81095950535475969</v>
      </c>
      <c r="U40" s="37">
        <f t="shared" si="7"/>
        <v>-8.4293428613255617E-2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18162000</v>
      </c>
      <c r="E41" s="31">
        <v>20662000</v>
      </c>
      <c r="F41" s="31">
        <v>3906037</v>
      </c>
      <c r="G41" s="36">
        <f t="shared" si="0"/>
        <v>0.21506645743860808</v>
      </c>
      <c r="H41" s="31">
        <v>10472496</v>
      </c>
      <c r="I41" s="36">
        <f t="shared" si="1"/>
        <v>0.57661579121242157</v>
      </c>
      <c r="J41" s="31">
        <v>3959303</v>
      </c>
      <c r="K41" s="36">
        <f t="shared" si="2"/>
        <v>0.19162244700416223</v>
      </c>
      <c r="L41" s="31">
        <v>5211455</v>
      </c>
      <c r="M41" s="36">
        <f t="shared" si="3"/>
        <v>0.25222413125544479</v>
      </c>
      <c r="N41" s="31">
        <f t="shared" si="4"/>
        <v>23549291</v>
      </c>
      <c r="O41" s="36">
        <f t="shared" si="5"/>
        <v>1.1397391830413319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17850000</v>
      </c>
      <c r="E43" s="31">
        <v>17850000</v>
      </c>
      <c r="F43" s="31">
        <v>-13241883</v>
      </c>
      <c r="G43" s="36">
        <f t="shared" si="0"/>
        <v>-0.74184218487394959</v>
      </c>
      <c r="H43" s="31">
        <v>9730883</v>
      </c>
      <c r="I43" s="36">
        <f t="shared" si="1"/>
        <v>0.54514750700280112</v>
      </c>
      <c r="J43" s="31">
        <v>1305815</v>
      </c>
      <c r="K43" s="36">
        <f t="shared" si="2"/>
        <v>7.3154901960784308E-2</v>
      </c>
      <c r="L43" s="31">
        <v>3551939</v>
      </c>
      <c r="M43" s="36">
        <f t="shared" si="3"/>
        <v>0.19898817927170867</v>
      </c>
      <c r="N43" s="31">
        <f t="shared" si="4"/>
        <v>1346754</v>
      </c>
      <c r="O43" s="36">
        <f t="shared" si="5"/>
        <v>7.5448403361344535E-2</v>
      </c>
      <c r="P43" s="31">
        <v>16444948</v>
      </c>
      <c r="Q43" s="31">
        <v>0</v>
      </c>
      <c r="R43" s="31">
        <v>21313000</v>
      </c>
      <c r="S43" s="31">
        <v>25585108</v>
      </c>
      <c r="T43" s="36">
        <f t="shared" si="6"/>
        <v>1.2004461127011683</v>
      </c>
      <c r="U43" s="36">
        <f t="shared" si="7"/>
        <v>-0.7840103234136101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770670444</v>
      </c>
      <c r="E45" s="31">
        <v>773097612</v>
      </c>
      <c r="F45" s="31">
        <v>182550740</v>
      </c>
      <c r="G45" s="36">
        <f t="shared" si="0"/>
        <v>0.23687263657408406</v>
      </c>
      <c r="H45" s="31">
        <v>164494031</v>
      </c>
      <c r="I45" s="36">
        <f t="shared" si="1"/>
        <v>0.21344276568623669</v>
      </c>
      <c r="J45" s="31">
        <v>160249891</v>
      </c>
      <c r="K45" s="36">
        <f t="shared" si="2"/>
        <v>0.20728286895807926</v>
      </c>
      <c r="L45" s="31">
        <v>164739578</v>
      </c>
      <c r="M45" s="36">
        <f t="shared" si="3"/>
        <v>0.21309026886503951</v>
      </c>
      <c r="N45" s="31">
        <f t="shared" si="4"/>
        <v>672034240</v>
      </c>
      <c r="O45" s="36">
        <f t="shared" si="5"/>
        <v>0.8692747585410987</v>
      </c>
      <c r="P45" s="31">
        <v>196882045</v>
      </c>
      <c r="Q45" s="31">
        <v>650019846</v>
      </c>
      <c r="R45" s="31">
        <v>669917794</v>
      </c>
      <c r="S45" s="31">
        <v>709464887</v>
      </c>
      <c r="T45" s="36">
        <f t="shared" si="6"/>
        <v>1.0590327549950107</v>
      </c>
      <c r="U45" s="36">
        <f t="shared" si="7"/>
        <v>-0.16325748241796245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806682444</v>
      </c>
      <c r="E47" s="32">
        <f>SUM(E41:E46)</f>
        <v>811609612</v>
      </c>
      <c r="F47" s="32">
        <f>SUM(F41:F46)</f>
        <v>173214894</v>
      </c>
      <c r="G47" s="37">
        <f t="shared" si="0"/>
        <v>0.2147250077007998</v>
      </c>
      <c r="H47" s="32">
        <f>SUM(H41:H46)</f>
        <v>184697410</v>
      </c>
      <c r="I47" s="37">
        <f t="shared" si="1"/>
        <v>0.22895925326472086</v>
      </c>
      <c r="J47" s="32">
        <f>SUM(J41:J46)</f>
        <v>165515009</v>
      </c>
      <c r="K47" s="37">
        <f t="shared" si="2"/>
        <v>0.20393426414964638</v>
      </c>
      <c r="L47" s="32">
        <f>SUM(L41:L46)</f>
        <v>173502972</v>
      </c>
      <c r="M47" s="37">
        <f t="shared" si="3"/>
        <v>0.21377638883852942</v>
      </c>
      <c r="N47" s="32">
        <f t="shared" si="4"/>
        <v>696930285</v>
      </c>
      <c r="O47" s="37">
        <f t="shared" si="5"/>
        <v>0.85870136910108452</v>
      </c>
      <c r="P47" s="32">
        <f>SUM(P41:P46)</f>
        <v>213326993</v>
      </c>
      <c r="Q47" s="32">
        <f>SUM(Q41:Q46)</f>
        <v>650019846</v>
      </c>
      <c r="R47" s="32">
        <f>SUM(R41:R46)</f>
        <v>691230794</v>
      </c>
      <c r="S47" s="32">
        <f>SUM(S41:S46)</f>
        <v>735049995</v>
      </c>
      <c r="T47" s="37">
        <f t="shared" si="6"/>
        <v>1.0633930105260907</v>
      </c>
      <c r="U47" s="37">
        <f t="shared" si="7"/>
        <v>-0.186680646644656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105493908</v>
      </c>
      <c r="E48" s="31">
        <v>105493908</v>
      </c>
      <c r="F48" s="31">
        <v>34744846</v>
      </c>
      <c r="G48" s="36">
        <f t="shared" si="0"/>
        <v>0.32935405142067542</v>
      </c>
      <c r="H48" s="31">
        <v>27757339</v>
      </c>
      <c r="I48" s="36">
        <f t="shared" si="1"/>
        <v>0.26311793283835877</v>
      </c>
      <c r="J48" s="31">
        <v>18023336</v>
      </c>
      <c r="K48" s="36">
        <f t="shared" si="2"/>
        <v>0.17084717346901207</v>
      </c>
      <c r="L48" s="31">
        <v>24866741</v>
      </c>
      <c r="M48" s="36">
        <f t="shared" si="3"/>
        <v>0.23571731743978999</v>
      </c>
      <c r="N48" s="31">
        <f t="shared" si="4"/>
        <v>105392262</v>
      </c>
      <c r="O48" s="36">
        <f t="shared" si="5"/>
        <v>0.99903647516783622</v>
      </c>
      <c r="P48" s="31">
        <v>30388485</v>
      </c>
      <c r="Q48" s="31">
        <v>73815912</v>
      </c>
      <c r="R48" s="31">
        <v>114815910</v>
      </c>
      <c r="S48" s="31">
        <v>104009373</v>
      </c>
      <c r="T48" s="36">
        <f t="shared" si="6"/>
        <v>0.90587944649831198</v>
      </c>
      <c r="U48" s="36">
        <f t="shared" si="7"/>
        <v>-0.1817051425893722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79600392</v>
      </c>
      <c r="E50" s="31">
        <v>71934892</v>
      </c>
      <c r="F50" s="31">
        <v>13080844</v>
      </c>
      <c r="G50" s="36">
        <f t="shared" si="0"/>
        <v>0.16433140178505654</v>
      </c>
      <c r="H50" s="31">
        <v>28713348</v>
      </c>
      <c r="I50" s="36">
        <f t="shared" si="1"/>
        <v>0.36071867585777717</v>
      </c>
      <c r="J50" s="31">
        <v>17679835</v>
      </c>
      <c r="K50" s="36">
        <f t="shared" si="2"/>
        <v>0.2457755132238191</v>
      </c>
      <c r="L50" s="31">
        <v>16450112</v>
      </c>
      <c r="M50" s="36">
        <f t="shared" si="3"/>
        <v>0.22868056853411275</v>
      </c>
      <c r="N50" s="31">
        <f t="shared" si="4"/>
        <v>75924139</v>
      </c>
      <c r="O50" s="36">
        <f t="shared" si="5"/>
        <v>1.0554563562839574</v>
      </c>
      <c r="P50" s="31">
        <v>14033911</v>
      </c>
      <c r="Q50" s="31">
        <v>32297808</v>
      </c>
      <c r="R50" s="31">
        <v>44504793</v>
      </c>
      <c r="S50" s="31">
        <v>49458984</v>
      </c>
      <c r="T50" s="36">
        <f t="shared" si="6"/>
        <v>1.1113181449917091</v>
      </c>
      <c r="U50" s="36">
        <f t="shared" si="7"/>
        <v>0.17216875609372195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9879000</v>
      </c>
      <c r="E51" s="31">
        <v>9879000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-6018351</v>
      </c>
      <c r="Q51" s="31">
        <v>0</v>
      </c>
      <c r="R51" s="31">
        <v>0</v>
      </c>
      <c r="S51" s="31">
        <v>-6018351</v>
      </c>
      <c r="T51" s="36">
        <f t="shared" si="6"/>
        <v>0</v>
      </c>
      <c r="U51" s="36">
        <f t="shared" si="7"/>
        <v>-1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194973300</v>
      </c>
      <c r="E53" s="32">
        <f>SUM(E48:E52)</f>
        <v>187307800</v>
      </c>
      <c r="F53" s="32">
        <f>SUM(F48:F52)</f>
        <v>47825690</v>
      </c>
      <c r="G53" s="37">
        <f t="shared" si="0"/>
        <v>0.24529353506351895</v>
      </c>
      <c r="H53" s="32">
        <f>SUM(H48:H52)</f>
        <v>56470687</v>
      </c>
      <c r="I53" s="37">
        <f t="shared" si="1"/>
        <v>0.28963292409781238</v>
      </c>
      <c r="J53" s="32">
        <f>SUM(J48:J52)</f>
        <v>35703171</v>
      </c>
      <c r="K53" s="37">
        <f t="shared" si="2"/>
        <v>0.19061230231736212</v>
      </c>
      <c r="L53" s="32">
        <f>SUM(L48:L52)</f>
        <v>41316853</v>
      </c>
      <c r="M53" s="37">
        <f t="shared" si="3"/>
        <v>0.22058266126664239</v>
      </c>
      <c r="N53" s="32">
        <f t="shared" si="4"/>
        <v>181316401</v>
      </c>
      <c r="O53" s="37">
        <f t="shared" si="5"/>
        <v>0.9680130832778987</v>
      </c>
      <c r="P53" s="32">
        <f>SUM(P48:P52)</f>
        <v>38404045</v>
      </c>
      <c r="Q53" s="32">
        <f>SUM(Q48:Q52)</f>
        <v>106113720</v>
      </c>
      <c r="R53" s="32">
        <f>SUM(R48:R52)</f>
        <v>159320703</v>
      </c>
      <c r="S53" s="32">
        <f>SUM(S48:S52)</f>
        <v>147450006</v>
      </c>
      <c r="T53" s="37">
        <f t="shared" si="6"/>
        <v>0.92549181131845748</v>
      </c>
      <c r="U53" s="37">
        <f t="shared" si="7"/>
        <v>7.5846385452365661E-2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12281115851</v>
      </c>
      <c r="E54" s="32">
        <f>SUM(E8:E9,E11:E18,E20:E26,E28:E34,E36:E39,E41:E46,E48:E52)</f>
        <v>12232485401</v>
      </c>
      <c r="F54" s="32">
        <f>SUM(F8:F9,F11:F18,F20:F26,F28:F34,F36:F39,F41:F46,F48:F52)</f>
        <v>3660798127</v>
      </c>
      <c r="G54" s="37">
        <f t="shared" si="0"/>
        <v>0.29808351060395838</v>
      </c>
      <c r="H54" s="32">
        <f>SUM(H8:H9,H11:H18,H20:H26,H28:H34,H36:H39,H41:H46,H48:H52)</f>
        <v>2899189724</v>
      </c>
      <c r="I54" s="37">
        <f t="shared" si="1"/>
        <v>0.2360689174480779</v>
      </c>
      <c r="J54" s="32">
        <f>SUM(J8:J9,J11:J18,J20:J26,J28:J34,J36:J39,J41:J46,J48:J52)</f>
        <v>2760383637</v>
      </c>
      <c r="K54" s="37">
        <f t="shared" si="2"/>
        <v>0.22566008022983947</v>
      </c>
      <c r="L54" s="32">
        <f>SUM(L8:L9,L11:L18,L20:L26,L28:L34,L36:L39,L41:L46,L48:L52)</f>
        <v>3122605139</v>
      </c>
      <c r="M54" s="37">
        <f t="shared" si="3"/>
        <v>0.25527151978000551</v>
      </c>
      <c r="N54" s="32">
        <f t="shared" si="4"/>
        <v>12442976627</v>
      </c>
      <c r="O54" s="37">
        <f t="shared" si="5"/>
        <v>1.0172075599602017</v>
      </c>
      <c r="P54" s="32">
        <f>SUM(P8:P9,P11:P18,P20:P26,P28:P34,P36:P39,P41:P46,P48:P52)</f>
        <v>2357631887</v>
      </c>
      <c r="Q54" s="32">
        <f>SUM(Q8:Q9,Q11:Q18,Q20:Q26,Q28:Q34,Q36:Q39,Q41:Q46,Q48:Q52)</f>
        <v>10917216768</v>
      </c>
      <c r="R54" s="32">
        <f>SUM(R8:R9,R11:R18,R20:R26,R28:R34,R36:R39,R41:R46,R48:R52)</f>
        <v>10802818346</v>
      </c>
      <c r="S54" s="32">
        <f>SUM(S8:S9,S11:S18,S20:S26,S28:S34,S36:S39,S41:S46,S48:S52)</f>
        <v>10185024301</v>
      </c>
      <c r="T54" s="37">
        <f t="shared" si="6"/>
        <v>0.94281177140882377</v>
      </c>
      <c r="U54" s="37">
        <f t="shared" si="7"/>
        <v>0.32446679068860074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4221623597</v>
      </c>
      <c r="E57" s="31">
        <v>4563602831</v>
      </c>
      <c r="F57" s="31">
        <v>1139343485</v>
      </c>
      <c r="G57" s="36">
        <f t="shared" ref="G57:G85" si="8">IF(($D57      =0),0,($F57      /$D57      ))</f>
        <v>0.26988277349256062</v>
      </c>
      <c r="H57" s="31">
        <v>741138305</v>
      </c>
      <c r="I57" s="36">
        <f t="shared" ref="I57:I85" si="9">IF(($D57      =0),0,($H57      /$D57      ))</f>
        <v>0.17555764695049386</v>
      </c>
      <c r="J57" s="31">
        <v>854838613</v>
      </c>
      <c r="K57" s="36">
        <f t="shared" ref="K57:K85" si="10">IF(($E57      =0),0,($J57      /$E57      ))</f>
        <v>0.18731661028720226</v>
      </c>
      <c r="L57" s="31">
        <v>826327512</v>
      </c>
      <c r="M57" s="36">
        <f t="shared" ref="M57:M85" si="11">IF(($E57      =0),0,($L57      /$E57      ))</f>
        <v>0.18106911197154527</v>
      </c>
      <c r="N57" s="31">
        <f t="shared" ref="N57:N85" si="12">$F57      +$H57      +$J57      +$L57</f>
        <v>3561647915</v>
      </c>
      <c r="O57" s="36">
        <f t="shared" ref="O57:O85" si="13">IF(($E57      =0),0,($N57      /$E57      ))</f>
        <v>0.78044651274343113</v>
      </c>
      <c r="P57" s="31">
        <v>803244567</v>
      </c>
      <c r="Q57" s="31">
        <v>3646128500</v>
      </c>
      <c r="R57" s="31">
        <v>3646128500</v>
      </c>
      <c r="S57" s="31">
        <v>3349738705</v>
      </c>
      <c r="T57" s="36">
        <f t="shared" ref="T57:T85" si="14">IF(($R57      =0),0,($S57      /$R57      ))</f>
        <v>0.91871109452121613</v>
      </c>
      <c r="U57" s="36">
        <f t="shared" ref="U57:U85" si="15">IF(($P57      =0),0,(($L57      /$P57      )-1))</f>
        <v>2.8737131813055816E-2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4221623597</v>
      </c>
      <c r="E58" s="32">
        <f>E57</f>
        <v>4563602831</v>
      </c>
      <c r="F58" s="32">
        <f>F57</f>
        <v>1139343485</v>
      </c>
      <c r="G58" s="37">
        <f t="shared" si="8"/>
        <v>0.26988277349256062</v>
      </c>
      <c r="H58" s="32">
        <f>H57</f>
        <v>741138305</v>
      </c>
      <c r="I58" s="37">
        <f t="shared" si="9"/>
        <v>0.17555764695049386</v>
      </c>
      <c r="J58" s="32">
        <f>J57</f>
        <v>854838613</v>
      </c>
      <c r="K58" s="37">
        <f t="shared" si="10"/>
        <v>0.18731661028720226</v>
      </c>
      <c r="L58" s="32">
        <f>L57</f>
        <v>826327512</v>
      </c>
      <c r="M58" s="37">
        <f t="shared" si="11"/>
        <v>0.18106911197154527</v>
      </c>
      <c r="N58" s="32">
        <f t="shared" si="12"/>
        <v>3561647915</v>
      </c>
      <c r="O58" s="37">
        <f t="shared" si="13"/>
        <v>0.78044651274343113</v>
      </c>
      <c r="P58" s="32">
        <f>P57</f>
        <v>803244567</v>
      </c>
      <c r="Q58" s="32">
        <f>Q57</f>
        <v>3646128500</v>
      </c>
      <c r="R58" s="32">
        <f>R57</f>
        <v>3646128500</v>
      </c>
      <c r="S58" s="32">
        <f>S57</f>
        <v>3349738705</v>
      </c>
      <c r="T58" s="37">
        <f t="shared" si="14"/>
        <v>0.91871109452121613</v>
      </c>
      <c r="U58" s="37">
        <f t="shared" si="15"/>
        <v>2.8737131813055816E-2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38062916</v>
      </c>
      <c r="E59" s="31">
        <v>38062916</v>
      </c>
      <c r="F59" s="31">
        <v>4165877</v>
      </c>
      <c r="G59" s="36">
        <f t="shared" si="8"/>
        <v>0.10944713221656481</v>
      </c>
      <c r="H59" s="31">
        <v>2817049</v>
      </c>
      <c r="I59" s="36">
        <f t="shared" si="9"/>
        <v>7.4010330685121445E-2</v>
      </c>
      <c r="J59" s="31">
        <v>2680168</v>
      </c>
      <c r="K59" s="36">
        <f t="shared" si="10"/>
        <v>7.0414153240387578E-2</v>
      </c>
      <c r="L59" s="31">
        <v>5036470</v>
      </c>
      <c r="M59" s="36">
        <f t="shared" si="11"/>
        <v>0.13231960473023138</v>
      </c>
      <c r="N59" s="31">
        <f t="shared" si="12"/>
        <v>14699564</v>
      </c>
      <c r="O59" s="36">
        <f t="shared" si="13"/>
        <v>0.38619122087230523</v>
      </c>
      <c r="P59" s="31">
        <v>3887641</v>
      </c>
      <c r="Q59" s="31">
        <v>14478945</v>
      </c>
      <c r="R59" s="31">
        <v>14478945</v>
      </c>
      <c r="S59" s="31">
        <v>12099324</v>
      </c>
      <c r="T59" s="36">
        <f t="shared" si="14"/>
        <v>0.83564955872130187</v>
      </c>
      <c r="U59" s="36">
        <f t="shared" si="15"/>
        <v>0.29550799572285613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102819996</v>
      </c>
      <c r="E60" s="31">
        <v>102819996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2963143</v>
      </c>
      <c r="M60" s="36">
        <f t="shared" si="11"/>
        <v>2.8818742611116228E-2</v>
      </c>
      <c r="N60" s="31">
        <f t="shared" si="12"/>
        <v>2963143</v>
      </c>
      <c r="O60" s="36">
        <f t="shared" si="13"/>
        <v>2.8818742611116228E-2</v>
      </c>
      <c r="P60" s="31">
        <v>0</v>
      </c>
      <c r="Q60" s="31">
        <v>96779000</v>
      </c>
      <c r="R60" s="31">
        <v>79539582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42399996</v>
      </c>
      <c r="E61" s="31">
        <v>42399996</v>
      </c>
      <c r="F61" s="31">
        <v>4595182</v>
      </c>
      <c r="G61" s="36">
        <f t="shared" si="8"/>
        <v>0.10837694418650416</v>
      </c>
      <c r="H61" s="31">
        <v>125877</v>
      </c>
      <c r="I61" s="36">
        <f t="shared" si="9"/>
        <v>2.9687974498865521E-3</v>
      </c>
      <c r="J61" s="31">
        <v>0</v>
      </c>
      <c r="K61" s="36">
        <f t="shared" si="10"/>
        <v>0</v>
      </c>
      <c r="L61" s="31">
        <v>298808</v>
      </c>
      <c r="M61" s="36">
        <f t="shared" si="11"/>
        <v>7.0473591554112407E-3</v>
      </c>
      <c r="N61" s="31">
        <f t="shared" si="12"/>
        <v>5019867</v>
      </c>
      <c r="O61" s="36">
        <f t="shared" si="13"/>
        <v>0.11839310079180196</v>
      </c>
      <c r="P61" s="31">
        <v>0</v>
      </c>
      <c r="Q61" s="31">
        <v>48319081</v>
      </c>
      <c r="R61" s="31">
        <v>40000000</v>
      </c>
      <c r="S61" s="31">
        <v>4168556</v>
      </c>
      <c r="T61" s="36">
        <f t="shared" si="14"/>
        <v>0.1042139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183282908</v>
      </c>
      <c r="E63" s="32">
        <f>SUM(E59:E62)</f>
        <v>183282908</v>
      </c>
      <c r="F63" s="32">
        <f>SUM(F59:F62)</f>
        <v>8761059</v>
      </c>
      <c r="G63" s="37">
        <f t="shared" si="8"/>
        <v>4.7800742009178512E-2</v>
      </c>
      <c r="H63" s="32">
        <f>SUM(H59:H62)</f>
        <v>2942926</v>
      </c>
      <c r="I63" s="37">
        <f t="shared" si="9"/>
        <v>1.6056739998909227E-2</v>
      </c>
      <c r="J63" s="32">
        <f>SUM(J59:J62)</f>
        <v>2680168</v>
      </c>
      <c r="K63" s="37">
        <f t="shared" si="10"/>
        <v>1.4623120231156524E-2</v>
      </c>
      <c r="L63" s="32">
        <f>SUM(L59:L62)</f>
        <v>8298421</v>
      </c>
      <c r="M63" s="37">
        <f t="shared" si="11"/>
        <v>4.5276567741930417E-2</v>
      </c>
      <c r="N63" s="32">
        <f t="shared" si="12"/>
        <v>22682574</v>
      </c>
      <c r="O63" s="37">
        <f t="shared" si="13"/>
        <v>0.12375716998117468</v>
      </c>
      <c r="P63" s="32">
        <f>SUM(P59:P62)</f>
        <v>3887641</v>
      </c>
      <c r="Q63" s="32">
        <f>SUM(Q59:Q62)</f>
        <v>159577026</v>
      </c>
      <c r="R63" s="32">
        <f>SUM(R59:R62)</f>
        <v>134018527</v>
      </c>
      <c r="S63" s="32">
        <f>SUM(S59:S62)</f>
        <v>16267880</v>
      </c>
      <c r="T63" s="37">
        <f t="shared" si="14"/>
        <v>0.12138530667480027</v>
      </c>
      <c r="U63" s="37">
        <f t="shared" si="15"/>
        <v>1.1345646370125224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63081115</v>
      </c>
      <c r="E64" s="31">
        <v>58421682</v>
      </c>
      <c r="F64" s="31">
        <v>278010</v>
      </c>
      <c r="G64" s="36">
        <f t="shared" si="8"/>
        <v>4.4071827202166606E-3</v>
      </c>
      <c r="H64" s="31">
        <v>305972</v>
      </c>
      <c r="I64" s="36">
        <f t="shared" si="9"/>
        <v>4.85045326164574E-3</v>
      </c>
      <c r="J64" s="31">
        <v>1423730</v>
      </c>
      <c r="K64" s="36">
        <f t="shared" si="10"/>
        <v>2.436989061698018E-2</v>
      </c>
      <c r="L64" s="31">
        <v>1780733</v>
      </c>
      <c r="M64" s="36">
        <f t="shared" si="11"/>
        <v>3.0480686947698631E-2</v>
      </c>
      <c r="N64" s="31">
        <f t="shared" si="12"/>
        <v>3788445</v>
      </c>
      <c r="O64" s="36">
        <f t="shared" si="13"/>
        <v>6.484655816653824E-2</v>
      </c>
      <c r="P64" s="31">
        <v>1312643</v>
      </c>
      <c r="Q64" s="31">
        <v>53019399</v>
      </c>
      <c r="R64" s="31">
        <v>53019399</v>
      </c>
      <c r="S64" s="31">
        <v>4040835</v>
      </c>
      <c r="T64" s="36">
        <f t="shared" si="14"/>
        <v>7.621427394905024E-2</v>
      </c>
      <c r="U64" s="36">
        <f t="shared" si="15"/>
        <v>0.3566011474559343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32617257</v>
      </c>
      <c r="E65" s="31">
        <v>32617257</v>
      </c>
      <c r="F65" s="31">
        <v>2351166</v>
      </c>
      <c r="G65" s="36">
        <f t="shared" si="8"/>
        <v>7.2083498621603889E-2</v>
      </c>
      <c r="H65" s="31">
        <v>522792</v>
      </c>
      <c r="I65" s="36">
        <f t="shared" si="9"/>
        <v>1.6028079859688998E-2</v>
      </c>
      <c r="J65" s="31">
        <v>447643</v>
      </c>
      <c r="K65" s="36">
        <f t="shared" si="10"/>
        <v>1.3724115427609379E-2</v>
      </c>
      <c r="L65" s="31">
        <v>595821</v>
      </c>
      <c r="M65" s="36">
        <f t="shared" si="11"/>
        <v>1.8267048023075636E-2</v>
      </c>
      <c r="N65" s="31">
        <f t="shared" si="12"/>
        <v>3917422</v>
      </c>
      <c r="O65" s="36">
        <f t="shared" si="13"/>
        <v>0.12010274193197791</v>
      </c>
      <c r="P65" s="31">
        <v>3066297</v>
      </c>
      <c r="Q65" s="31">
        <v>28905849</v>
      </c>
      <c r="R65" s="31">
        <v>29816677</v>
      </c>
      <c r="S65" s="31">
        <v>4834363</v>
      </c>
      <c r="T65" s="36">
        <f t="shared" si="14"/>
        <v>0.1621362098801285</v>
      </c>
      <c r="U65" s="36">
        <f t="shared" si="15"/>
        <v>-0.80568712032787437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79600262</v>
      </c>
      <c r="E66" s="31">
        <v>62217168</v>
      </c>
      <c r="F66" s="31">
        <v>19286360</v>
      </c>
      <c r="G66" s="36">
        <f t="shared" si="8"/>
        <v>0.24229015728616571</v>
      </c>
      <c r="H66" s="31">
        <v>13446243</v>
      </c>
      <c r="I66" s="36">
        <f t="shared" si="9"/>
        <v>0.16892209475390924</v>
      </c>
      <c r="J66" s="31">
        <v>13250478</v>
      </c>
      <c r="K66" s="36">
        <f t="shared" si="10"/>
        <v>0.21297141007768144</v>
      </c>
      <c r="L66" s="31">
        <v>14522091</v>
      </c>
      <c r="M66" s="36">
        <f t="shared" si="11"/>
        <v>0.23340970775140393</v>
      </c>
      <c r="N66" s="31">
        <f t="shared" si="12"/>
        <v>60505172</v>
      </c>
      <c r="O66" s="36">
        <f t="shared" si="13"/>
        <v>0.97248354344897214</v>
      </c>
      <c r="P66" s="31">
        <v>14485559</v>
      </c>
      <c r="Q66" s="31">
        <v>62628130</v>
      </c>
      <c r="R66" s="31">
        <v>62628130</v>
      </c>
      <c r="S66" s="31">
        <v>50810518</v>
      </c>
      <c r="T66" s="36">
        <f t="shared" si="14"/>
        <v>0.81130504774771339</v>
      </c>
      <c r="U66" s="36">
        <f t="shared" si="15"/>
        <v>2.521959974068011E-3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887425800</v>
      </c>
      <c r="E67" s="31">
        <v>887425800</v>
      </c>
      <c r="F67" s="31">
        <v>261345979</v>
      </c>
      <c r="G67" s="36">
        <f t="shared" si="8"/>
        <v>0.2944989643077765</v>
      </c>
      <c r="H67" s="31">
        <v>207353182</v>
      </c>
      <c r="I67" s="36">
        <f t="shared" si="9"/>
        <v>0.23365692320417097</v>
      </c>
      <c r="J67" s="31">
        <v>224954711</v>
      </c>
      <c r="K67" s="36">
        <f t="shared" si="10"/>
        <v>0.25349129020138922</v>
      </c>
      <c r="L67" s="31">
        <v>193924389</v>
      </c>
      <c r="M67" s="36">
        <f t="shared" si="11"/>
        <v>0.21852462369248224</v>
      </c>
      <c r="N67" s="31">
        <f t="shared" si="12"/>
        <v>887578261</v>
      </c>
      <c r="O67" s="36">
        <f t="shared" si="13"/>
        <v>1.000171801405819</v>
      </c>
      <c r="P67" s="31">
        <v>177825799</v>
      </c>
      <c r="Q67" s="31">
        <v>1116590339</v>
      </c>
      <c r="R67" s="31">
        <v>1116590339</v>
      </c>
      <c r="S67" s="31">
        <v>794109479</v>
      </c>
      <c r="T67" s="36">
        <f t="shared" si="14"/>
        <v>0.7111914291782172</v>
      </c>
      <c r="U67" s="36">
        <f t="shared" si="15"/>
        <v>9.0530114811968376E-2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261047770</v>
      </c>
      <c r="E68" s="31">
        <v>261047761</v>
      </c>
      <c r="F68" s="31">
        <v>37203585</v>
      </c>
      <c r="G68" s="36">
        <f t="shared" si="8"/>
        <v>0.14251638694327862</v>
      </c>
      <c r="H68" s="31">
        <v>22362799</v>
      </c>
      <c r="I68" s="36">
        <f t="shared" si="9"/>
        <v>8.5665543130286084E-2</v>
      </c>
      <c r="J68" s="31">
        <v>55898742</v>
      </c>
      <c r="K68" s="36">
        <f t="shared" si="10"/>
        <v>0.21413224072816314</v>
      </c>
      <c r="L68" s="31">
        <v>34528674</v>
      </c>
      <c r="M68" s="36">
        <f t="shared" si="11"/>
        <v>0.1322695657979614</v>
      </c>
      <c r="N68" s="31">
        <f t="shared" si="12"/>
        <v>149993800</v>
      </c>
      <c r="O68" s="36">
        <f t="shared" si="13"/>
        <v>0.57458374446659211</v>
      </c>
      <c r="P68" s="31">
        <v>9441249</v>
      </c>
      <c r="Q68" s="31">
        <v>180208122</v>
      </c>
      <c r="R68" s="31">
        <v>174839571</v>
      </c>
      <c r="S68" s="31">
        <v>71997545</v>
      </c>
      <c r="T68" s="36">
        <f t="shared" si="14"/>
        <v>0.41179204792260671</v>
      </c>
      <c r="U68" s="36">
        <f t="shared" si="15"/>
        <v>2.6572146333604802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1323772204</v>
      </c>
      <c r="E70" s="32">
        <f>SUM(E64:E69)</f>
        <v>1301729668</v>
      </c>
      <c r="F70" s="32">
        <f>SUM(F64:F69)</f>
        <v>320465100</v>
      </c>
      <c r="G70" s="37">
        <f t="shared" si="8"/>
        <v>0.24208477790337407</v>
      </c>
      <c r="H70" s="32">
        <f>SUM(H64:H69)</f>
        <v>243990988</v>
      </c>
      <c r="I70" s="37">
        <f t="shared" si="9"/>
        <v>0.18431493520013509</v>
      </c>
      <c r="J70" s="32">
        <f>SUM(J64:J69)</f>
        <v>295975304</v>
      </c>
      <c r="K70" s="37">
        <f t="shared" si="10"/>
        <v>0.22737079078388187</v>
      </c>
      <c r="L70" s="32">
        <f>SUM(L64:L69)</f>
        <v>245351708</v>
      </c>
      <c r="M70" s="37">
        <f t="shared" si="11"/>
        <v>0.18848130608942992</v>
      </c>
      <c r="N70" s="32">
        <f t="shared" si="12"/>
        <v>1105783100</v>
      </c>
      <c r="O70" s="37">
        <f t="shared" si="13"/>
        <v>0.84947215015767774</v>
      </c>
      <c r="P70" s="32">
        <f>SUM(P64:P69)</f>
        <v>206131547</v>
      </c>
      <c r="Q70" s="32">
        <f>SUM(Q64:Q69)</f>
        <v>1441351839</v>
      </c>
      <c r="R70" s="32">
        <f>SUM(R64:R69)</f>
        <v>1436894116</v>
      </c>
      <c r="S70" s="32">
        <f>SUM(S64:S69)</f>
        <v>925792740</v>
      </c>
      <c r="T70" s="37">
        <f t="shared" si="14"/>
        <v>0.64430129519717516</v>
      </c>
      <c r="U70" s="37">
        <f t="shared" si="15"/>
        <v>0.19026763040787742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173058384</v>
      </c>
      <c r="E71" s="31">
        <v>175769360</v>
      </c>
      <c r="F71" s="31">
        <v>47805303</v>
      </c>
      <c r="G71" s="36">
        <f t="shared" si="8"/>
        <v>0.2762380064753176</v>
      </c>
      <c r="H71" s="31">
        <v>30671455</v>
      </c>
      <c r="I71" s="36">
        <f t="shared" si="9"/>
        <v>0.17723183524006558</v>
      </c>
      <c r="J71" s="31">
        <v>50604470</v>
      </c>
      <c r="K71" s="36">
        <f t="shared" si="10"/>
        <v>0.2879026811043745</v>
      </c>
      <c r="L71" s="31">
        <v>32052045</v>
      </c>
      <c r="M71" s="36">
        <f t="shared" si="11"/>
        <v>0.18235285717601749</v>
      </c>
      <c r="N71" s="31">
        <f t="shared" si="12"/>
        <v>161133273</v>
      </c>
      <c r="O71" s="36">
        <f t="shared" si="13"/>
        <v>0.91673129491966066</v>
      </c>
      <c r="P71" s="31">
        <v>19842491</v>
      </c>
      <c r="Q71" s="31">
        <v>147264156</v>
      </c>
      <c r="R71" s="31">
        <v>149489436</v>
      </c>
      <c r="S71" s="31">
        <v>137681559</v>
      </c>
      <c r="T71" s="36">
        <f t="shared" si="14"/>
        <v>0.92101196368150051</v>
      </c>
      <c r="U71" s="36">
        <f t="shared" si="15"/>
        <v>0.61532365064446792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264908214</v>
      </c>
      <c r="E72" s="31">
        <v>264908214</v>
      </c>
      <c r="F72" s="31">
        <v>88957047</v>
      </c>
      <c r="G72" s="36">
        <f t="shared" si="8"/>
        <v>0.33580327939548149</v>
      </c>
      <c r="H72" s="31">
        <v>42765616</v>
      </c>
      <c r="I72" s="36">
        <f t="shared" si="9"/>
        <v>0.16143559821818135</v>
      </c>
      <c r="J72" s="31">
        <v>91179849</v>
      </c>
      <c r="K72" s="36">
        <f t="shared" si="10"/>
        <v>0.34419411774072056</v>
      </c>
      <c r="L72" s="31">
        <v>71613992</v>
      </c>
      <c r="M72" s="36">
        <f t="shared" si="11"/>
        <v>0.27033511312714525</v>
      </c>
      <c r="N72" s="31">
        <f t="shared" si="12"/>
        <v>294516504</v>
      </c>
      <c r="O72" s="36">
        <f t="shared" si="13"/>
        <v>1.1117681084815285</v>
      </c>
      <c r="P72" s="31">
        <v>77717949</v>
      </c>
      <c r="Q72" s="31">
        <v>342714750</v>
      </c>
      <c r="R72" s="31">
        <v>350146530</v>
      </c>
      <c r="S72" s="31">
        <v>303442278</v>
      </c>
      <c r="T72" s="36">
        <f t="shared" si="14"/>
        <v>0.86661512253170125</v>
      </c>
      <c r="U72" s="36">
        <f t="shared" si="15"/>
        <v>-7.8539862136608907E-2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96177568</v>
      </c>
      <c r="E73" s="31">
        <v>110703070</v>
      </c>
      <c r="F73" s="31">
        <v>32512622</v>
      </c>
      <c r="G73" s="36">
        <f t="shared" si="8"/>
        <v>0.33804786995653707</v>
      </c>
      <c r="H73" s="31">
        <v>27484389</v>
      </c>
      <c r="I73" s="36">
        <f t="shared" si="9"/>
        <v>0.28576714478785742</v>
      </c>
      <c r="J73" s="31">
        <v>27788612</v>
      </c>
      <c r="K73" s="36">
        <f t="shared" si="10"/>
        <v>0.25101934390798736</v>
      </c>
      <c r="L73" s="31">
        <v>26916351</v>
      </c>
      <c r="M73" s="36">
        <f t="shared" si="11"/>
        <v>0.24314005925942253</v>
      </c>
      <c r="N73" s="31">
        <f t="shared" si="12"/>
        <v>114701974</v>
      </c>
      <c r="O73" s="36">
        <f t="shared" si="13"/>
        <v>1.0361227922586067</v>
      </c>
      <c r="P73" s="31">
        <v>26624742</v>
      </c>
      <c r="Q73" s="31">
        <v>95667736</v>
      </c>
      <c r="R73" s="31">
        <v>95667736</v>
      </c>
      <c r="S73" s="31">
        <v>101349171</v>
      </c>
      <c r="T73" s="36">
        <f t="shared" si="14"/>
        <v>1.0593871584877894</v>
      </c>
      <c r="U73" s="36">
        <f t="shared" si="15"/>
        <v>1.0952556836043792E-2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436672758</v>
      </c>
      <c r="E74" s="31">
        <v>698403799</v>
      </c>
      <c r="F74" s="31">
        <v>74303419</v>
      </c>
      <c r="G74" s="36">
        <f t="shared" si="8"/>
        <v>0.17015812788577941</v>
      </c>
      <c r="H74" s="31">
        <v>95231966</v>
      </c>
      <c r="I74" s="36">
        <f t="shared" si="9"/>
        <v>0.21808542954722171</v>
      </c>
      <c r="J74" s="31">
        <v>67850797</v>
      </c>
      <c r="K74" s="36">
        <f t="shared" si="10"/>
        <v>9.7151242729709153E-2</v>
      </c>
      <c r="L74" s="31">
        <v>71106440</v>
      </c>
      <c r="M74" s="36">
        <f t="shared" si="11"/>
        <v>0.10181279096965508</v>
      </c>
      <c r="N74" s="31">
        <f t="shared" si="12"/>
        <v>308492622</v>
      </c>
      <c r="O74" s="36">
        <f t="shared" si="13"/>
        <v>0.44171097356817213</v>
      </c>
      <c r="P74" s="31">
        <v>44020020</v>
      </c>
      <c r="Q74" s="31">
        <v>514515199</v>
      </c>
      <c r="R74" s="31">
        <v>389405924</v>
      </c>
      <c r="S74" s="31">
        <v>328861408</v>
      </c>
      <c r="T74" s="36">
        <f t="shared" si="14"/>
        <v>0.84452081422366854</v>
      </c>
      <c r="U74" s="36">
        <f t="shared" si="15"/>
        <v>0.61532048372535941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38641817</v>
      </c>
      <c r="E75" s="31">
        <v>38641817</v>
      </c>
      <c r="F75" s="31">
        <v>10797984</v>
      </c>
      <c r="G75" s="36">
        <f t="shared" si="8"/>
        <v>0.27943779144753983</v>
      </c>
      <c r="H75" s="31">
        <v>11029715</v>
      </c>
      <c r="I75" s="36">
        <f t="shared" si="9"/>
        <v>0.28543468853962017</v>
      </c>
      <c r="J75" s="31">
        <v>26692916</v>
      </c>
      <c r="K75" s="36">
        <f t="shared" si="10"/>
        <v>0.6907779724747416</v>
      </c>
      <c r="L75" s="31">
        <v>9629944</v>
      </c>
      <c r="M75" s="36">
        <f t="shared" si="11"/>
        <v>0.24921043438511187</v>
      </c>
      <c r="N75" s="31">
        <f t="shared" si="12"/>
        <v>58150559</v>
      </c>
      <c r="O75" s="36">
        <f t="shared" si="13"/>
        <v>1.5048608868470135</v>
      </c>
      <c r="P75" s="31">
        <v>99087</v>
      </c>
      <c r="Q75" s="31">
        <v>34217457</v>
      </c>
      <c r="R75" s="31">
        <v>34341700</v>
      </c>
      <c r="S75" s="31">
        <v>7645803</v>
      </c>
      <c r="T75" s="36">
        <f t="shared" si="14"/>
        <v>0.22263903650663772</v>
      </c>
      <c r="U75" s="36">
        <f t="shared" si="15"/>
        <v>96.186755073824017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72291648</v>
      </c>
      <c r="E76" s="31">
        <v>72089503</v>
      </c>
      <c r="F76" s="31">
        <v>32593289</v>
      </c>
      <c r="G76" s="36">
        <f t="shared" si="8"/>
        <v>0.45085829278646405</v>
      </c>
      <c r="H76" s="31">
        <v>13330498</v>
      </c>
      <c r="I76" s="36">
        <f t="shared" si="9"/>
        <v>0.18439886721077378</v>
      </c>
      <c r="J76" s="31">
        <v>16267411</v>
      </c>
      <c r="K76" s="36">
        <f t="shared" si="10"/>
        <v>0.22565575185058495</v>
      </c>
      <c r="L76" s="31">
        <v>13534894</v>
      </c>
      <c r="M76" s="36">
        <f t="shared" si="11"/>
        <v>0.18775124583672051</v>
      </c>
      <c r="N76" s="31">
        <f t="shared" si="12"/>
        <v>75726092</v>
      </c>
      <c r="O76" s="36">
        <f t="shared" si="13"/>
        <v>1.0504454719295262</v>
      </c>
      <c r="P76" s="31">
        <v>16884494</v>
      </c>
      <c r="Q76" s="31">
        <v>81537634</v>
      </c>
      <c r="R76" s="31">
        <v>70361634</v>
      </c>
      <c r="S76" s="31">
        <v>34010911</v>
      </c>
      <c r="T76" s="36">
        <f t="shared" si="14"/>
        <v>0.48337295577871314</v>
      </c>
      <c r="U76" s="36">
        <f t="shared" si="15"/>
        <v>-0.19838320295532696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1081750389</v>
      </c>
      <c r="E78" s="32">
        <f>SUM(E71:E77)</f>
        <v>1360515763</v>
      </c>
      <c r="F78" s="32">
        <f>SUM(F71:F77)</f>
        <v>286969664</v>
      </c>
      <c r="G78" s="37">
        <f t="shared" si="8"/>
        <v>0.26528270007398169</v>
      </c>
      <c r="H78" s="32">
        <f>SUM(H71:H77)</f>
        <v>220513639</v>
      </c>
      <c r="I78" s="37">
        <f t="shared" si="9"/>
        <v>0.20384891121125356</v>
      </c>
      <c r="J78" s="32">
        <f>SUM(J71:J77)</f>
        <v>280384055</v>
      </c>
      <c r="K78" s="37">
        <f t="shared" si="10"/>
        <v>0.20608659056014186</v>
      </c>
      <c r="L78" s="32">
        <f>SUM(L71:L77)</f>
        <v>224853666</v>
      </c>
      <c r="M78" s="37">
        <f t="shared" si="11"/>
        <v>0.16527090101785172</v>
      </c>
      <c r="N78" s="32">
        <f t="shared" si="12"/>
        <v>1012721024</v>
      </c>
      <c r="O78" s="37">
        <f t="shared" si="13"/>
        <v>0.74436552044564586</v>
      </c>
      <c r="P78" s="32">
        <f>SUM(P71:P77)</f>
        <v>185188783</v>
      </c>
      <c r="Q78" s="32">
        <f>SUM(Q71:Q77)</f>
        <v>1215916932</v>
      </c>
      <c r="R78" s="32">
        <f>SUM(R71:R77)</f>
        <v>1089412960</v>
      </c>
      <c r="S78" s="32">
        <f>SUM(S71:S77)</f>
        <v>912991130</v>
      </c>
      <c r="T78" s="37">
        <f t="shared" si="14"/>
        <v>0.83805789312438506</v>
      </c>
      <c r="U78" s="37">
        <f t="shared" si="15"/>
        <v>0.21418620694753421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584726722</v>
      </c>
      <c r="E79" s="31">
        <v>515762936</v>
      </c>
      <c r="F79" s="31">
        <v>81793919</v>
      </c>
      <c r="G79" s="36">
        <f t="shared" si="8"/>
        <v>0.13988401063702369</v>
      </c>
      <c r="H79" s="31">
        <v>110796893</v>
      </c>
      <c r="I79" s="36">
        <f t="shared" si="9"/>
        <v>0.18948491462991493</v>
      </c>
      <c r="J79" s="31">
        <v>108450062</v>
      </c>
      <c r="K79" s="36">
        <f t="shared" si="10"/>
        <v>0.21027114286475213</v>
      </c>
      <c r="L79" s="31">
        <v>123284600</v>
      </c>
      <c r="M79" s="36">
        <f t="shared" si="11"/>
        <v>0.23903346168325673</v>
      </c>
      <c r="N79" s="31">
        <f t="shared" si="12"/>
        <v>424325474</v>
      </c>
      <c r="O79" s="36">
        <f t="shared" si="13"/>
        <v>0.82271416649450746</v>
      </c>
      <c r="P79" s="31">
        <v>203054647</v>
      </c>
      <c r="Q79" s="31">
        <v>470960148</v>
      </c>
      <c r="R79" s="31">
        <v>512613288</v>
      </c>
      <c r="S79" s="31">
        <v>400443143</v>
      </c>
      <c r="T79" s="36">
        <f t="shared" si="14"/>
        <v>0.78117979454328934</v>
      </c>
      <c r="U79" s="36">
        <f t="shared" si="15"/>
        <v>-0.39285014245450878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314259309</v>
      </c>
      <c r="E80" s="31">
        <v>315274302</v>
      </c>
      <c r="F80" s="31">
        <v>83578390</v>
      </c>
      <c r="G80" s="36">
        <f t="shared" si="8"/>
        <v>0.26595358548312725</v>
      </c>
      <c r="H80" s="31">
        <v>75967747</v>
      </c>
      <c r="I80" s="36">
        <f t="shared" si="9"/>
        <v>0.24173586851487666</v>
      </c>
      <c r="J80" s="31">
        <v>77009325</v>
      </c>
      <c r="K80" s="36">
        <f t="shared" si="10"/>
        <v>0.24426134483996098</v>
      </c>
      <c r="L80" s="31">
        <v>53894743</v>
      </c>
      <c r="M80" s="36">
        <f t="shared" si="11"/>
        <v>0.17094556282611326</v>
      </c>
      <c r="N80" s="31">
        <f t="shared" si="12"/>
        <v>290450205</v>
      </c>
      <c r="O80" s="36">
        <f t="shared" si="13"/>
        <v>0.92126190798766716</v>
      </c>
      <c r="P80" s="31">
        <v>63566126</v>
      </c>
      <c r="Q80" s="31">
        <v>401891682</v>
      </c>
      <c r="R80" s="31">
        <v>376272804</v>
      </c>
      <c r="S80" s="31">
        <v>213502642</v>
      </c>
      <c r="T80" s="36">
        <f t="shared" si="14"/>
        <v>0.56741449217254614</v>
      </c>
      <c r="U80" s="36">
        <f t="shared" si="15"/>
        <v>-0.15214680535982328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617812450</v>
      </c>
      <c r="E81" s="31">
        <v>573113380</v>
      </c>
      <c r="F81" s="31">
        <v>99851697</v>
      </c>
      <c r="G81" s="36">
        <f t="shared" si="8"/>
        <v>0.16162137392990381</v>
      </c>
      <c r="H81" s="31">
        <v>80747499</v>
      </c>
      <c r="I81" s="36">
        <f t="shared" si="9"/>
        <v>0.13069904790685263</v>
      </c>
      <c r="J81" s="31">
        <v>107803158</v>
      </c>
      <c r="K81" s="36">
        <f t="shared" si="10"/>
        <v>0.18810092690559763</v>
      </c>
      <c r="L81" s="31">
        <v>121697510</v>
      </c>
      <c r="M81" s="36">
        <f t="shared" si="11"/>
        <v>0.21234456260644272</v>
      </c>
      <c r="N81" s="31">
        <f t="shared" si="12"/>
        <v>410099864</v>
      </c>
      <c r="O81" s="36">
        <f t="shared" si="13"/>
        <v>0.71556497948102349</v>
      </c>
      <c r="P81" s="31">
        <v>13993632</v>
      </c>
      <c r="Q81" s="31">
        <v>510679430</v>
      </c>
      <c r="R81" s="31">
        <v>507323075</v>
      </c>
      <c r="S81" s="31">
        <v>326677332</v>
      </c>
      <c r="T81" s="36">
        <f t="shared" si="14"/>
        <v>0.64392366146562519</v>
      </c>
      <c r="U81" s="36">
        <f t="shared" si="15"/>
        <v>7.6966350122684375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285</v>
      </c>
      <c r="E82" s="31">
        <v>416</v>
      </c>
      <c r="F82" s="31">
        <v>260259</v>
      </c>
      <c r="G82" s="36">
        <f t="shared" si="8"/>
        <v>913.1894736842105</v>
      </c>
      <c r="H82" s="31">
        <v>197064</v>
      </c>
      <c r="I82" s="36">
        <f t="shared" si="9"/>
        <v>691.45263157894738</v>
      </c>
      <c r="J82" s="31">
        <v>158152</v>
      </c>
      <c r="K82" s="36">
        <f t="shared" si="10"/>
        <v>380.17307692307691</v>
      </c>
      <c r="L82" s="31">
        <v>197449</v>
      </c>
      <c r="M82" s="36">
        <f t="shared" si="11"/>
        <v>474.63701923076923</v>
      </c>
      <c r="N82" s="31">
        <f t="shared" si="12"/>
        <v>812924</v>
      </c>
      <c r="O82" s="36">
        <f t="shared" si="13"/>
        <v>1954.1442307692307</v>
      </c>
      <c r="P82" s="31">
        <v>47167</v>
      </c>
      <c r="Q82" s="31">
        <v>269</v>
      </c>
      <c r="R82" s="31">
        <v>269</v>
      </c>
      <c r="S82" s="31">
        <v>268353</v>
      </c>
      <c r="T82" s="36">
        <f t="shared" si="14"/>
        <v>997.5947955390335</v>
      </c>
      <c r="U82" s="36">
        <f t="shared" si="15"/>
        <v>3.1861682956304191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1516798766</v>
      </c>
      <c r="E84" s="32">
        <f>SUM(E79:E83)</f>
        <v>1404151034</v>
      </c>
      <c r="F84" s="32">
        <f>SUM(F79:F83)</f>
        <v>265484265</v>
      </c>
      <c r="G84" s="37">
        <f t="shared" si="8"/>
        <v>0.17502932554469128</v>
      </c>
      <c r="H84" s="32">
        <f>SUM(H79:H83)</f>
        <v>267709203</v>
      </c>
      <c r="I84" s="37">
        <f t="shared" si="9"/>
        <v>0.17649618987097726</v>
      </c>
      <c r="J84" s="32">
        <f>SUM(J79:J83)</f>
        <v>293420697</v>
      </c>
      <c r="K84" s="37">
        <f t="shared" si="10"/>
        <v>0.20896662103658004</v>
      </c>
      <c r="L84" s="32">
        <f>SUM(L79:L83)</f>
        <v>299074302</v>
      </c>
      <c r="M84" s="37">
        <f t="shared" si="11"/>
        <v>0.21299297209362736</v>
      </c>
      <c r="N84" s="32">
        <f t="shared" si="12"/>
        <v>1125688467</v>
      </c>
      <c r="O84" s="37">
        <f t="shared" si="13"/>
        <v>0.80168617174553891</v>
      </c>
      <c r="P84" s="32">
        <f>SUM(P79:P83)</f>
        <v>280661572</v>
      </c>
      <c r="Q84" s="32">
        <f>SUM(Q79:Q83)</f>
        <v>1383531529</v>
      </c>
      <c r="R84" s="32">
        <f>SUM(R79:R83)</f>
        <v>1396209436</v>
      </c>
      <c r="S84" s="32">
        <f>SUM(S79:S83)</f>
        <v>940891470</v>
      </c>
      <c r="T84" s="37">
        <f t="shared" si="14"/>
        <v>0.67388992348852739</v>
      </c>
      <c r="U84" s="37">
        <f t="shared" si="15"/>
        <v>6.560474192740573E-2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8327227864</v>
      </c>
      <c r="E85" s="32">
        <f>SUM(E57,E59:E62,E64:E69,E71:E77,E79:E83)</f>
        <v>8813282204</v>
      </c>
      <c r="F85" s="32">
        <f>SUM(F57,F59:F62,F64:F69,F71:F77,F79:F83)</f>
        <v>2021023573</v>
      </c>
      <c r="G85" s="37">
        <f t="shared" si="8"/>
        <v>0.24270064492136972</v>
      </c>
      <c r="H85" s="32">
        <f>SUM(H57,H59:H62,H64:H69,H71:H77,H79:H83)</f>
        <v>1476295061</v>
      </c>
      <c r="I85" s="37">
        <f t="shared" si="9"/>
        <v>0.17728529651293329</v>
      </c>
      <c r="J85" s="32">
        <f>SUM(J57,J59:J62,J64:J69,J71:J77,J79:J83)</f>
        <v>1727298837</v>
      </c>
      <c r="K85" s="37">
        <f t="shared" si="10"/>
        <v>0.19598814573485998</v>
      </c>
      <c r="L85" s="32">
        <f>SUM(L57,L59:L62,L64:L69,L71:L77,L79:L83)</f>
        <v>1603905609</v>
      </c>
      <c r="M85" s="37">
        <f t="shared" si="11"/>
        <v>0.18198732003294421</v>
      </c>
      <c r="N85" s="32">
        <f t="shared" si="12"/>
        <v>6828523080</v>
      </c>
      <c r="O85" s="37">
        <f t="shared" si="13"/>
        <v>0.77479909549484338</v>
      </c>
      <c r="P85" s="32">
        <f>SUM(P57,P59:P62,P64:P69,P71:P77,P79:P83)</f>
        <v>1479114110</v>
      </c>
      <c r="Q85" s="32">
        <f>SUM(Q57,Q59:Q62,Q64:Q69,Q71:Q77,Q79:Q83)</f>
        <v>7846505826</v>
      </c>
      <c r="R85" s="32">
        <f>SUM(R57,R59:R62,R64:R69,R71:R77,R79:R83)</f>
        <v>7702663539</v>
      </c>
      <c r="S85" s="32">
        <f>SUM(S57,S59:S62,S64:S69,S71:S77,S79:S83)</f>
        <v>6145681925</v>
      </c>
      <c r="T85" s="37">
        <f t="shared" si="14"/>
        <v>0.79786451710934581</v>
      </c>
      <c r="U85" s="37">
        <f t="shared" si="15"/>
        <v>8.4369081571400883E-2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27307760281</v>
      </c>
      <c r="E88" s="31">
        <v>27336731120</v>
      </c>
      <c r="F88" s="31">
        <v>7422839259</v>
      </c>
      <c r="G88" s="36">
        <f t="shared" ref="G88:G99" si="16">IF(($D88      =0),0,($F88      /$D88      ))</f>
        <v>0.27182160611555573</v>
      </c>
      <c r="H88" s="31">
        <v>5585034792</v>
      </c>
      <c r="I88" s="36">
        <f t="shared" ref="I88:I99" si="17">IF(($D88      =0),0,($H88      /$D88      ))</f>
        <v>0.20452189174539942</v>
      </c>
      <c r="J88" s="31">
        <v>5134040188</v>
      </c>
      <c r="K88" s="36">
        <f t="shared" ref="K88:K99" si="18">IF(($E88      =0),0,($J88      /$E88      ))</f>
        <v>0.18780739238583841</v>
      </c>
      <c r="L88" s="31">
        <v>5086127825</v>
      </c>
      <c r="M88" s="36">
        <f t="shared" ref="M88:M99" si="19">IF(($E88      =0),0,($L88      /$E88      ))</f>
        <v>0.18605471893012496</v>
      </c>
      <c r="N88" s="31">
        <f t="shared" ref="N88:N99" si="20">$F88      +$H88      +$J88      +$L88</f>
        <v>23228042064</v>
      </c>
      <c r="O88" s="36">
        <f t="shared" ref="O88:O99" si="21">IF(($E88      =0),0,($N88      /$E88      ))</f>
        <v>0.84970079129197651</v>
      </c>
      <c r="P88" s="31">
        <v>4755646634</v>
      </c>
      <c r="Q88" s="31">
        <v>23758258912</v>
      </c>
      <c r="R88" s="31">
        <v>23806258912</v>
      </c>
      <c r="S88" s="31">
        <v>20719602903</v>
      </c>
      <c r="T88" s="36">
        <f t="shared" ref="T88:T99" si="22">IF(($R88      =0),0,($S88      /$R88      ))</f>
        <v>0.87034266827014506</v>
      </c>
      <c r="U88" s="36">
        <f t="shared" ref="U88:U99" si="23">IF(($P88      =0),0,(($L88      /$P88      )-1))</f>
        <v>6.9492377469187794E-2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21470015000</v>
      </c>
      <c r="E89" s="31">
        <v>22743565961</v>
      </c>
      <c r="F89" s="31">
        <v>6166115809</v>
      </c>
      <c r="G89" s="36">
        <f t="shared" si="16"/>
        <v>0.28719662324409184</v>
      </c>
      <c r="H89" s="31">
        <v>5702643394</v>
      </c>
      <c r="I89" s="36">
        <f t="shared" si="17"/>
        <v>0.26560966044970158</v>
      </c>
      <c r="J89" s="31">
        <v>4755864821</v>
      </c>
      <c r="K89" s="36">
        <f t="shared" si="18"/>
        <v>0.2091081420193833</v>
      </c>
      <c r="L89" s="31">
        <v>5191995215</v>
      </c>
      <c r="M89" s="36">
        <f t="shared" si="19"/>
        <v>0.22828413204433645</v>
      </c>
      <c r="N89" s="31">
        <f t="shared" si="20"/>
        <v>21816619239</v>
      </c>
      <c r="O89" s="36">
        <f t="shared" si="21"/>
        <v>0.95924356261504895</v>
      </c>
      <c r="P89" s="31">
        <v>5269873005</v>
      </c>
      <c r="Q89" s="31">
        <v>22972480773</v>
      </c>
      <c r="R89" s="31">
        <v>19158305925</v>
      </c>
      <c r="S89" s="31">
        <v>19088377666</v>
      </c>
      <c r="T89" s="36">
        <f t="shared" si="22"/>
        <v>0.99634997690955807</v>
      </c>
      <c r="U89" s="36">
        <f t="shared" si="23"/>
        <v>-1.4777925374313661E-2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18812650933</v>
      </c>
      <c r="E90" s="31">
        <v>19223608489</v>
      </c>
      <c r="F90" s="31">
        <v>5309342388</v>
      </c>
      <c r="G90" s="36">
        <f t="shared" si="16"/>
        <v>0.28222191582190453</v>
      </c>
      <c r="H90" s="31">
        <v>4271366008</v>
      </c>
      <c r="I90" s="36">
        <f t="shared" si="17"/>
        <v>0.22704753430083749</v>
      </c>
      <c r="J90" s="31">
        <v>4276478638</v>
      </c>
      <c r="K90" s="36">
        <f t="shared" si="18"/>
        <v>0.22245972396114169</v>
      </c>
      <c r="L90" s="31">
        <v>3304497313</v>
      </c>
      <c r="M90" s="36">
        <f t="shared" si="19"/>
        <v>0.17189786792062878</v>
      </c>
      <c r="N90" s="31">
        <f t="shared" si="20"/>
        <v>17161684347</v>
      </c>
      <c r="O90" s="36">
        <f t="shared" si="21"/>
        <v>0.89274000543759202</v>
      </c>
      <c r="P90" s="31">
        <v>2124753636</v>
      </c>
      <c r="Q90" s="31">
        <v>16954289163</v>
      </c>
      <c r="R90" s="31">
        <v>16819400525</v>
      </c>
      <c r="S90" s="31">
        <v>16210427641</v>
      </c>
      <c r="T90" s="36">
        <f t="shared" si="22"/>
        <v>0.9637934251524104</v>
      </c>
      <c r="U90" s="36">
        <f t="shared" si="23"/>
        <v>0.5552378671161855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67590426214</v>
      </c>
      <c r="E91" s="32">
        <f>SUM(E88:E90)</f>
        <v>69303905570</v>
      </c>
      <c r="F91" s="32">
        <f>SUM(F88:F90)</f>
        <v>18898297456</v>
      </c>
      <c r="G91" s="37">
        <f t="shared" si="16"/>
        <v>0.27960021136966284</v>
      </c>
      <c r="H91" s="32">
        <f>SUM(H88:H90)</f>
        <v>15559044194</v>
      </c>
      <c r="I91" s="37">
        <f t="shared" si="17"/>
        <v>0.23019597693818442</v>
      </c>
      <c r="J91" s="32">
        <f>SUM(J88:J90)</f>
        <v>14166383647</v>
      </c>
      <c r="K91" s="37">
        <f t="shared" si="18"/>
        <v>0.20440960044728401</v>
      </c>
      <c r="L91" s="32">
        <f>SUM(L88:L90)</f>
        <v>13582620353</v>
      </c>
      <c r="M91" s="37">
        <f t="shared" si="19"/>
        <v>0.19598636240321196</v>
      </c>
      <c r="N91" s="32">
        <f t="shared" si="20"/>
        <v>62206345650</v>
      </c>
      <c r="O91" s="37">
        <f t="shared" si="21"/>
        <v>0.89758787962056263</v>
      </c>
      <c r="P91" s="32">
        <f>SUM(P88:P90)</f>
        <v>12150273275</v>
      </c>
      <c r="Q91" s="32">
        <f>SUM(Q88:Q90)</f>
        <v>63685028848</v>
      </c>
      <c r="R91" s="32">
        <f>SUM(R88:R90)</f>
        <v>59783965362</v>
      </c>
      <c r="S91" s="32">
        <f>SUM(S88:S90)</f>
        <v>56018408210</v>
      </c>
      <c r="T91" s="37">
        <f t="shared" si="22"/>
        <v>0.93701392791195692</v>
      </c>
      <c r="U91" s="37">
        <f t="shared" si="23"/>
        <v>0.11788599693038582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3927402566</v>
      </c>
      <c r="E92" s="31">
        <v>3927402566</v>
      </c>
      <c r="F92" s="31">
        <v>1090639210</v>
      </c>
      <c r="G92" s="36">
        <f t="shared" si="16"/>
        <v>0.27769987712535399</v>
      </c>
      <c r="H92" s="31">
        <v>805943859</v>
      </c>
      <c r="I92" s="36">
        <f t="shared" si="17"/>
        <v>0.20521040190204937</v>
      </c>
      <c r="J92" s="31">
        <v>988822946</v>
      </c>
      <c r="K92" s="36">
        <f t="shared" si="18"/>
        <v>0.25177529661979653</v>
      </c>
      <c r="L92" s="31">
        <v>891675416</v>
      </c>
      <c r="M92" s="36">
        <f t="shared" si="19"/>
        <v>0.22703947482219983</v>
      </c>
      <c r="N92" s="31">
        <f t="shared" si="20"/>
        <v>3777081431</v>
      </c>
      <c r="O92" s="36">
        <f t="shared" si="21"/>
        <v>0.96172505046939971</v>
      </c>
      <c r="P92" s="31">
        <v>697256689</v>
      </c>
      <c r="Q92" s="31">
        <v>4035865709</v>
      </c>
      <c r="R92" s="31">
        <v>4035865710</v>
      </c>
      <c r="S92" s="31">
        <v>3263988569</v>
      </c>
      <c r="T92" s="36">
        <f t="shared" si="22"/>
        <v>0.80874558360862803</v>
      </c>
      <c r="U92" s="36">
        <f t="shared" si="23"/>
        <v>0.27883379258624785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653577924</v>
      </c>
      <c r="E93" s="31">
        <v>663955924</v>
      </c>
      <c r="F93" s="31">
        <v>182113817</v>
      </c>
      <c r="G93" s="36">
        <f t="shared" si="16"/>
        <v>0.27864132234674438</v>
      </c>
      <c r="H93" s="31">
        <v>156202087</v>
      </c>
      <c r="I93" s="36">
        <f t="shared" si="17"/>
        <v>0.23899535352115106</v>
      </c>
      <c r="J93" s="31">
        <v>141413452</v>
      </c>
      <c r="K93" s="36">
        <f t="shared" si="18"/>
        <v>0.21298620418665021</v>
      </c>
      <c r="L93" s="31">
        <v>148508561</v>
      </c>
      <c r="M93" s="36">
        <f t="shared" si="19"/>
        <v>0.22367231864626003</v>
      </c>
      <c r="N93" s="31">
        <f t="shared" si="20"/>
        <v>628237917</v>
      </c>
      <c r="O93" s="36">
        <f t="shared" si="21"/>
        <v>0.946204249847163</v>
      </c>
      <c r="P93" s="31">
        <v>121957915</v>
      </c>
      <c r="Q93" s="31">
        <v>620855444</v>
      </c>
      <c r="R93" s="31">
        <v>563743050</v>
      </c>
      <c r="S93" s="31">
        <v>511717904</v>
      </c>
      <c r="T93" s="36">
        <f t="shared" si="22"/>
        <v>0.90771478956592011</v>
      </c>
      <c r="U93" s="36">
        <f t="shared" si="23"/>
        <v>0.21770334463326968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570912017</v>
      </c>
      <c r="E94" s="31">
        <v>555174408</v>
      </c>
      <c r="F94" s="31">
        <v>139859247</v>
      </c>
      <c r="G94" s="36">
        <f t="shared" si="16"/>
        <v>0.24497513248175332</v>
      </c>
      <c r="H94" s="31">
        <v>139328058</v>
      </c>
      <c r="I94" s="36">
        <f t="shared" si="17"/>
        <v>0.24404471065810479</v>
      </c>
      <c r="J94" s="31">
        <v>120888684</v>
      </c>
      <c r="K94" s="36">
        <f t="shared" si="18"/>
        <v>0.21774902131295648</v>
      </c>
      <c r="L94" s="31">
        <v>127771202</v>
      </c>
      <c r="M94" s="36">
        <f t="shared" si="19"/>
        <v>0.23014605889398274</v>
      </c>
      <c r="N94" s="31">
        <f t="shared" si="20"/>
        <v>527847191</v>
      </c>
      <c r="O94" s="36">
        <f t="shared" si="21"/>
        <v>0.95077723935718594</v>
      </c>
      <c r="P94" s="31">
        <v>101737436</v>
      </c>
      <c r="Q94" s="31">
        <v>514873758</v>
      </c>
      <c r="R94" s="31">
        <v>528651396</v>
      </c>
      <c r="S94" s="31">
        <v>453994822</v>
      </c>
      <c r="T94" s="36">
        <f t="shared" si="22"/>
        <v>0.85877919822990501</v>
      </c>
      <c r="U94" s="36">
        <f t="shared" si="23"/>
        <v>0.25589170538954797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5151892507</v>
      </c>
      <c r="E96" s="32">
        <f>SUM(E92:E95)</f>
        <v>5146532898</v>
      </c>
      <c r="F96" s="32">
        <f>SUM(F92:F95)</f>
        <v>1412612274</v>
      </c>
      <c r="G96" s="37">
        <f t="shared" si="16"/>
        <v>0.27419288583382706</v>
      </c>
      <c r="H96" s="32">
        <f>SUM(H92:H95)</f>
        <v>1101474004</v>
      </c>
      <c r="I96" s="37">
        <f t="shared" si="17"/>
        <v>0.21379988082115473</v>
      </c>
      <c r="J96" s="32">
        <f>SUM(J92:J95)</f>
        <v>1251125082</v>
      </c>
      <c r="K96" s="37">
        <f t="shared" si="18"/>
        <v>0.24310057018895209</v>
      </c>
      <c r="L96" s="32">
        <f>SUM(L92:L95)</f>
        <v>1167955179</v>
      </c>
      <c r="M96" s="37">
        <f t="shared" si="19"/>
        <v>0.22694019491333289</v>
      </c>
      <c r="N96" s="32">
        <f t="shared" si="20"/>
        <v>4933166539</v>
      </c>
      <c r="O96" s="37">
        <f t="shared" si="21"/>
        <v>0.95854172833852547</v>
      </c>
      <c r="P96" s="32">
        <f>SUM(P92:P95)</f>
        <v>920952040</v>
      </c>
      <c r="Q96" s="32">
        <f>SUM(Q92:Q95)</f>
        <v>5171594911</v>
      </c>
      <c r="R96" s="32">
        <f>SUM(R92:R95)</f>
        <v>5128260156</v>
      </c>
      <c r="S96" s="32">
        <f>SUM(S92:S95)</f>
        <v>4229701295</v>
      </c>
      <c r="T96" s="37">
        <f t="shared" si="22"/>
        <v>0.82478290225804995</v>
      </c>
      <c r="U96" s="37">
        <f t="shared" si="23"/>
        <v>0.26820412819759865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1729483233</v>
      </c>
      <c r="E97" s="31">
        <v>1931945906</v>
      </c>
      <c r="F97" s="31">
        <v>18804497</v>
      </c>
      <c r="G97" s="36">
        <f t="shared" si="16"/>
        <v>1.0872899280660445E-2</v>
      </c>
      <c r="H97" s="31">
        <v>444917999</v>
      </c>
      <c r="I97" s="36">
        <f t="shared" si="17"/>
        <v>0.25725487851549467</v>
      </c>
      <c r="J97" s="31">
        <v>-21827118</v>
      </c>
      <c r="K97" s="36">
        <f t="shared" si="18"/>
        <v>-1.1297996456428734E-2</v>
      </c>
      <c r="L97" s="31">
        <v>-305263525</v>
      </c>
      <c r="M97" s="36">
        <f t="shared" si="19"/>
        <v>-0.15800831899689846</v>
      </c>
      <c r="N97" s="31">
        <f t="shared" si="20"/>
        <v>136631853</v>
      </c>
      <c r="O97" s="36">
        <f t="shared" si="21"/>
        <v>7.0722400961468743E-2</v>
      </c>
      <c r="P97" s="31">
        <v>26539763</v>
      </c>
      <c r="Q97" s="31">
        <v>1599094883</v>
      </c>
      <c r="R97" s="31">
        <v>1541833560</v>
      </c>
      <c r="S97" s="31">
        <v>1019277147</v>
      </c>
      <c r="T97" s="36">
        <f t="shared" si="22"/>
        <v>0.6610811785676789</v>
      </c>
      <c r="U97" s="36">
        <f t="shared" si="23"/>
        <v>-12.502119480117438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437916771</v>
      </c>
      <c r="E98" s="31">
        <v>426913922</v>
      </c>
      <c r="F98" s="31">
        <v>50064897</v>
      </c>
      <c r="G98" s="36">
        <f t="shared" si="16"/>
        <v>0.11432514193433345</v>
      </c>
      <c r="H98" s="31">
        <v>51830824</v>
      </c>
      <c r="I98" s="36">
        <f t="shared" si="17"/>
        <v>0.11835770500783127</v>
      </c>
      <c r="J98" s="31">
        <v>90927854</v>
      </c>
      <c r="K98" s="36">
        <f t="shared" si="18"/>
        <v>0.21298872984517006</v>
      </c>
      <c r="L98" s="31">
        <v>26721060</v>
      </c>
      <c r="M98" s="36">
        <f t="shared" si="19"/>
        <v>6.2591212473975019E-2</v>
      </c>
      <c r="N98" s="31">
        <f t="shared" si="20"/>
        <v>219544635</v>
      </c>
      <c r="O98" s="36">
        <f t="shared" si="21"/>
        <v>0.51425972236154904</v>
      </c>
      <c r="P98" s="31">
        <v>172906929</v>
      </c>
      <c r="Q98" s="31">
        <v>408927601</v>
      </c>
      <c r="R98" s="31">
        <v>355495044</v>
      </c>
      <c r="S98" s="31">
        <v>305244149</v>
      </c>
      <c r="T98" s="36">
        <f t="shared" si="22"/>
        <v>0.8586453008329421</v>
      </c>
      <c r="U98" s="36">
        <f t="shared" si="23"/>
        <v>-0.84545986586807054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1024272587</v>
      </c>
      <c r="E99" s="31">
        <v>1024272587</v>
      </c>
      <c r="F99" s="31">
        <v>275333203</v>
      </c>
      <c r="G99" s="36">
        <f t="shared" si="16"/>
        <v>0.26880852469792788</v>
      </c>
      <c r="H99" s="31">
        <v>225194642</v>
      </c>
      <c r="I99" s="36">
        <f t="shared" si="17"/>
        <v>0.21985811673391978</v>
      </c>
      <c r="J99" s="31">
        <v>215985191</v>
      </c>
      <c r="K99" s="36">
        <f t="shared" si="18"/>
        <v>0.21086690568630828</v>
      </c>
      <c r="L99" s="31">
        <v>225410925</v>
      </c>
      <c r="M99" s="36">
        <f t="shared" si="19"/>
        <v>0.22006927439131005</v>
      </c>
      <c r="N99" s="31">
        <f t="shared" si="20"/>
        <v>941923961</v>
      </c>
      <c r="O99" s="36">
        <f t="shared" si="21"/>
        <v>0.91960282150946604</v>
      </c>
      <c r="P99" s="31">
        <v>202253093</v>
      </c>
      <c r="Q99" s="31">
        <v>1021209241</v>
      </c>
      <c r="R99" s="31">
        <v>922303807</v>
      </c>
      <c r="S99" s="31">
        <v>827749865</v>
      </c>
      <c r="T99" s="36">
        <f t="shared" si="22"/>
        <v>0.89748069856985857</v>
      </c>
      <c r="U99" s="36">
        <f t="shared" si="23"/>
        <v>0.11449927245364799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839892</v>
      </c>
      <c r="E100" s="31">
        <v>839892</v>
      </c>
      <c r="F100" s="31">
        <v>135993</v>
      </c>
      <c r="G100" s="36">
        <f>IF(($D100     =0),0,($F100     /$D100     ))</f>
        <v>0.16191724650312184</v>
      </c>
      <c r="H100" s="31">
        <v>97004</v>
      </c>
      <c r="I100" s="36">
        <f>IF(($D100     =0),0,($H100     /$D100     ))</f>
        <v>0.1154958018411891</v>
      </c>
      <c r="J100" s="31">
        <v>76770</v>
      </c>
      <c r="K100" s="36">
        <f>IF(($E100     =0),0,($J100     /$E100     ))</f>
        <v>9.140460916403538E-2</v>
      </c>
      <c r="L100" s="31">
        <v>88940</v>
      </c>
      <c r="M100" s="36">
        <f>IF(($E100     =0),0,($L100     /$E100     ))</f>
        <v>0.10589456739676054</v>
      </c>
      <c r="N100" s="31">
        <f>$F100     +$H100     +$J100     +$L100</f>
        <v>398707</v>
      </c>
      <c r="O100" s="36">
        <f>IF(($E100     =0),0,($N100     /$E100     ))</f>
        <v>0.47471222490510684</v>
      </c>
      <c r="P100" s="31">
        <v>134097</v>
      </c>
      <c r="Q100" s="31">
        <v>609996</v>
      </c>
      <c r="R100" s="31">
        <v>609996</v>
      </c>
      <c r="S100" s="31">
        <v>477598</v>
      </c>
      <c r="T100" s="36">
        <f>IF(($R100     =0),0,($S100     /$R100     ))</f>
        <v>0.78295267509950883</v>
      </c>
      <c r="U100" s="36">
        <f>IF(($P100     =0),0,(($L100     /$P100     )-1))</f>
        <v>-0.33674877141173931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3192512483</v>
      </c>
      <c r="E101" s="32">
        <f>SUM(E97:E100)</f>
        <v>3383972307</v>
      </c>
      <c r="F101" s="32">
        <f>SUM(F97:F100)</f>
        <v>344338590</v>
      </c>
      <c r="G101" s="37">
        <f>IF(($D101     =0),0,($F101     /$D101     ))</f>
        <v>0.10785818123925563</v>
      </c>
      <c r="H101" s="32">
        <f>SUM(H97:H100)</f>
        <v>722040469</v>
      </c>
      <c r="I101" s="37">
        <f>IF(($D101     =0),0,($H101     /$D101     ))</f>
        <v>0.22616684283768235</v>
      </c>
      <c r="J101" s="32">
        <f>SUM(J97:J100)</f>
        <v>285162697</v>
      </c>
      <c r="K101" s="37">
        <f>IF(($E101     =0),0,($J101     /$E101     ))</f>
        <v>8.4268626078919037E-2</v>
      </c>
      <c r="L101" s="32">
        <f>SUM(L97:L100)</f>
        <v>-53042600</v>
      </c>
      <c r="M101" s="37">
        <f>IF(($E101     =0),0,($L101     /$E101     ))</f>
        <v>-1.5674655460470942E-2</v>
      </c>
      <c r="N101" s="32">
        <f>$F101     +$H101     +$J101     +$L101</f>
        <v>1298499156</v>
      </c>
      <c r="O101" s="37">
        <f>IF(($E101     =0),0,($N101     /$E101     ))</f>
        <v>0.3837203848607027</v>
      </c>
      <c r="P101" s="32">
        <f>SUM(P97:P100)</f>
        <v>401833882</v>
      </c>
      <c r="Q101" s="32">
        <f>SUM(Q97:Q100)</f>
        <v>3029841721</v>
      </c>
      <c r="R101" s="32">
        <f>SUM(R97:R100)</f>
        <v>2820242407</v>
      </c>
      <c r="S101" s="32">
        <f>SUM(S97:S100)</f>
        <v>2152748759</v>
      </c>
      <c r="T101" s="37">
        <f>IF(($R101     =0),0,($S101     /$R101     ))</f>
        <v>0.76332046977832713</v>
      </c>
      <c r="U101" s="37">
        <f>IF(($P101     =0),0,(($L101     /$P101     )-1))</f>
        <v>-1.1320013129206461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75934831204</v>
      </c>
      <c r="E102" s="32">
        <f>SUM(E88:E90,E92:E95,E97:E100)</f>
        <v>77834410775</v>
      </c>
      <c r="F102" s="32">
        <f>SUM(F88:F90,F92:F95,F97:F100)</f>
        <v>20655248320</v>
      </c>
      <c r="G102" s="37">
        <f>IF(($D102     =0),0,($F102     /$D102     ))</f>
        <v>0.27201282985023545</v>
      </c>
      <c r="H102" s="32">
        <f>SUM(H88:H90,H92:H95,H97:H100)</f>
        <v>17382558667</v>
      </c>
      <c r="I102" s="37">
        <f>IF(($D102     =0),0,($H102     /$D102     ))</f>
        <v>0.22891416746949117</v>
      </c>
      <c r="J102" s="32">
        <f>SUM(J88:J90,J92:J95,J97:J100)</f>
        <v>15702671426</v>
      </c>
      <c r="K102" s="37">
        <f>IF(($E102     =0),0,($J102     /$E102     ))</f>
        <v>0.20174459175123113</v>
      </c>
      <c r="L102" s="32">
        <f>SUM(L88:L90,L92:L95,L97:L100)</f>
        <v>14697532932</v>
      </c>
      <c r="M102" s="37">
        <f>IF(($E102     =0),0,($L102     /$E102     ))</f>
        <v>0.18883078558257385</v>
      </c>
      <c r="N102" s="32">
        <f>$F102     +$H102     +$J102     +$L102</f>
        <v>68438011345</v>
      </c>
      <c r="O102" s="37">
        <f>IF(($E102     =0),0,($N102     /$E102     ))</f>
        <v>0.87927705321541316</v>
      </c>
      <c r="P102" s="32">
        <f>SUM(P88:P90,P92:P95,P97:P100)</f>
        <v>13473059197</v>
      </c>
      <c r="Q102" s="32">
        <f>SUM(Q88:Q90,Q92:Q95,Q97:Q100)</f>
        <v>71886465480</v>
      </c>
      <c r="R102" s="32">
        <f>SUM(R88:R90,R92:R95,R97:R100)</f>
        <v>67732467925</v>
      </c>
      <c r="S102" s="32">
        <f>SUM(S88:S90,S92:S95,S97:S100)</f>
        <v>62400858264</v>
      </c>
      <c r="T102" s="37">
        <f>IF(($R102     =0),0,($S102     /$R102     ))</f>
        <v>0.92128428471108303</v>
      </c>
      <c r="U102" s="37">
        <f>IF(($P102     =0),0,(($L102     /$P102     )-1))</f>
        <v>9.0883125880768745E-2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20524406050</v>
      </c>
      <c r="E105" s="31">
        <v>20531894338</v>
      </c>
      <c r="F105" s="31">
        <v>5437462056</v>
      </c>
      <c r="G105" s="36">
        <f t="shared" ref="G105:G136" si="24">IF(($D105     =0),0,($F105     /$D105     ))</f>
        <v>0.26492664600152949</v>
      </c>
      <c r="H105" s="31">
        <v>4895017369</v>
      </c>
      <c r="I105" s="36">
        <f t="shared" ref="I105:I136" si="25">IF(($D105     =0),0,($H105     /$D105     ))</f>
        <v>0.23849739461766301</v>
      </c>
      <c r="J105" s="31">
        <v>4849573471</v>
      </c>
      <c r="K105" s="36">
        <f t="shared" ref="K105:K136" si="26">IF(($E105     =0),0,($J105     /$E105     ))</f>
        <v>0.23619707909876153</v>
      </c>
      <c r="L105" s="31">
        <v>4871326383</v>
      </c>
      <c r="M105" s="36">
        <f t="shared" ref="M105:M136" si="27">IF(($E105     =0),0,($L105     /$E105     ))</f>
        <v>0.23725654841230365</v>
      </c>
      <c r="N105" s="31">
        <f t="shared" ref="N105:N136" si="28">$F105     +$H105     +$J105     +$L105</f>
        <v>20053379279</v>
      </c>
      <c r="O105" s="36">
        <f t="shared" ref="O105:O136" si="29">IF(($E105     =0),0,($N105     /$E105     ))</f>
        <v>0.97669406187648378</v>
      </c>
      <c r="P105" s="31">
        <v>4322635912</v>
      </c>
      <c r="Q105" s="31">
        <v>18909557200</v>
      </c>
      <c r="R105" s="31">
        <v>18909557200</v>
      </c>
      <c r="S105" s="31">
        <v>17635499043</v>
      </c>
      <c r="T105" s="36">
        <f t="shared" ref="T105:T136" si="30">IF(($R105     =0),0,($S105     /$R105     ))</f>
        <v>0.93262358586588157</v>
      </c>
      <c r="U105" s="36">
        <f t="shared" ref="U105:U136" si="31">IF(($P105     =0),0,(($L105     /$P105     )-1))</f>
        <v>0.12693423229950707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20524406050</v>
      </c>
      <c r="E106" s="32">
        <f>E105</f>
        <v>20531894338</v>
      </c>
      <c r="F106" s="32">
        <f>F105</f>
        <v>5437462056</v>
      </c>
      <c r="G106" s="37">
        <f t="shared" si="24"/>
        <v>0.26492664600152949</v>
      </c>
      <c r="H106" s="32">
        <f>H105</f>
        <v>4895017369</v>
      </c>
      <c r="I106" s="37">
        <f t="shared" si="25"/>
        <v>0.23849739461766301</v>
      </c>
      <c r="J106" s="32">
        <f>J105</f>
        <v>4849573471</v>
      </c>
      <c r="K106" s="37">
        <f t="shared" si="26"/>
        <v>0.23619707909876153</v>
      </c>
      <c r="L106" s="32">
        <f>L105</f>
        <v>4871326383</v>
      </c>
      <c r="M106" s="37">
        <f t="shared" si="27"/>
        <v>0.23725654841230365</v>
      </c>
      <c r="N106" s="32">
        <f t="shared" si="28"/>
        <v>20053379279</v>
      </c>
      <c r="O106" s="37">
        <f t="shared" si="29"/>
        <v>0.97669406187648378</v>
      </c>
      <c r="P106" s="32">
        <f>P105</f>
        <v>4322635912</v>
      </c>
      <c r="Q106" s="32">
        <f>Q105</f>
        <v>18909557200</v>
      </c>
      <c r="R106" s="32">
        <f>R105</f>
        <v>18909557200</v>
      </c>
      <c r="S106" s="32">
        <f>S105</f>
        <v>17635499043</v>
      </c>
      <c r="T106" s="37">
        <f t="shared" si="30"/>
        <v>0.93262358586588157</v>
      </c>
      <c r="U106" s="37">
        <f t="shared" si="31"/>
        <v>0.12693423229950707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2100000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20910775</v>
      </c>
      <c r="S108" s="31">
        <v>18527353</v>
      </c>
      <c r="T108" s="36">
        <f t="shared" si="30"/>
        <v>0.88601943256526838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52025364</v>
      </c>
      <c r="E109" s="31">
        <v>55337868</v>
      </c>
      <c r="F109" s="31">
        <v>17703107</v>
      </c>
      <c r="G109" s="36">
        <f t="shared" si="24"/>
        <v>0.34027838805702543</v>
      </c>
      <c r="H109" s="31">
        <v>11886626</v>
      </c>
      <c r="I109" s="36">
        <f t="shared" si="25"/>
        <v>0.22847751723563145</v>
      </c>
      <c r="J109" s="31">
        <v>13179241</v>
      </c>
      <c r="K109" s="36">
        <f t="shared" si="26"/>
        <v>0.23815953661243328</v>
      </c>
      <c r="L109" s="31">
        <v>15771218</v>
      </c>
      <c r="M109" s="36">
        <f t="shared" si="27"/>
        <v>0.28499865589328449</v>
      </c>
      <c r="N109" s="31">
        <f t="shared" si="28"/>
        <v>58540192</v>
      </c>
      <c r="O109" s="36">
        <f t="shared" si="29"/>
        <v>1.0578685828662571</v>
      </c>
      <c r="P109" s="31">
        <v>9929304</v>
      </c>
      <c r="Q109" s="31">
        <v>47840948</v>
      </c>
      <c r="R109" s="31">
        <v>47718938</v>
      </c>
      <c r="S109" s="31">
        <v>46038572</v>
      </c>
      <c r="T109" s="36">
        <f t="shared" si="30"/>
        <v>0.96478618195568389</v>
      </c>
      <c r="U109" s="36">
        <f t="shared" si="31"/>
        <v>0.58835080484996727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219230512</v>
      </c>
      <c r="E110" s="31">
        <v>209643680</v>
      </c>
      <c r="F110" s="31">
        <v>50626668</v>
      </c>
      <c r="G110" s="36">
        <f t="shared" si="24"/>
        <v>0.23092893200924514</v>
      </c>
      <c r="H110" s="31">
        <v>47708770</v>
      </c>
      <c r="I110" s="36">
        <f t="shared" si="25"/>
        <v>0.2176192062170616</v>
      </c>
      <c r="J110" s="31">
        <v>49141980</v>
      </c>
      <c r="K110" s="36">
        <f t="shared" si="26"/>
        <v>0.2344071617136276</v>
      </c>
      <c r="L110" s="31">
        <v>49391044</v>
      </c>
      <c r="M110" s="36">
        <f t="shared" si="27"/>
        <v>0.2355951965735385</v>
      </c>
      <c r="N110" s="31">
        <f t="shared" si="28"/>
        <v>196868462</v>
      </c>
      <c r="O110" s="36">
        <f t="shared" si="29"/>
        <v>0.93906223168759484</v>
      </c>
      <c r="P110" s="31">
        <v>50314286</v>
      </c>
      <c r="Q110" s="31">
        <v>183943248</v>
      </c>
      <c r="R110" s="31">
        <v>184601620</v>
      </c>
      <c r="S110" s="31">
        <v>189588425</v>
      </c>
      <c r="T110" s="36">
        <f t="shared" si="30"/>
        <v>1.0270138745261281</v>
      </c>
      <c r="U110" s="36">
        <f t="shared" si="31"/>
        <v>-1.8349500179730249E-2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271255876</v>
      </c>
      <c r="E112" s="32">
        <f>SUM(E107:E111)</f>
        <v>267081548</v>
      </c>
      <c r="F112" s="32">
        <f>SUM(F107:F111)</f>
        <v>68329775</v>
      </c>
      <c r="G112" s="37">
        <f t="shared" si="24"/>
        <v>0.25190154774748547</v>
      </c>
      <c r="H112" s="32">
        <f>SUM(H107:H111)</f>
        <v>59595396</v>
      </c>
      <c r="I112" s="37">
        <f t="shared" si="25"/>
        <v>0.21970176970470495</v>
      </c>
      <c r="J112" s="32">
        <f>SUM(J107:J111)</f>
        <v>62321221</v>
      </c>
      <c r="K112" s="37">
        <f t="shared" si="26"/>
        <v>0.23334154480788016</v>
      </c>
      <c r="L112" s="32">
        <f>SUM(L107:L111)</f>
        <v>65162262</v>
      </c>
      <c r="M112" s="37">
        <f t="shared" si="27"/>
        <v>0.24397889890918259</v>
      </c>
      <c r="N112" s="32">
        <f t="shared" si="28"/>
        <v>255408654</v>
      </c>
      <c r="O112" s="37">
        <f t="shared" si="29"/>
        <v>0.9562946445105972</v>
      </c>
      <c r="P112" s="32">
        <f>SUM(P107:P111)</f>
        <v>60243590</v>
      </c>
      <c r="Q112" s="32">
        <f>SUM(Q107:Q111)</f>
        <v>231784196</v>
      </c>
      <c r="R112" s="32">
        <f>SUM(R107:R111)</f>
        <v>253231333</v>
      </c>
      <c r="S112" s="32">
        <f>SUM(S107:S111)</f>
        <v>254154350</v>
      </c>
      <c r="T112" s="37">
        <f t="shared" si="30"/>
        <v>1.0036449557369742</v>
      </c>
      <c r="U112" s="37">
        <f t="shared" si="31"/>
        <v>8.1646395907016833E-2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188280899</v>
      </c>
      <c r="E114" s="31">
        <v>185058515</v>
      </c>
      <c r="F114" s="31">
        <v>36890802</v>
      </c>
      <c r="G114" s="36">
        <f t="shared" si="24"/>
        <v>0.19593491530970436</v>
      </c>
      <c r="H114" s="31">
        <v>33023952</v>
      </c>
      <c r="I114" s="36">
        <f t="shared" si="25"/>
        <v>0.17539725046670826</v>
      </c>
      <c r="J114" s="31">
        <v>30117097</v>
      </c>
      <c r="K114" s="36">
        <f t="shared" si="26"/>
        <v>0.16274364354431353</v>
      </c>
      <c r="L114" s="31">
        <v>25907585</v>
      </c>
      <c r="M114" s="36">
        <f t="shared" si="27"/>
        <v>0.13999671941601821</v>
      </c>
      <c r="N114" s="31">
        <f t="shared" si="28"/>
        <v>125939436</v>
      </c>
      <c r="O114" s="36">
        <f t="shared" si="29"/>
        <v>0.68053845563388426</v>
      </c>
      <c r="P114" s="31">
        <v>29752727</v>
      </c>
      <c r="Q114" s="31">
        <v>174646537</v>
      </c>
      <c r="R114" s="31">
        <v>174824410</v>
      </c>
      <c r="S114" s="31">
        <v>123868548</v>
      </c>
      <c r="T114" s="36">
        <f t="shared" si="30"/>
        <v>0.70853119424226862</v>
      </c>
      <c r="U114" s="36">
        <f t="shared" si="31"/>
        <v>-0.12923662425968552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69410756</v>
      </c>
      <c r="E115" s="31">
        <v>195268854</v>
      </c>
      <c r="F115" s="31">
        <v>9791823</v>
      </c>
      <c r="G115" s="36">
        <f t="shared" si="24"/>
        <v>0.14107068650858665</v>
      </c>
      <c r="H115" s="31">
        <v>15215802</v>
      </c>
      <c r="I115" s="36">
        <f t="shared" si="25"/>
        <v>0.21921389244053183</v>
      </c>
      <c r="J115" s="31">
        <v>11201689</v>
      </c>
      <c r="K115" s="36">
        <f t="shared" si="26"/>
        <v>5.7365466998643831E-2</v>
      </c>
      <c r="L115" s="31">
        <v>16770049</v>
      </c>
      <c r="M115" s="36">
        <f t="shared" si="27"/>
        <v>8.5881842682397264E-2</v>
      </c>
      <c r="N115" s="31">
        <f t="shared" si="28"/>
        <v>52979363</v>
      </c>
      <c r="O115" s="36">
        <f t="shared" si="29"/>
        <v>0.27131496864318155</v>
      </c>
      <c r="P115" s="31">
        <v>9179109</v>
      </c>
      <c r="Q115" s="31">
        <v>98722896</v>
      </c>
      <c r="R115" s="31">
        <v>63675157</v>
      </c>
      <c r="S115" s="31">
        <v>34928959</v>
      </c>
      <c r="T115" s="36">
        <f t="shared" si="30"/>
        <v>0.54854924032617614</v>
      </c>
      <c r="U115" s="36">
        <f t="shared" si="31"/>
        <v>0.82698004784560242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53887</v>
      </c>
      <c r="G116" s="36">
        <f t="shared" si="24"/>
        <v>0</v>
      </c>
      <c r="H116" s="31">
        <v>0</v>
      </c>
      <c r="I116" s="36">
        <f t="shared" si="25"/>
        <v>0</v>
      </c>
      <c r="J116" s="31">
        <v>-53887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1210000</v>
      </c>
      <c r="S116" s="31">
        <v>4883744</v>
      </c>
      <c r="T116" s="36">
        <f t="shared" si="30"/>
        <v>4.0361520661157027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4337683455</v>
      </c>
      <c r="E117" s="31">
        <v>4267704771</v>
      </c>
      <c r="F117" s="31">
        <v>951346951</v>
      </c>
      <c r="G117" s="36">
        <f t="shared" si="24"/>
        <v>0.21932143294213707</v>
      </c>
      <c r="H117" s="31">
        <v>862937745</v>
      </c>
      <c r="I117" s="36">
        <f t="shared" si="25"/>
        <v>0.19893976910770222</v>
      </c>
      <c r="J117" s="31">
        <v>802731902</v>
      </c>
      <c r="K117" s="36">
        <f t="shared" si="26"/>
        <v>0.18809452506057617</v>
      </c>
      <c r="L117" s="31">
        <v>843841794</v>
      </c>
      <c r="M117" s="36">
        <f t="shared" si="27"/>
        <v>0.19772731228600723</v>
      </c>
      <c r="N117" s="31">
        <f t="shared" si="28"/>
        <v>3460858392</v>
      </c>
      <c r="O117" s="36">
        <f t="shared" si="29"/>
        <v>0.81094137896259832</v>
      </c>
      <c r="P117" s="31">
        <v>468035495</v>
      </c>
      <c r="Q117" s="31">
        <v>3929630234</v>
      </c>
      <c r="R117" s="31">
        <v>3710294092</v>
      </c>
      <c r="S117" s="31">
        <v>2451493903</v>
      </c>
      <c r="T117" s="36">
        <f t="shared" si="30"/>
        <v>0.66072765182841464</v>
      </c>
      <c r="U117" s="36">
        <f t="shared" si="31"/>
        <v>0.802944013893647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11643000</v>
      </c>
      <c r="E118" s="31">
        <v>11643000</v>
      </c>
      <c r="F118" s="31">
        <v>0</v>
      </c>
      <c r="G118" s="36">
        <f t="shared" si="24"/>
        <v>0</v>
      </c>
      <c r="H118" s="31">
        <v>10376489</v>
      </c>
      <c r="I118" s="36">
        <f t="shared" si="25"/>
        <v>0.89122124881903286</v>
      </c>
      <c r="J118" s="31">
        <v>1266511</v>
      </c>
      <c r="K118" s="36">
        <f t="shared" si="26"/>
        <v>0.10877875118096711</v>
      </c>
      <c r="L118" s="31">
        <v>0</v>
      </c>
      <c r="M118" s="36">
        <f t="shared" si="27"/>
        <v>0</v>
      </c>
      <c r="N118" s="31">
        <f t="shared" si="28"/>
        <v>11643000</v>
      </c>
      <c r="O118" s="36">
        <f t="shared" si="29"/>
        <v>1</v>
      </c>
      <c r="P118" s="31">
        <v>50549744</v>
      </c>
      <c r="Q118" s="31">
        <v>0</v>
      </c>
      <c r="R118" s="31">
        <v>50755000</v>
      </c>
      <c r="S118" s="31">
        <v>50549744</v>
      </c>
      <c r="T118" s="36">
        <f t="shared" si="30"/>
        <v>0.9959559452270712</v>
      </c>
      <c r="U118" s="36">
        <f t="shared" si="31"/>
        <v>-1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4607018110</v>
      </c>
      <c r="E121" s="32">
        <f>SUM(E113:E120)</f>
        <v>4659675140</v>
      </c>
      <c r="F121" s="32">
        <f>SUM(F113:F120)</f>
        <v>998083463</v>
      </c>
      <c r="G121" s="37">
        <f t="shared" si="24"/>
        <v>0.21664413709022734</v>
      </c>
      <c r="H121" s="32">
        <f>SUM(H113:H120)</f>
        <v>921553988</v>
      </c>
      <c r="I121" s="37">
        <f t="shared" si="25"/>
        <v>0.20003263846514377</v>
      </c>
      <c r="J121" s="32">
        <f>SUM(J113:J120)</f>
        <v>845263312</v>
      </c>
      <c r="K121" s="37">
        <f t="shared" si="26"/>
        <v>0.18139962263549558</v>
      </c>
      <c r="L121" s="32">
        <f>SUM(L113:L120)</f>
        <v>886519428</v>
      </c>
      <c r="M121" s="37">
        <f t="shared" si="27"/>
        <v>0.19025348363662967</v>
      </c>
      <c r="N121" s="32">
        <f t="shared" si="28"/>
        <v>3651420191</v>
      </c>
      <c r="O121" s="37">
        <f t="shared" si="29"/>
        <v>0.78362119274263398</v>
      </c>
      <c r="P121" s="32">
        <f>SUM(P113:P120)</f>
        <v>557517075</v>
      </c>
      <c r="Q121" s="32">
        <f>SUM(Q113:Q120)</f>
        <v>4202999667</v>
      </c>
      <c r="R121" s="32">
        <f>SUM(R113:R120)</f>
        <v>4000758659</v>
      </c>
      <c r="S121" s="32">
        <f>SUM(S113:S120)</f>
        <v>2665724898</v>
      </c>
      <c r="T121" s="37">
        <f t="shared" si="30"/>
        <v>0.66630484995720907</v>
      </c>
      <c r="U121" s="37">
        <f t="shared" si="31"/>
        <v>0.59012067567616655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5826957</v>
      </c>
      <c r="E122" s="31">
        <v>5826957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5655492</v>
      </c>
      <c r="K122" s="36">
        <f t="shared" si="26"/>
        <v>0.97057383467906144</v>
      </c>
      <c r="L122" s="31">
        <v>171464</v>
      </c>
      <c r="M122" s="36">
        <f t="shared" si="27"/>
        <v>2.9425993704775923E-2</v>
      </c>
      <c r="N122" s="31">
        <f t="shared" si="28"/>
        <v>5826956</v>
      </c>
      <c r="O122" s="36">
        <f t="shared" si="29"/>
        <v>0.99999982838383739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351370110</v>
      </c>
      <c r="E123" s="31">
        <v>346275757</v>
      </c>
      <c r="F123" s="31">
        <v>23713452</v>
      </c>
      <c r="G123" s="36">
        <f t="shared" si="24"/>
        <v>6.7488529402799799E-2</v>
      </c>
      <c r="H123" s="31">
        <v>29168528</v>
      </c>
      <c r="I123" s="36">
        <f t="shared" si="25"/>
        <v>8.3013686053147781E-2</v>
      </c>
      <c r="J123" s="31">
        <v>27857572</v>
      </c>
      <c r="K123" s="36">
        <f t="shared" si="26"/>
        <v>8.0449097104998896E-2</v>
      </c>
      <c r="L123" s="31">
        <v>36860419</v>
      </c>
      <c r="M123" s="36">
        <f t="shared" si="27"/>
        <v>0.10644816524074482</v>
      </c>
      <c r="N123" s="31">
        <f t="shared" si="28"/>
        <v>117599971</v>
      </c>
      <c r="O123" s="36">
        <f t="shared" si="29"/>
        <v>0.33961364208352596</v>
      </c>
      <c r="P123" s="31">
        <v>34883965</v>
      </c>
      <c r="Q123" s="31">
        <v>306493630</v>
      </c>
      <c r="R123" s="31">
        <v>314155282</v>
      </c>
      <c r="S123" s="31">
        <v>107057319</v>
      </c>
      <c r="T123" s="36">
        <f t="shared" si="30"/>
        <v>0.34077835113401023</v>
      </c>
      <c r="U123" s="36">
        <f t="shared" si="31"/>
        <v>5.6657951583198862E-2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639011812</v>
      </c>
      <c r="E124" s="31">
        <v>621126495</v>
      </c>
      <c r="F124" s="31">
        <v>159090611</v>
      </c>
      <c r="G124" s="36">
        <f t="shared" si="24"/>
        <v>0.24896349020853467</v>
      </c>
      <c r="H124" s="31">
        <v>131544243</v>
      </c>
      <c r="I124" s="36">
        <f t="shared" si="25"/>
        <v>0.20585572994071666</v>
      </c>
      <c r="J124" s="31">
        <v>136208614</v>
      </c>
      <c r="K124" s="36">
        <f t="shared" si="26"/>
        <v>0.21929287366818895</v>
      </c>
      <c r="L124" s="31">
        <v>161112130</v>
      </c>
      <c r="M124" s="36">
        <f t="shared" si="27"/>
        <v>0.25938698686488976</v>
      </c>
      <c r="N124" s="31">
        <f t="shared" si="28"/>
        <v>587955598</v>
      </c>
      <c r="O124" s="36">
        <f t="shared" si="29"/>
        <v>0.94659558517142306</v>
      </c>
      <c r="P124" s="31">
        <v>161537174</v>
      </c>
      <c r="Q124" s="31">
        <v>543426288</v>
      </c>
      <c r="R124" s="31">
        <v>548484238</v>
      </c>
      <c r="S124" s="31">
        <v>550622268</v>
      </c>
      <c r="T124" s="36">
        <f t="shared" si="30"/>
        <v>1.003898070084559</v>
      </c>
      <c r="U124" s="36">
        <f t="shared" si="31"/>
        <v>-2.6312457341862716E-3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996208879</v>
      </c>
      <c r="E126" s="32">
        <f>SUM(E122:E125)</f>
        <v>973229209</v>
      </c>
      <c r="F126" s="32">
        <f>SUM(F122:F125)</f>
        <v>182804063</v>
      </c>
      <c r="G126" s="37">
        <f t="shared" si="24"/>
        <v>0.18349973269009581</v>
      </c>
      <c r="H126" s="32">
        <f>SUM(H122:H125)</f>
        <v>160712771</v>
      </c>
      <c r="I126" s="37">
        <f t="shared" si="25"/>
        <v>0.16132437121151175</v>
      </c>
      <c r="J126" s="32">
        <f>SUM(J122:J125)</f>
        <v>169721678</v>
      </c>
      <c r="K126" s="37">
        <f t="shared" si="26"/>
        <v>0.17439024274085468</v>
      </c>
      <c r="L126" s="32">
        <f>SUM(L122:L125)</f>
        <v>198144013</v>
      </c>
      <c r="M126" s="37">
        <f t="shared" si="27"/>
        <v>0.2035943960247498</v>
      </c>
      <c r="N126" s="32">
        <f t="shared" si="28"/>
        <v>711382525</v>
      </c>
      <c r="O126" s="37">
        <f t="shared" si="29"/>
        <v>0.73095065213974686</v>
      </c>
      <c r="P126" s="32">
        <f>SUM(P122:P125)</f>
        <v>196421139</v>
      </c>
      <c r="Q126" s="32">
        <f>SUM(Q122:Q125)</f>
        <v>849919918</v>
      </c>
      <c r="R126" s="32">
        <f>SUM(R122:R125)</f>
        <v>862639520</v>
      </c>
      <c r="S126" s="32">
        <f>SUM(S122:S125)</f>
        <v>657679587</v>
      </c>
      <c r="T126" s="37">
        <f t="shared" si="30"/>
        <v>0.76240372919617683</v>
      </c>
      <c r="U126" s="37">
        <f t="shared" si="31"/>
        <v>8.7713267969593556E-3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218334384</v>
      </c>
      <c r="E127" s="31">
        <v>215481219</v>
      </c>
      <c r="F127" s="31">
        <v>36201168</v>
      </c>
      <c r="G127" s="36">
        <f t="shared" si="24"/>
        <v>0.16580607844158893</v>
      </c>
      <c r="H127" s="31">
        <v>39655856</v>
      </c>
      <c r="I127" s="36">
        <f t="shared" si="25"/>
        <v>0.18162900077158714</v>
      </c>
      <c r="J127" s="31">
        <v>36645903</v>
      </c>
      <c r="K127" s="36">
        <f t="shared" si="26"/>
        <v>0.17006541530656552</v>
      </c>
      <c r="L127" s="31">
        <v>45144806</v>
      </c>
      <c r="M127" s="36">
        <f t="shared" si="27"/>
        <v>0.20950691763071935</v>
      </c>
      <c r="N127" s="31">
        <f t="shared" si="28"/>
        <v>157647733</v>
      </c>
      <c r="O127" s="36">
        <f t="shared" si="29"/>
        <v>0.73160776485119106</v>
      </c>
      <c r="P127" s="31">
        <v>32961570</v>
      </c>
      <c r="Q127" s="31">
        <v>191424211</v>
      </c>
      <c r="R127" s="31">
        <v>203662256</v>
      </c>
      <c r="S127" s="31">
        <v>133520612</v>
      </c>
      <c r="T127" s="36">
        <f t="shared" si="30"/>
        <v>0.65559821747236269</v>
      </c>
      <c r="U127" s="36">
        <f t="shared" si="31"/>
        <v>0.36961940829881579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50654557</v>
      </c>
      <c r="E128" s="31">
        <v>50654557</v>
      </c>
      <c r="F128" s="31">
        <v>12721067</v>
      </c>
      <c r="G128" s="36">
        <f t="shared" si="24"/>
        <v>0.25113371339917157</v>
      </c>
      <c r="H128" s="31">
        <v>14458727</v>
      </c>
      <c r="I128" s="36">
        <f t="shared" si="25"/>
        <v>0.28543783336215928</v>
      </c>
      <c r="J128" s="31">
        <v>8488010</v>
      </c>
      <c r="K128" s="36">
        <f t="shared" si="26"/>
        <v>0.16756656266878417</v>
      </c>
      <c r="L128" s="31">
        <v>17360931</v>
      </c>
      <c r="M128" s="36">
        <f t="shared" si="27"/>
        <v>0.34273186911890274</v>
      </c>
      <c r="N128" s="31">
        <f t="shared" si="28"/>
        <v>53028735</v>
      </c>
      <c r="O128" s="36">
        <f t="shared" si="29"/>
        <v>1.0468699785490179</v>
      </c>
      <c r="P128" s="31">
        <v>10495345</v>
      </c>
      <c r="Q128" s="31">
        <v>36235062</v>
      </c>
      <c r="R128" s="31">
        <v>37650226</v>
      </c>
      <c r="S128" s="31">
        <v>30445512</v>
      </c>
      <c r="T128" s="36">
        <f t="shared" si="30"/>
        <v>0.80864088305870996</v>
      </c>
      <c r="U128" s="36">
        <f t="shared" si="31"/>
        <v>0.65415534220170946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18629000</v>
      </c>
      <c r="E129" s="31">
        <v>18629000</v>
      </c>
      <c r="F129" s="31">
        <v>730477</v>
      </c>
      <c r="G129" s="36">
        <f t="shared" si="24"/>
        <v>3.9211820280208275E-2</v>
      </c>
      <c r="H129" s="31">
        <v>8921883</v>
      </c>
      <c r="I129" s="36">
        <f t="shared" si="25"/>
        <v>0.4789244189167427</v>
      </c>
      <c r="J129" s="31">
        <v>4635253</v>
      </c>
      <c r="K129" s="36">
        <f t="shared" si="26"/>
        <v>0.24881920661334478</v>
      </c>
      <c r="L129" s="31">
        <v>5388791</v>
      </c>
      <c r="M129" s="36">
        <f t="shared" si="27"/>
        <v>0.28926893553062427</v>
      </c>
      <c r="N129" s="31">
        <f t="shared" si="28"/>
        <v>19676404</v>
      </c>
      <c r="O129" s="36">
        <f t="shared" si="29"/>
        <v>1.05622438134092</v>
      </c>
      <c r="P129" s="31">
        <v>1810198</v>
      </c>
      <c r="Q129" s="31">
        <v>23000004</v>
      </c>
      <c r="R129" s="31">
        <v>20000004</v>
      </c>
      <c r="S129" s="31">
        <v>23807664</v>
      </c>
      <c r="T129" s="36">
        <f t="shared" si="30"/>
        <v>1.1903829619234076</v>
      </c>
      <c r="U129" s="36">
        <f t="shared" si="31"/>
        <v>1.9769069460909803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137048127</v>
      </c>
      <c r="E130" s="31">
        <v>122999938</v>
      </c>
      <c r="F130" s="31">
        <v>27016897</v>
      </c>
      <c r="G130" s="36">
        <f t="shared" si="24"/>
        <v>0.19713437601376341</v>
      </c>
      <c r="H130" s="31">
        <v>29157449</v>
      </c>
      <c r="I130" s="36">
        <f t="shared" si="25"/>
        <v>0.21275335634466569</v>
      </c>
      <c r="J130" s="31">
        <v>26476320</v>
      </c>
      <c r="K130" s="36">
        <f t="shared" si="26"/>
        <v>0.21525474264873207</v>
      </c>
      <c r="L130" s="31">
        <v>31592279</v>
      </c>
      <c r="M130" s="36">
        <f t="shared" si="27"/>
        <v>0.25684792621602787</v>
      </c>
      <c r="N130" s="31">
        <f t="shared" si="28"/>
        <v>114242945</v>
      </c>
      <c r="O130" s="36">
        <f t="shared" si="29"/>
        <v>0.92880489907238817</v>
      </c>
      <c r="P130" s="31">
        <v>26634888</v>
      </c>
      <c r="Q130" s="31">
        <v>118745499</v>
      </c>
      <c r="R130" s="31">
        <v>118883106</v>
      </c>
      <c r="S130" s="31">
        <v>99653519</v>
      </c>
      <c r="T130" s="36">
        <f t="shared" si="30"/>
        <v>0.83824794247889178</v>
      </c>
      <c r="U130" s="36">
        <f t="shared" si="31"/>
        <v>0.18612396643079565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424666068</v>
      </c>
      <c r="E132" s="32">
        <f>SUM(E127:E131)</f>
        <v>407764714</v>
      </c>
      <c r="F132" s="32">
        <f>SUM(F127:F131)</f>
        <v>76669609</v>
      </c>
      <c r="G132" s="37">
        <f t="shared" si="24"/>
        <v>0.18054093504828833</v>
      </c>
      <c r="H132" s="32">
        <f>SUM(H127:H131)</f>
        <v>92193915</v>
      </c>
      <c r="I132" s="37">
        <f t="shared" si="25"/>
        <v>0.21709743713265078</v>
      </c>
      <c r="J132" s="32">
        <f>SUM(J127:J131)</f>
        <v>76245486</v>
      </c>
      <c r="K132" s="37">
        <f t="shared" si="26"/>
        <v>0.1869840213785639</v>
      </c>
      <c r="L132" s="32">
        <f>SUM(L127:L131)</f>
        <v>99486807</v>
      </c>
      <c r="M132" s="37">
        <f t="shared" si="27"/>
        <v>0.24398091248278045</v>
      </c>
      <c r="N132" s="32">
        <f t="shared" si="28"/>
        <v>344595817</v>
      </c>
      <c r="O132" s="37">
        <f t="shared" si="29"/>
        <v>0.84508493542675689</v>
      </c>
      <c r="P132" s="32">
        <f>SUM(P127:P131)</f>
        <v>71902001</v>
      </c>
      <c r="Q132" s="32">
        <f>SUM(Q127:Q131)</f>
        <v>369404776</v>
      </c>
      <c r="R132" s="32">
        <f>SUM(R127:R131)</f>
        <v>380195592</v>
      </c>
      <c r="S132" s="32">
        <f>SUM(S127:S131)</f>
        <v>287427307</v>
      </c>
      <c r="T132" s="37">
        <f t="shared" si="30"/>
        <v>0.7559985256220435</v>
      </c>
      <c r="U132" s="37">
        <f t="shared" si="31"/>
        <v>0.38364448299568177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966379839</v>
      </c>
      <c r="E133" s="31">
        <v>995291618</v>
      </c>
      <c r="F133" s="31">
        <v>308063545</v>
      </c>
      <c r="G133" s="36">
        <f t="shared" si="24"/>
        <v>0.31878101401492503</v>
      </c>
      <c r="H133" s="31">
        <v>251569797</v>
      </c>
      <c r="I133" s="36">
        <f t="shared" si="25"/>
        <v>0.26032185983962775</v>
      </c>
      <c r="J133" s="31">
        <v>236351706</v>
      </c>
      <c r="K133" s="36">
        <f t="shared" si="26"/>
        <v>0.2374698045533023</v>
      </c>
      <c r="L133" s="31">
        <v>215648744</v>
      </c>
      <c r="M133" s="36">
        <f t="shared" si="27"/>
        <v>0.21666890396739982</v>
      </c>
      <c r="N133" s="31">
        <f t="shared" si="28"/>
        <v>1011633792</v>
      </c>
      <c r="O133" s="36">
        <f t="shared" si="29"/>
        <v>1.0164194831991442</v>
      </c>
      <c r="P133" s="31">
        <v>194031044</v>
      </c>
      <c r="Q133" s="31">
        <v>972943732</v>
      </c>
      <c r="R133" s="31">
        <v>954828565</v>
      </c>
      <c r="S133" s="31">
        <v>901042917</v>
      </c>
      <c r="T133" s="36">
        <f t="shared" si="30"/>
        <v>0.94366983773678781</v>
      </c>
      <c r="U133" s="36">
        <f t="shared" si="31"/>
        <v>0.1114136148234095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23680387</v>
      </c>
      <c r="E134" s="31">
        <v>19916327</v>
      </c>
      <c r="F134" s="31">
        <v>4901295</v>
      </c>
      <c r="G134" s="36">
        <f t="shared" si="24"/>
        <v>0.20697698057046113</v>
      </c>
      <c r="H134" s="31">
        <v>5361805</v>
      </c>
      <c r="I134" s="36">
        <f t="shared" si="25"/>
        <v>0.22642387558953322</v>
      </c>
      <c r="J134" s="31">
        <v>5138601</v>
      </c>
      <c r="K134" s="36">
        <f t="shared" si="26"/>
        <v>0.25800947132470764</v>
      </c>
      <c r="L134" s="31">
        <v>6480239</v>
      </c>
      <c r="M134" s="36">
        <f t="shared" si="27"/>
        <v>0.32537319757804739</v>
      </c>
      <c r="N134" s="31">
        <f t="shared" si="28"/>
        <v>21881940</v>
      </c>
      <c r="O134" s="36">
        <f t="shared" si="29"/>
        <v>1.0986935492673926</v>
      </c>
      <c r="P134" s="31">
        <v>-5655077</v>
      </c>
      <c r="Q134" s="31">
        <v>19226671</v>
      </c>
      <c r="R134" s="31">
        <v>19226440</v>
      </c>
      <c r="S134" s="31">
        <v>16950859</v>
      </c>
      <c r="T134" s="36">
        <f t="shared" si="30"/>
        <v>0.88164314350446571</v>
      </c>
      <c r="U134" s="36">
        <f t="shared" si="31"/>
        <v>-2.145915254557984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990060226</v>
      </c>
      <c r="E137" s="32">
        <f>SUM(E133:E136)</f>
        <v>1015207945</v>
      </c>
      <c r="F137" s="32">
        <f>SUM(F133:F136)</f>
        <v>312964840</v>
      </c>
      <c r="G137" s="37">
        <f t="shared" ref="G137:G170" si="32">IF(($D137     =0),0,($F137     /$D137     ))</f>
        <v>0.31610687085615741</v>
      </c>
      <c r="H137" s="32">
        <f>SUM(H133:H136)</f>
        <v>256931602</v>
      </c>
      <c r="I137" s="37">
        <f t="shared" ref="I137:I170" si="33">IF(($D137     =0),0,($H137     /$D137     ))</f>
        <v>0.2595110835206908</v>
      </c>
      <c r="J137" s="32">
        <f>SUM(J133:J136)</f>
        <v>241490307</v>
      </c>
      <c r="K137" s="37">
        <f t="shared" ref="K137:K170" si="34">IF(($E137     =0),0,($J137     /$E137     ))</f>
        <v>0.23787275128151208</v>
      </c>
      <c r="L137" s="32">
        <f>SUM(L133:L136)</f>
        <v>222128983</v>
      </c>
      <c r="M137" s="37">
        <f t="shared" ref="M137:M170" si="35">IF(($E137     =0),0,($L137     /$E137     ))</f>
        <v>0.21880146239399259</v>
      </c>
      <c r="N137" s="32">
        <f t="shared" ref="N137:N170" si="36">$F137     +$H137     +$J137     +$L137</f>
        <v>1033515732</v>
      </c>
      <c r="O137" s="37">
        <f t="shared" ref="O137:O170" si="37">IF(($E137     =0),0,($N137     /$E137     ))</f>
        <v>1.0180335340066708</v>
      </c>
      <c r="P137" s="32">
        <f>SUM(P133:P136)</f>
        <v>188375967</v>
      </c>
      <c r="Q137" s="32">
        <f>SUM(Q133:Q136)</f>
        <v>992170403</v>
      </c>
      <c r="R137" s="32">
        <f>SUM(R133:R136)</f>
        <v>974055005</v>
      </c>
      <c r="S137" s="32">
        <f>SUM(S133:S136)</f>
        <v>917993776</v>
      </c>
      <c r="T137" s="37">
        <f t="shared" ref="T137:T170" si="38">IF(($R137     =0),0,($S137     /$R137     ))</f>
        <v>0.94244552031227435</v>
      </c>
      <c r="U137" s="37">
        <f t="shared" ref="U137:U170" si="39">IF(($P137     =0),0,(($L137     /$P137     )-1))</f>
        <v>0.1791789926153371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5951</v>
      </c>
      <c r="G138" s="36">
        <f t="shared" si="32"/>
        <v>0</v>
      </c>
      <c r="H138" s="31">
        <v>0</v>
      </c>
      <c r="I138" s="36">
        <f t="shared" si="33"/>
        <v>0</v>
      </c>
      <c r="J138" s="31">
        <v>25629</v>
      </c>
      <c r="K138" s="36">
        <f t="shared" si="34"/>
        <v>0</v>
      </c>
      <c r="L138" s="31">
        <v>5379</v>
      </c>
      <c r="M138" s="36">
        <f t="shared" si="35"/>
        <v>0</v>
      </c>
      <c r="N138" s="31">
        <f t="shared" si="36"/>
        <v>36959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61043431</v>
      </c>
      <c r="E139" s="31">
        <v>75330063</v>
      </c>
      <c r="F139" s="31">
        <v>17822963</v>
      </c>
      <c r="G139" s="36">
        <f t="shared" si="32"/>
        <v>0.29197184214629091</v>
      </c>
      <c r="H139" s="31">
        <v>17219498</v>
      </c>
      <c r="I139" s="36">
        <f t="shared" si="33"/>
        <v>0.28208601184294507</v>
      </c>
      <c r="J139" s="31">
        <v>20861023</v>
      </c>
      <c r="K139" s="36">
        <f t="shared" si="34"/>
        <v>0.27692825638550178</v>
      </c>
      <c r="L139" s="31">
        <v>16514613</v>
      </c>
      <c r="M139" s="36">
        <f t="shared" si="35"/>
        <v>0.21923004365468274</v>
      </c>
      <c r="N139" s="31">
        <f t="shared" si="36"/>
        <v>72418097</v>
      </c>
      <c r="O139" s="36">
        <f t="shared" si="37"/>
        <v>0.96134390595159869</v>
      </c>
      <c r="P139" s="31">
        <v>12015755</v>
      </c>
      <c r="Q139" s="31">
        <v>56846094</v>
      </c>
      <c r="R139" s="31">
        <v>72024858</v>
      </c>
      <c r="S139" s="31">
        <v>51973084</v>
      </c>
      <c r="T139" s="36">
        <f t="shared" si="38"/>
        <v>0.72159925674549752</v>
      </c>
      <c r="U139" s="36">
        <f t="shared" si="39"/>
        <v>0.37441325992415786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249560491</v>
      </c>
      <c r="E140" s="31">
        <v>396929029</v>
      </c>
      <c r="F140" s="31">
        <v>71016515</v>
      </c>
      <c r="G140" s="36">
        <f t="shared" si="32"/>
        <v>0.28456633786635721</v>
      </c>
      <c r="H140" s="31">
        <v>80998980</v>
      </c>
      <c r="I140" s="36">
        <f t="shared" si="33"/>
        <v>0.32456651962589705</v>
      </c>
      <c r="J140" s="31">
        <v>76863542</v>
      </c>
      <c r="K140" s="36">
        <f t="shared" si="34"/>
        <v>0.19364555470695996</v>
      </c>
      <c r="L140" s="31">
        <v>83246339</v>
      </c>
      <c r="M140" s="36">
        <f t="shared" si="35"/>
        <v>0.20972600368818073</v>
      </c>
      <c r="N140" s="31">
        <f t="shared" si="36"/>
        <v>312125376</v>
      </c>
      <c r="O140" s="36">
        <f t="shared" si="37"/>
        <v>0.78635058964155524</v>
      </c>
      <c r="P140" s="31">
        <v>83672686</v>
      </c>
      <c r="Q140" s="31">
        <v>266792192</v>
      </c>
      <c r="R140" s="31">
        <v>266792192</v>
      </c>
      <c r="S140" s="31">
        <v>261904776</v>
      </c>
      <c r="T140" s="36">
        <f t="shared" si="38"/>
        <v>0.98168081320760692</v>
      </c>
      <c r="U140" s="36">
        <f t="shared" si="39"/>
        <v>-5.0954142908714584E-3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102601115</v>
      </c>
      <c r="E142" s="31">
        <v>102644115</v>
      </c>
      <c r="F142" s="31">
        <v>16728551</v>
      </c>
      <c r="G142" s="36">
        <f t="shared" si="32"/>
        <v>0.16304453416515016</v>
      </c>
      <c r="H142" s="31">
        <v>18085950</v>
      </c>
      <c r="I142" s="36">
        <f t="shared" si="33"/>
        <v>0.17627440013687962</v>
      </c>
      <c r="J142" s="31">
        <v>17731073</v>
      </c>
      <c r="K142" s="36">
        <f t="shared" si="34"/>
        <v>0.1727432011080226</v>
      </c>
      <c r="L142" s="31">
        <v>19253550</v>
      </c>
      <c r="M142" s="36">
        <f t="shared" si="35"/>
        <v>0.18757578064753153</v>
      </c>
      <c r="N142" s="31">
        <f t="shared" si="36"/>
        <v>71799124</v>
      </c>
      <c r="O142" s="36">
        <f t="shared" si="37"/>
        <v>0.69949576748749798</v>
      </c>
      <c r="P142" s="31">
        <v>17934278</v>
      </c>
      <c r="Q142" s="31">
        <v>99266669</v>
      </c>
      <c r="R142" s="31">
        <v>99266669</v>
      </c>
      <c r="S142" s="31">
        <v>60291463</v>
      </c>
      <c r="T142" s="36">
        <f t="shared" si="38"/>
        <v>0.60736865261390005</v>
      </c>
      <c r="U142" s="36">
        <f t="shared" si="39"/>
        <v>7.3561478192765817E-2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413205037</v>
      </c>
      <c r="E144" s="32">
        <f>SUM(E138:E143)</f>
        <v>574903207</v>
      </c>
      <c r="F144" s="32">
        <f>SUM(F138:F143)</f>
        <v>105573980</v>
      </c>
      <c r="G144" s="37">
        <f t="shared" si="32"/>
        <v>0.25550022518239535</v>
      </c>
      <c r="H144" s="32">
        <f>SUM(H138:H143)</f>
        <v>116304428</v>
      </c>
      <c r="I144" s="37">
        <f t="shared" si="33"/>
        <v>0.28146904704842696</v>
      </c>
      <c r="J144" s="32">
        <f>SUM(J138:J143)</f>
        <v>115481267</v>
      </c>
      <c r="K144" s="37">
        <f t="shared" si="34"/>
        <v>0.20087079980404424</v>
      </c>
      <c r="L144" s="32">
        <f>SUM(L138:L143)</f>
        <v>119019881</v>
      </c>
      <c r="M144" s="37">
        <f t="shared" si="35"/>
        <v>0.20702594723914977</v>
      </c>
      <c r="N144" s="32">
        <f t="shared" si="36"/>
        <v>456379556</v>
      </c>
      <c r="O144" s="37">
        <f t="shared" si="37"/>
        <v>0.79383720675609315</v>
      </c>
      <c r="P144" s="32">
        <f>SUM(P138:P143)</f>
        <v>113622719</v>
      </c>
      <c r="Q144" s="32">
        <f>SUM(Q138:Q143)</f>
        <v>422904955</v>
      </c>
      <c r="R144" s="32">
        <f>SUM(R138:R143)</f>
        <v>438083719</v>
      </c>
      <c r="S144" s="32">
        <f>SUM(S138:S143)</f>
        <v>374169323</v>
      </c>
      <c r="T144" s="37">
        <f t="shared" si="38"/>
        <v>0.85410460779986208</v>
      </c>
      <c r="U144" s="37">
        <f t="shared" si="39"/>
        <v>4.750072914555048E-2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13533000</v>
      </c>
      <c r="E145" s="31">
        <v>13533000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3310920</v>
      </c>
      <c r="M145" s="36">
        <f t="shared" si="35"/>
        <v>0.24465528707603634</v>
      </c>
      <c r="N145" s="31">
        <f t="shared" si="36"/>
        <v>3310920</v>
      </c>
      <c r="O145" s="36">
        <f t="shared" si="37"/>
        <v>0.24465528707603634</v>
      </c>
      <c r="P145" s="31">
        <v>0</v>
      </c>
      <c r="Q145" s="31">
        <v>0</v>
      </c>
      <c r="R145" s="31">
        <v>18000000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7801000</v>
      </c>
      <c r="E146" s="31">
        <v>7801000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3993844</v>
      </c>
      <c r="K146" s="36">
        <f t="shared" si="34"/>
        <v>0.51196564543007306</v>
      </c>
      <c r="L146" s="31">
        <v>-399831</v>
      </c>
      <c r="M146" s="36">
        <f t="shared" si="35"/>
        <v>-5.1253813613639274E-2</v>
      </c>
      <c r="N146" s="31">
        <f t="shared" si="36"/>
        <v>3594013</v>
      </c>
      <c r="O146" s="36">
        <f t="shared" si="37"/>
        <v>0.46071183181643377</v>
      </c>
      <c r="P146" s="31">
        <v>15000000</v>
      </c>
      <c r="Q146" s="31">
        <v>0</v>
      </c>
      <c r="R146" s="31">
        <v>0</v>
      </c>
      <c r="S146" s="31">
        <v>15000000</v>
      </c>
      <c r="T146" s="36">
        <f t="shared" si="38"/>
        <v>0</v>
      </c>
      <c r="U146" s="36">
        <f t="shared" si="39"/>
        <v>-1.0266554000000001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6452560</v>
      </c>
      <c r="E149" s="31">
        <v>7452560</v>
      </c>
      <c r="F149" s="31">
        <v>1232698</v>
      </c>
      <c r="G149" s="36">
        <f t="shared" si="32"/>
        <v>0.19104014530666899</v>
      </c>
      <c r="H149" s="31">
        <v>1738817</v>
      </c>
      <c r="I149" s="36">
        <f t="shared" si="33"/>
        <v>0.26947707576527768</v>
      </c>
      <c r="J149" s="31">
        <v>2620689</v>
      </c>
      <c r="K149" s="36">
        <f t="shared" si="34"/>
        <v>0.35164950030593511</v>
      </c>
      <c r="L149" s="31">
        <v>1967766</v>
      </c>
      <c r="M149" s="36">
        <f t="shared" si="35"/>
        <v>0.26403893427225006</v>
      </c>
      <c r="N149" s="31">
        <f t="shared" si="36"/>
        <v>7559970</v>
      </c>
      <c r="O149" s="36">
        <f t="shared" si="37"/>
        <v>1.0144124971821764</v>
      </c>
      <c r="P149" s="31">
        <v>1530287</v>
      </c>
      <c r="Q149" s="31">
        <v>6408728</v>
      </c>
      <c r="R149" s="31">
        <v>4455839</v>
      </c>
      <c r="S149" s="31">
        <v>4826090</v>
      </c>
      <c r="T149" s="36">
        <f t="shared" si="38"/>
        <v>1.0830934421104532</v>
      </c>
      <c r="U149" s="36">
        <f t="shared" si="39"/>
        <v>0.28588036100417757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27786560</v>
      </c>
      <c r="E150" s="32">
        <f>SUM(E145:E149)</f>
        <v>28786560</v>
      </c>
      <c r="F150" s="32">
        <f>SUM(F145:F149)</f>
        <v>1232698</v>
      </c>
      <c r="G150" s="37">
        <f t="shared" si="32"/>
        <v>4.436310216162058E-2</v>
      </c>
      <c r="H150" s="32">
        <f>SUM(H145:H149)</f>
        <v>1738817</v>
      </c>
      <c r="I150" s="37">
        <f t="shared" si="33"/>
        <v>6.2577627457303095E-2</v>
      </c>
      <c r="J150" s="32">
        <f>SUM(J145:J149)</f>
        <v>6614533</v>
      </c>
      <c r="K150" s="37">
        <f t="shared" si="34"/>
        <v>0.22977851469574689</v>
      </c>
      <c r="L150" s="32">
        <f>SUM(L145:L149)</f>
        <v>4878855</v>
      </c>
      <c r="M150" s="37">
        <f t="shared" si="35"/>
        <v>0.16948377993063429</v>
      </c>
      <c r="N150" s="32">
        <f t="shared" si="36"/>
        <v>14464903</v>
      </c>
      <c r="O150" s="37">
        <f t="shared" si="37"/>
        <v>0.50248807082193914</v>
      </c>
      <c r="P150" s="32">
        <f>SUM(P145:P149)</f>
        <v>16530287</v>
      </c>
      <c r="Q150" s="32">
        <f>SUM(Q145:Q149)</f>
        <v>6408728</v>
      </c>
      <c r="R150" s="32">
        <f>SUM(R145:R149)</f>
        <v>22455839</v>
      </c>
      <c r="S150" s="32">
        <f>SUM(S145:S149)</f>
        <v>19826090</v>
      </c>
      <c r="T150" s="37">
        <f t="shared" si="38"/>
        <v>0.88289241831489795</v>
      </c>
      <c r="U150" s="37">
        <f t="shared" si="39"/>
        <v>-0.70485358179201607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3177026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3177026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2600886100</v>
      </c>
      <c r="E152" s="31">
        <v>2408520895</v>
      </c>
      <c r="F152" s="31">
        <v>690416421</v>
      </c>
      <c r="G152" s="36">
        <f t="shared" si="32"/>
        <v>0.26545430843742063</v>
      </c>
      <c r="H152" s="31">
        <v>556840287</v>
      </c>
      <c r="I152" s="36">
        <f t="shared" si="33"/>
        <v>0.21409637546219346</v>
      </c>
      <c r="J152" s="31">
        <v>558356569</v>
      </c>
      <c r="K152" s="36">
        <f t="shared" si="34"/>
        <v>0.23182550342790362</v>
      </c>
      <c r="L152" s="31">
        <v>534859337</v>
      </c>
      <c r="M152" s="36">
        <f t="shared" si="35"/>
        <v>0.22206962709368563</v>
      </c>
      <c r="N152" s="31">
        <f t="shared" si="36"/>
        <v>2340472614</v>
      </c>
      <c r="O152" s="36">
        <f t="shared" si="37"/>
        <v>0.97174685877076439</v>
      </c>
      <c r="P152" s="31">
        <v>489960344</v>
      </c>
      <c r="Q152" s="31">
        <v>2204429900</v>
      </c>
      <c r="R152" s="31">
        <v>2345528300</v>
      </c>
      <c r="S152" s="31">
        <v>2086814263</v>
      </c>
      <c r="T152" s="36">
        <f t="shared" si="38"/>
        <v>0.88969903411525664</v>
      </c>
      <c r="U152" s="36">
        <f t="shared" si="39"/>
        <v>9.1638014279784352E-2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127670160</v>
      </c>
      <c r="E153" s="31">
        <v>139457115</v>
      </c>
      <c r="F153" s="31">
        <v>26578426</v>
      </c>
      <c r="G153" s="36">
        <f t="shared" si="32"/>
        <v>0.20818040801390081</v>
      </c>
      <c r="H153" s="31">
        <v>29950461</v>
      </c>
      <c r="I153" s="36">
        <f t="shared" si="33"/>
        <v>0.23459249209055585</v>
      </c>
      <c r="J153" s="31">
        <v>30205265</v>
      </c>
      <c r="K153" s="36">
        <f t="shared" si="34"/>
        <v>0.21659178163839113</v>
      </c>
      <c r="L153" s="31">
        <v>31083400</v>
      </c>
      <c r="M153" s="36">
        <f t="shared" si="35"/>
        <v>0.22288859195172653</v>
      </c>
      <c r="N153" s="31">
        <f t="shared" si="36"/>
        <v>117817552</v>
      </c>
      <c r="O153" s="36">
        <f t="shared" si="37"/>
        <v>0.84482998232108841</v>
      </c>
      <c r="P153" s="31">
        <v>46266617</v>
      </c>
      <c r="Q153" s="31">
        <v>114653930</v>
      </c>
      <c r="R153" s="31">
        <v>117232360</v>
      </c>
      <c r="S153" s="31">
        <v>117039607</v>
      </c>
      <c r="T153" s="36">
        <f t="shared" si="38"/>
        <v>0.99835580380707167</v>
      </c>
      <c r="U153" s="36">
        <f t="shared" si="39"/>
        <v>-0.328167866693171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37721406</v>
      </c>
      <c r="E154" s="31">
        <v>37425753</v>
      </c>
      <c r="F154" s="31">
        <v>8329254</v>
      </c>
      <c r="G154" s="36">
        <f t="shared" si="32"/>
        <v>0.22080974394220618</v>
      </c>
      <c r="H154" s="31">
        <v>7901494</v>
      </c>
      <c r="I154" s="36">
        <f t="shared" si="33"/>
        <v>0.20946976366681561</v>
      </c>
      <c r="J154" s="31">
        <v>7629245</v>
      </c>
      <c r="K154" s="36">
        <f t="shared" si="34"/>
        <v>0.20385014030312229</v>
      </c>
      <c r="L154" s="31">
        <v>8231964</v>
      </c>
      <c r="M154" s="36">
        <f t="shared" si="35"/>
        <v>0.21995453237774534</v>
      </c>
      <c r="N154" s="31">
        <f t="shared" si="36"/>
        <v>32091957</v>
      </c>
      <c r="O154" s="36">
        <f t="shared" si="37"/>
        <v>0.85748326827251808</v>
      </c>
      <c r="P154" s="31">
        <v>7569356</v>
      </c>
      <c r="Q154" s="31">
        <v>33732513</v>
      </c>
      <c r="R154" s="31">
        <v>33732513</v>
      </c>
      <c r="S154" s="31">
        <v>29670416</v>
      </c>
      <c r="T154" s="36">
        <f t="shared" si="38"/>
        <v>0.87957917632759819</v>
      </c>
      <c r="U154" s="36">
        <f t="shared" si="39"/>
        <v>8.7538226501699734E-2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17577203</v>
      </c>
      <c r="E155" s="31">
        <v>13631248</v>
      </c>
      <c r="F155" s="31">
        <v>2463286</v>
      </c>
      <c r="G155" s="36">
        <f t="shared" si="32"/>
        <v>0.14014095416659864</v>
      </c>
      <c r="H155" s="31">
        <v>2255846</v>
      </c>
      <c r="I155" s="36">
        <f t="shared" si="33"/>
        <v>0.12833930404058028</v>
      </c>
      <c r="J155" s="31">
        <v>2972848</v>
      </c>
      <c r="K155" s="36">
        <f t="shared" si="34"/>
        <v>0.21809066932096019</v>
      </c>
      <c r="L155" s="31">
        <v>3172883</v>
      </c>
      <c r="M155" s="36">
        <f t="shared" si="35"/>
        <v>0.23276540783353072</v>
      </c>
      <c r="N155" s="31">
        <f t="shared" si="36"/>
        <v>10864863</v>
      </c>
      <c r="O155" s="36">
        <f t="shared" si="37"/>
        <v>0.79705563276377922</v>
      </c>
      <c r="P155" s="31">
        <v>2824095</v>
      </c>
      <c r="Q155" s="31">
        <v>15593686</v>
      </c>
      <c r="R155" s="31">
        <v>22593686</v>
      </c>
      <c r="S155" s="31">
        <v>9933555</v>
      </c>
      <c r="T155" s="36">
        <f t="shared" si="38"/>
        <v>0.43966066448829993</v>
      </c>
      <c r="U155" s="36">
        <f t="shared" si="39"/>
        <v>0.12350434386945208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2783854869</v>
      </c>
      <c r="E157" s="32">
        <f>SUM(E151:E156)</f>
        <v>2599035011</v>
      </c>
      <c r="F157" s="32">
        <f>SUM(F151:F156)</f>
        <v>727787387</v>
      </c>
      <c r="G157" s="37">
        <f t="shared" si="32"/>
        <v>0.26143151178762114</v>
      </c>
      <c r="H157" s="32">
        <f>SUM(H151:H156)</f>
        <v>596948088</v>
      </c>
      <c r="I157" s="37">
        <f t="shared" si="33"/>
        <v>0.21443218705378567</v>
      </c>
      <c r="J157" s="32">
        <f>SUM(J151:J156)</f>
        <v>602340953</v>
      </c>
      <c r="K157" s="37">
        <f t="shared" si="34"/>
        <v>0.2317556133144372</v>
      </c>
      <c r="L157" s="32">
        <f>SUM(L151:L156)</f>
        <v>577347584</v>
      </c>
      <c r="M157" s="37">
        <f t="shared" si="35"/>
        <v>0.22213920995926129</v>
      </c>
      <c r="N157" s="32">
        <f t="shared" si="36"/>
        <v>2504424012</v>
      </c>
      <c r="O157" s="37">
        <f t="shared" si="37"/>
        <v>0.96359764351015897</v>
      </c>
      <c r="P157" s="32">
        <f>SUM(P151:P156)</f>
        <v>546620412</v>
      </c>
      <c r="Q157" s="32">
        <f>SUM(Q151:Q156)</f>
        <v>2368410029</v>
      </c>
      <c r="R157" s="32">
        <f>SUM(R151:R156)</f>
        <v>2519086859</v>
      </c>
      <c r="S157" s="32">
        <f>SUM(S151:S156)</f>
        <v>2243457841</v>
      </c>
      <c r="T157" s="37">
        <f t="shared" si="38"/>
        <v>0.89058375775521448</v>
      </c>
      <c r="U157" s="37">
        <f t="shared" si="39"/>
        <v>5.6212997768550155E-2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80675495</v>
      </c>
      <c r="E158" s="31">
        <v>74023765</v>
      </c>
      <c r="F158" s="31">
        <v>21176676</v>
      </c>
      <c r="G158" s="36">
        <f t="shared" si="32"/>
        <v>0.26249204916561092</v>
      </c>
      <c r="H158" s="31">
        <v>15218188</v>
      </c>
      <c r="I158" s="36">
        <f t="shared" si="33"/>
        <v>0.18863457856688701</v>
      </c>
      <c r="J158" s="31">
        <v>12268834</v>
      </c>
      <c r="K158" s="36">
        <f t="shared" si="34"/>
        <v>0.16574182629051629</v>
      </c>
      <c r="L158" s="31">
        <v>16627207</v>
      </c>
      <c r="M158" s="36">
        <f t="shared" si="35"/>
        <v>0.22461985012515914</v>
      </c>
      <c r="N158" s="31">
        <f t="shared" si="36"/>
        <v>65290905</v>
      </c>
      <c r="O158" s="36">
        <f t="shared" si="37"/>
        <v>0.88202626548379426</v>
      </c>
      <c r="P158" s="31">
        <v>29417590</v>
      </c>
      <c r="Q158" s="31">
        <v>53803778</v>
      </c>
      <c r="R158" s="31">
        <v>75078867</v>
      </c>
      <c r="S158" s="31">
        <v>80496828</v>
      </c>
      <c r="T158" s="36">
        <f t="shared" si="38"/>
        <v>1.0721635956493589</v>
      </c>
      <c r="U158" s="36">
        <f t="shared" si="39"/>
        <v>-0.43478690810498077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1448241318</v>
      </c>
      <c r="E159" s="31">
        <v>1448476288</v>
      </c>
      <c r="F159" s="31">
        <v>279720239</v>
      </c>
      <c r="G159" s="36">
        <f t="shared" si="32"/>
        <v>0.19314477188531642</v>
      </c>
      <c r="H159" s="31">
        <v>342475109</v>
      </c>
      <c r="I159" s="36">
        <f t="shared" si="33"/>
        <v>0.23647654900010248</v>
      </c>
      <c r="J159" s="31">
        <v>359688158</v>
      </c>
      <c r="K159" s="36">
        <f t="shared" si="34"/>
        <v>0.24832174401463175</v>
      </c>
      <c r="L159" s="31">
        <v>350717537</v>
      </c>
      <c r="M159" s="36">
        <f t="shared" si="35"/>
        <v>0.24212860086529769</v>
      </c>
      <c r="N159" s="31">
        <f t="shared" si="36"/>
        <v>1332601043</v>
      </c>
      <c r="O159" s="36">
        <f t="shared" si="37"/>
        <v>0.92000197313551058</v>
      </c>
      <c r="P159" s="31">
        <v>326791409</v>
      </c>
      <c r="Q159" s="31">
        <v>1286417652</v>
      </c>
      <c r="R159" s="31">
        <v>1307682952</v>
      </c>
      <c r="S159" s="31">
        <v>1196018076</v>
      </c>
      <c r="T159" s="36">
        <f t="shared" si="38"/>
        <v>0.91460860155038559</v>
      </c>
      <c r="U159" s="36">
        <f t="shared" si="39"/>
        <v>7.3215290674914835E-2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11477000</v>
      </c>
      <c r="E160" s="31">
        <v>12935121</v>
      </c>
      <c r="F160" s="31">
        <v>0</v>
      </c>
      <c r="G160" s="36">
        <f t="shared" si="32"/>
        <v>0</v>
      </c>
      <c r="H160" s="31">
        <v>5113132</v>
      </c>
      <c r="I160" s="36">
        <f t="shared" si="33"/>
        <v>0.44551119630565478</v>
      </c>
      <c r="J160" s="31">
        <v>2931598</v>
      </c>
      <c r="K160" s="36">
        <f t="shared" si="34"/>
        <v>0.22663862208942614</v>
      </c>
      <c r="L160" s="31">
        <v>3038155</v>
      </c>
      <c r="M160" s="36">
        <f t="shared" si="35"/>
        <v>0.23487642674544754</v>
      </c>
      <c r="N160" s="31">
        <f t="shared" si="36"/>
        <v>11082885</v>
      </c>
      <c r="O160" s="36">
        <f t="shared" si="37"/>
        <v>0.85680566884530884</v>
      </c>
      <c r="P160" s="31">
        <v>11756381</v>
      </c>
      <c r="Q160" s="31">
        <v>0</v>
      </c>
      <c r="R160" s="31">
        <v>14500000</v>
      </c>
      <c r="S160" s="31">
        <v>11756381</v>
      </c>
      <c r="T160" s="36">
        <f t="shared" si="38"/>
        <v>0.81078489655172414</v>
      </c>
      <c r="U160" s="36">
        <f t="shared" si="39"/>
        <v>-0.74157395885689659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8740000</v>
      </c>
      <c r="E161" s="31">
        <v>8740000</v>
      </c>
      <c r="F161" s="31">
        <v>728292</v>
      </c>
      <c r="G161" s="36">
        <f t="shared" si="32"/>
        <v>8.3328604118993135E-2</v>
      </c>
      <c r="H161" s="31">
        <v>4500304</v>
      </c>
      <c r="I161" s="36">
        <f t="shared" si="33"/>
        <v>0.51490892448512582</v>
      </c>
      <c r="J161" s="31">
        <v>1264052</v>
      </c>
      <c r="K161" s="36">
        <f t="shared" si="34"/>
        <v>0.14462837528604119</v>
      </c>
      <c r="L161" s="31">
        <v>2247352</v>
      </c>
      <c r="M161" s="36">
        <f t="shared" si="35"/>
        <v>0.25713409610983984</v>
      </c>
      <c r="N161" s="31">
        <f t="shared" si="36"/>
        <v>8740000</v>
      </c>
      <c r="O161" s="36">
        <f t="shared" si="37"/>
        <v>1</v>
      </c>
      <c r="P161" s="31">
        <v>0</v>
      </c>
      <c r="Q161" s="31">
        <v>0</v>
      </c>
      <c r="R161" s="31">
        <v>23168000</v>
      </c>
      <c r="S161" s="31">
        <v>20065420</v>
      </c>
      <c r="T161" s="36">
        <f t="shared" si="38"/>
        <v>0.8660833908839779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1549133813</v>
      </c>
      <c r="E163" s="32">
        <f>SUM(E158:E162)</f>
        <v>1544175174</v>
      </c>
      <c r="F163" s="32">
        <f>SUM(F158:F162)</f>
        <v>301625207</v>
      </c>
      <c r="G163" s="37">
        <f t="shared" si="32"/>
        <v>0.19470571519956875</v>
      </c>
      <c r="H163" s="32">
        <f>SUM(H158:H162)</f>
        <v>367306733</v>
      </c>
      <c r="I163" s="37">
        <f t="shared" si="33"/>
        <v>0.23710458703931214</v>
      </c>
      <c r="J163" s="32">
        <f>SUM(J158:J162)</f>
        <v>376152642</v>
      </c>
      <c r="K163" s="37">
        <f t="shared" si="34"/>
        <v>0.24359454052458429</v>
      </c>
      <c r="L163" s="32">
        <f>SUM(L158:L162)</f>
        <v>372630251</v>
      </c>
      <c r="M163" s="37">
        <f t="shared" si="35"/>
        <v>0.24131345800279003</v>
      </c>
      <c r="N163" s="32">
        <f t="shared" si="36"/>
        <v>1417714833</v>
      </c>
      <c r="O163" s="37">
        <f t="shared" si="37"/>
        <v>0.91810492544545985</v>
      </c>
      <c r="P163" s="32">
        <f>SUM(P158:P162)</f>
        <v>367965380</v>
      </c>
      <c r="Q163" s="32">
        <f>SUM(Q158:Q162)</f>
        <v>1340221430</v>
      </c>
      <c r="R163" s="32">
        <f>SUM(R158:R162)</f>
        <v>1420429819</v>
      </c>
      <c r="S163" s="32">
        <f>SUM(S158:S162)</f>
        <v>1308336705</v>
      </c>
      <c r="T163" s="37">
        <f t="shared" si="38"/>
        <v>0.92108507403842388</v>
      </c>
      <c r="U163" s="37">
        <f t="shared" si="39"/>
        <v>1.2677472538313195E-2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213282936</v>
      </c>
      <c r="E164" s="31">
        <v>214740946</v>
      </c>
      <c r="F164" s="31">
        <v>62360696</v>
      </c>
      <c r="G164" s="36">
        <f t="shared" si="32"/>
        <v>0.29238483476240218</v>
      </c>
      <c r="H164" s="31">
        <v>47114977</v>
      </c>
      <c r="I164" s="36">
        <f t="shared" si="33"/>
        <v>0.22090364041125166</v>
      </c>
      <c r="J164" s="31">
        <v>44713020</v>
      </c>
      <c r="K164" s="36">
        <f t="shared" si="34"/>
        <v>0.2082184177394841</v>
      </c>
      <c r="L164" s="31">
        <v>50525361</v>
      </c>
      <c r="M164" s="36">
        <f t="shared" si="35"/>
        <v>0.23528517472396718</v>
      </c>
      <c r="N164" s="31">
        <f t="shared" si="36"/>
        <v>204714054</v>
      </c>
      <c r="O164" s="36">
        <f t="shared" si="37"/>
        <v>0.95330703255819693</v>
      </c>
      <c r="P164" s="31">
        <v>51355420</v>
      </c>
      <c r="Q164" s="31">
        <v>185626968</v>
      </c>
      <c r="R164" s="31">
        <v>186246968</v>
      </c>
      <c r="S164" s="31">
        <v>192275922</v>
      </c>
      <c r="T164" s="36">
        <f t="shared" si="38"/>
        <v>1.0323707497885282</v>
      </c>
      <c r="U164" s="36">
        <f t="shared" si="39"/>
        <v>-1.6163026220017307E-2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4216000</v>
      </c>
      <c r="E165" s="31">
        <v>4054260</v>
      </c>
      <c r="F165" s="31">
        <v>3666087</v>
      </c>
      <c r="G165" s="36">
        <f t="shared" si="32"/>
        <v>0.86956522770398481</v>
      </c>
      <c r="H165" s="31">
        <v>0</v>
      </c>
      <c r="I165" s="36">
        <f t="shared" si="33"/>
        <v>0</v>
      </c>
      <c r="J165" s="31">
        <v>-161739</v>
      </c>
      <c r="K165" s="36">
        <f t="shared" si="34"/>
        <v>-3.9893593405455001E-2</v>
      </c>
      <c r="L165" s="31">
        <v>0</v>
      </c>
      <c r="M165" s="36">
        <f t="shared" si="35"/>
        <v>0</v>
      </c>
      <c r="N165" s="31">
        <f t="shared" si="36"/>
        <v>3504348</v>
      </c>
      <c r="O165" s="36">
        <f t="shared" si="37"/>
        <v>0.86436193041393494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4545920</v>
      </c>
      <c r="S166" s="31">
        <v>2344985</v>
      </c>
      <c r="T166" s="36">
        <f t="shared" si="38"/>
        <v>0.51584387758693506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4786087</v>
      </c>
      <c r="E167" s="31">
        <v>4786087</v>
      </c>
      <c r="F167" s="31">
        <v>0</v>
      </c>
      <c r="G167" s="36">
        <f t="shared" si="32"/>
        <v>0</v>
      </c>
      <c r="H167" s="31">
        <v>1190338</v>
      </c>
      <c r="I167" s="36">
        <f t="shared" si="33"/>
        <v>0.24870797375810344</v>
      </c>
      <c r="J167" s="31">
        <v>0</v>
      </c>
      <c r="K167" s="36">
        <f t="shared" si="34"/>
        <v>0</v>
      </c>
      <c r="L167" s="31">
        <v>3595101</v>
      </c>
      <c r="M167" s="36">
        <f t="shared" si="35"/>
        <v>0.75115663380126607</v>
      </c>
      <c r="N167" s="31">
        <f t="shared" si="36"/>
        <v>4785439</v>
      </c>
      <c r="O167" s="36">
        <f t="shared" si="37"/>
        <v>0.99986460755936946</v>
      </c>
      <c r="P167" s="31">
        <v>0</v>
      </c>
      <c r="Q167" s="31">
        <v>0</v>
      </c>
      <c r="R167" s="31">
        <v>6574783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222285023</v>
      </c>
      <c r="E169" s="32">
        <f>SUM(E164:E168)</f>
        <v>223581293</v>
      </c>
      <c r="F169" s="32">
        <f>SUM(F164:F168)</f>
        <v>66026783</v>
      </c>
      <c r="G169" s="37">
        <f t="shared" si="32"/>
        <v>0.29703657992288574</v>
      </c>
      <c r="H169" s="32">
        <f>SUM(H164:H168)</f>
        <v>48305315</v>
      </c>
      <c r="I169" s="37">
        <f t="shared" si="33"/>
        <v>0.21731250422571205</v>
      </c>
      <c r="J169" s="32">
        <f>SUM(J164:J168)</f>
        <v>44551281</v>
      </c>
      <c r="K169" s="37">
        <f t="shared" si="34"/>
        <v>0.19926211357942186</v>
      </c>
      <c r="L169" s="32">
        <f>SUM(L164:L168)</f>
        <v>54120462</v>
      </c>
      <c r="M169" s="37">
        <f t="shared" si="35"/>
        <v>0.24206167373761453</v>
      </c>
      <c r="N169" s="32">
        <f t="shared" si="36"/>
        <v>213003841</v>
      </c>
      <c r="O169" s="37">
        <f t="shared" si="37"/>
        <v>0.95269080047765897</v>
      </c>
      <c r="P169" s="32">
        <f>SUM(P164:P168)</f>
        <v>51355420</v>
      </c>
      <c r="Q169" s="32">
        <f>SUM(Q164:Q168)</f>
        <v>185626968</v>
      </c>
      <c r="R169" s="32">
        <f>SUM(R164:R168)</f>
        <v>197367671</v>
      </c>
      <c r="S169" s="32">
        <f>SUM(S164:S168)</f>
        <v>194620907</v>
      </c>
      <c r="T169" s="37">
        <f t="shared" si="38"/>
        <v>0.9860830095117249</v>
      </c>
      <c r="U169" s="37">
        <f t="shared" si="39"/>
        <v>5.3841288806517396E-2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32809880511</v>
      </c>
      <c r="E170" s="32">
        <f>SUM(E105,E107:E111,E113:E120,E122:E125,E127:E131,E133:E136,E138:E143,E145:E149,E151:E156,E158:E162,E164:E168)</f>
        <v>32825334139</v>
      </c>
      <c r="F170" s="32">
        <f>SUM(F105,F107:F111,F113:F120,F122:F125,F127:F131,F133:F136,F138:F143,F145:F149,F151:F156,F158:F162,F164:F168)</f>
        <v>8278559861</v>
      </c>
      <c r="G170" s="37">
        <f t="shared" si="32"/>
        <v>0.25231911034313248</v>
      </c>
      <c r="H170" s="32">
        <f>SUM(H105,H107:H111,H113:H120,H122:H125,H127:H131,H133:H136,H138:H143,H145:H149,H151:H156,H158:H162,H164:H168)</f>
        <v>7516608422</v>
      </c>
      <c r="I170" s="37">
        <f t="shared" si="33"/>
        <v>0.2290958791965105</v>
      </c>
      <c r="J170" s="32">
        <f>SUM(J105,J107:J111,J113:J120,J122:J125,J127:J131,J133:J136,J138:J143,J145:J149,J151:J156,J158:J162,J164:J168)</f>
        <v>7389756151</v>
      </c>
      <c r="K170" s="37">
        <f t="shared" si="34"/>
        <v>0.22512356217633078</v>
      </c>
      <c r="L170" s="32">
        <f>SUM(L105,L107:L111,L113:L120,L122:L125,L127:L131,L133:L136,L138:L143,L145:L149,L151:L156,L158:L162,L164:L168)</f>
        <v>7470764909</v>
      </c>
      <c r="M170" s="37">
        <f t="shared" si="35"/>
        <v>0.22759143524220624</v>
      </c>
      <c r="N170" s="32">
        <f t="shared" si="36"/>
        <v>30655689343</v>
      </c>
      <c r="O170" s="37">
        <f t="shared" si="37"/>
        <v>0.93390334469064151</v>
      </c>
      <c r="P170" s="32">
        <f>SUM(P105,P107:P111,P113:P120,P122:P125,P127:P131,P133:P136,P138:P143,P145:P149,P151:P156,P158:P162,P164:P168)</f>
        <v>6493189902</v>
      </c>
      <c r="Q170" s="32">
        <f>SUM(Q105,Q107:Q111,Q113:Q120,Q122:Q125,Q127:Q131,Q133:Q136,Q138:Q143,Q145:Q149,Q151:Q156,Q158:Q162,Q164:Q168)</f>
        <v>29879408270</v>
      </c>
      <c r="R170" s="32">
        <f>SUM(R105,R107:R111,R113:R120,R122:R125,R127:R131,R133:R136,R138:R143,R145:R149,R151:R156,R158:R162,R164:R168)</f>
        <v>29977861216</v>
      </c>
      <c r="S170" s="32">
        <f>SUM(S105,S107:S111,S113:S120,S122:S125,S127:S131,S133:S136,S138:S143,S145:S149,S151:S156,S158:S162,S164:S168)</f>
        <v>26558889827</v>
      </c>
      <c r="T170" s="37">
        <f t="shared" si="38"/>
        <v>0.88595012284681596</v>
      </c>
      <c r="U170" s="37">
        <f t="shared" si="39"/>
        <v>0.15055389134682362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51012324</v>
      </c>
      <c r="E174" s="31">
        <v>62012325</v>
      </c>
      <c r="F174" s="31">
        <v>12777562</v>
      </c>
      <c r="G174" s="36">
        <f t="shared" si="40"/>
        <v>0.2504799036405399</v>
      </c>
      <c r="H174" s="31">
        <v>16001227</v>
      </c>
      <c r="I174" s="36">
        <f t="shared" si="41"/>
        <v>0.31367375068032582</v>
      </c>
      <c r="J174" s="31">
        <v>7232922</v>
      </c>
      <c r="K174" s="36">
        <f t="shared" si="42"/>
        <v>0.116636845981827</v>
      </c>
      <c r="L174" s="31">
        <v>13774004</v>
      </c>
      <c r="M174" s="36">
        <f t="shared" si="43"/>
        <v>0.2221172000888533</v>
      </c>
      <c r="N174" s="31">
        <f t="shared" si="44"/>
        <v>49785715</v>
      </c>
      <c r="O174" s="36">
        <f t="shared" si="45"/>
        <v>0.80283580723670656</v>
      </c>
      <c r="P174" s="31">
        <v>10542839</v>
      </c>
      <c r="Q174" s="31">
        <v>39118887</v>
      </c>
      <c r="R174" s="31">
        <v>41118887</v>
      </c>
      <c r="S174" s="31">
        <v>46329157</v>
      </c>
      <c r="T174" s="36">
        <f t="shared" si="46"/>
        <v>1.1267123305161446</v>
      </c>
      <c r="U174" s="36">
        <f t="shared" si="47"/>
        <v>0.30647959245133127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942174599</v>
      </c>
      <c r="E175" s="31">
        <v>986174600</v>
      </c>
      <c r="F175" s="31">
        <v>273312473</v>
      </c>
      <c r="G175" s="36">
        <f t="shared" si="40"/>
        <v>0.29008686212734547</v>
      </c>
      <c r="H175" s="31">
        <v>216337225</v>
      </c>
      <c r="I175" s="36">
        <f t="shared" si="41"/>
        <v>0.22961479244888877</v>
      </c>
      <c r="J175" s="31">
        <v>266083002</v>
      </c>
      <c r="K175" s="36">
        <f t="shared" si="42"/>
        <v>0.26981327850058195</v>
      </c>
      <c r="L175" s="31">
        <v>217356635</v>
      </c>
      <c r="M175" s="36">
        <f t="shared" si="43"/>
        <v>0.22040380577638077</v>
      </c>
      <c r="N175" s="31">
        <f t="shared" si="44"/>
        <v>973089335</v>
      </c>
      <c r="O175" s="36">
        <f t="shared" si="45"/>
        <v>0.98673128977363644</v>
      </c>
      <c r="P175" s="31">
        <v>238288847</v>
      </c>
      <c r="Q175" s="31">
        <v>787168000</v>
      </c>
      <c r="R175" s="31">
        <v>841051599</v>
      </c>
      <c r="S175" s="31">
        <v>844714792</v>
      </c>
      <c r="T175" s="36">
        <f t="shared" si="46"/>
        <v>1.0043554913923896</v>
      </c>
      <c r="U175" s="36">
        <f t="shared" si="47"/>
        <v>-8.7843859515590372E-2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205098041</v>
      </c>
      <c r="E176" s="31">
        <v>209912041</v>
      </c>
      <c r="F176" s="31">
        <v>36174789</v>
      </c>
      <c r="G176" s="36">
        <f t="shared" si="40"/>
        <v>0.17637803278676856</v>
      </c>
      <c r="H176" s="31">
        <v>37095607</v>
      </c>
      <c r="I176" s="36">
        <f t="shared" si="41"/>
        <v>0.18086768074006129</v>
      </c>
      <c r="J176" s="31">
        <v>30687009</v>
      </c>
      <c r="K176" s="36">
        <f t="shared" si="42"/>
        <v>0.14618984625088755</v>
      </c>
      <c r="L176" s="31">
        <v>36513759</v>
      </c>
      <c r="M176" s="36">
        <f t="shared" si="43"/>
        <v>0.17394790134978488</v>
      </c>
      <c r="N176" s="31">
        <f t="shared" si="44"/>
        <v>140471164</v>
      </c>
      <c r="O176" s="36">
        <f t="shared" si="45"/>
        <v>0.66919059683670079</v>
      </c>
      <c r="P176" s="31">
        <v>33825813</v>
      </c>
      <c r="Q176" s="31">
        <v>186302098</v>
      </c>
      <c r="R176" s="31">
        <v>186302098</v>
      </c>
      <c r="S176" s="31">
        <v>130293854</v>
      </c>
      <c r="T176" s="36">
        <f t="shared" si="46"/>
        <v>0.69936868880564085</v>
      </c>
      <c r="U176" s="36">
        <f t="shared" si="47"/>
        <v>7.9464342808257094E-2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9848000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4436383</v>
      </c>
      <c r="K177" s="36">
        <f t="shared" si="42"/>
        <v>0.45048568237205522</v>
      </c>
      <c r="L177" s="31">
        <v>4692916</v>
      </c>
      <c r="M177" s="36">
        <f t="shared" si="43"/>
        <v>0.4765349309504468</v>
      </c>
      <c r="N177" s="31">
        <f t="shared" si="44"/>
        <v>9129299</v>
      </c>
      <c r="O177" s="36">
        <f t="shared" si="45"/>
        <v>0.92702061332250207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1198284964</v>
      </c>
      <c r="E179" s="32">
        <f>SUM(E173:E178)</f>
        <v>1267946966</v>
      </c>
      <c r="F179" s="32">
        <f>SUM(F173:F178)</f>
        <v>322264824</v>
      </c>
      <c r="G179" s="37">
        <f t="shared" si="40"/>
        <v>0.26893838584458779</v>
      </c>
      <c r="H179" s="32">
        <f>SUM(H173:H178)</f>
        <v>269434059</v>
      </c>
      <c r="I179" s="37">
        <f t="shared" si="41"/>
        <v>0.22484973699461358</v>
      </c>
      <c r="J179" s="32">
        <f>SUM(J173:J178)</f>
        <v>308439316</v>
      </c>
      <c r="K179" s="37">
        <f t="shared" si="42"/>
        <v>0.24325884620634836</v>
      </c>
      <c r="L179" s="32">
        <f>SUM(L173:L178)</f>
        <v>272337314</v>
      </c>
      <c r="M179" s="37">
        <f t="shared" si="43"/>
        <v>0.21478604492358555</v>
      </c>
      <c r="N179" s="32">
        <f t="shared" si="44"/>
        <v>1172475513</v>
      </c>
      <c r="O179" s="37">
        <f t="shared" si="45"/>
        <v>0.92470390674052849</v>
      </c>
      <c r="P179" s="32">
        <f>SUM(P173:P178)</f>
        <v>282657499</v>
      </c>
      <c r="Q179" s="32">
        <f>SUM(Q173:Q178)</f>
        <v>1012588985</v>
      </c>
      <c r="R179" s="32">
        <f>SUM(R173:R178)</f>
        <v>1068472584</v>
      </c>
      <c r="S179" s="32">
        <f>SUM(S173:S178)</f>
        <v>1021337803</v>
      </c>
      <c r="T179" s="37">
        <f t="shared" si="46"/>
        <v>0.95588583019739892</v>
      </c>
      <c r="U179" s="37">
        <f t="shared" si="47"/>
        <v>-3.6511272605578404E-2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181128714</v>
      </c>
      <c r="E180" s="31">
        <v>266128714</v>
      </c>
      <c r="F180" s="31">
        <v>46464979</v>
      </c>
      <c r="G180" s="36">
        <f t="shared" si="40"/>
        <v>0.25653016561471309</v>
      </c>
      <c r="H180" s="31">
        <v>48774081</v>
      </c>
      <c r="I180" s="36">
        <f t="shared" si="41"/>
        <v>0.26927856949285245</v>
      </c>
      <c r="J180" s="31">
        <v>47248616</v>
      </c>
      <c r="K180" s="36">
        <f t="shared" si="42"/>
        <v>0.1775404663774838</v>
      </c>
      <c r="L180" s="31">
        <v>43662821</v>
      </c>
      <c r="M180" s="36">
        <f t="shared" si="43"/>
        <v>0.16406655390068131</v>
      </c>
      <c r="N180" s="31">
        <f t="shared" si="44"/>
        <v>186150497</v>
      </c>
      <c r="O180" s="36">
        <f t="shared" si="45"/>
        <v>0.69947543127570966</v>
      </c>
      <c r="P180" s="31">
        <v>-26741216</v>
      </c>
      <c r="Q180" s="31">
        <v>160902346</v>
      </c>
      <c r="R180" s="31">
        <v>160902346</v>
      </c>
      <c r="S180" s="31">
        <v>161974557</v>
      </c>
      <c r="T180" s="36">
        <f t="shared" si="46"/>
        <v>1.0066637375194021</v>
      </c>
      <c r="U180" s="36">
        <f t="shared" si="47"/>
        <v>-2.6327911565427691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466929244</v>
      </c>
      <c r="E182" s="31">
        <v>543833379</v>
      </c>
      <c r="F182" s="31">
        <v>124310186</v>
      </c>
      <c r="G182" s="36">
        <f t="shared" si="40"/>
        <v>0.26622917197278823</v>
      </c>
      <c r="H182" s="31">
        <v>102479730</v>
      </c>
      <c r="I182" s="36">
        <f t="shared" si="41"/>
        <v>0.21947592984773512</v>
      </c>
      <c r="J182" s="31">
        <v>135965258</v>
      </c>
      <c r="K182" s="36">
        <f t="shared" si="42"/>
        <v>0.25001271207371034</v>
      </c>
      <c r="L182" s="31">
        <v>127484761</v>
      </c>
      <c r="M182" s="36">
        <f t="shared" si="43"/>
        <v>0.23441878693510645</v>
      </c>
      <c r="N182" s="31">
        <f t="shared" si="44"/>
        <v>490239935</v>
      </c>
      <c r="O182" s="36">
        <f t="shared" si="45"/>
        <v>0.90145245571622035</v>
      </c>
      <c r="P182" s="31">
        <v>142650132</v>
      </c>
      <c r="Q182" s="31">
        <v>608564071</v>
      </c>
      <c r="R182" s="31">
        <v>615728071</v>
      </c>
      <c r="S182" s="31">
        <v>439109556</v>
      </c>
      <c r="T182" s="36">
        <f t="shared" si="46"/>
        <v>0.71315500572654578</v>
      </c>
      <c r="U182" s="36">
        <f t="shared" si="47"/>
        <v>-0.10631165066149395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648057958</v>
      </c>
      <c r="E185" s="32">
        <f>SUM(E180:E184)</f>
        <v>809962093</v>
      </c>
      <c r="F185" s="32">
        <f>SUM(F180:F184)</f>
        <v>170775165</v>
      </c>
      <c r="G185" s="37">
        <f t="shared" si="40"/>
        <v>0.26351835185704175</v>
      </c>
      <c r="H185" s="32">
        <f>SUM(H180:H184)</f>
        <v>151253811</v>
      </c>
      <c r="I185" s="37">
        <f t="shared" si="41"/>
        <v>0.23339549978954197</v>
      </c>
      <c r="J185" s="32">
        <f>SUM(J180:J184)</f>
        <v>183213874</v>
      </c>
      <c r="K185" s="37">
        <f t="shared" si="42"/>
        <v>0.22620055380789283</v>
      </c>
      <c r="L185" s="32">
        <f>SUM(L180:L184)</f>
        <v>171147582</v>
      </c>
      <c r="M185" s="37">
        <f t="shared" si="43"/>
        <v>0.21130319983999549</v>
      </c>
      <c r="N185" s="32">
        <f t="shared" si="44"/>
        <v>676390432</v>
      </c>
      <c r="O185" s="37">
        <f t="shared" si="45"/>
        <v>0.83508899718347684</v>
      </c>
      <c r="P185" s="32">
        <f>SUM(P180:P184)</f>
        <v>115908916</v>
      </c>
      <c r="Q185" s="32">
        <f>SUM(Q180:Q184)</f>
        <v>769466417</v>
      </c>
      <c r="R185" s="32">
        <f>SUM(R180:R184)</f>
        <v>776630417</v>
      </c>
      <c r="S185" s="32">
        <f>SUM(S180:S184)</f>
        <v>601084113</v>
      </c>
      <c r="T185" s="37">
        <f t="shared" si="46"/>
        <v>0.77396416602106899</v>
      </c>
      <c r="U185" s="37">
        <f t="shared" si="47"/>
        <v>0.47656960229012935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56286558</v>
      </c>
      <c r="E186" s="31">
        <v>56286558</v>
      </c>
      <c r="F186" s="31">
        <v>8382817</v>
      </c>
      <c r="G186" s="36">
        <f t="shared" si="40"/>
        <v>0.14893106450033772</v>
      </c>
      <c r="H186" s="31">
        <v>12586746</v>
      </c>
      <c r="I186" s="36">
        <f t="shared" si="41"/>
        <v>0.22361903884760551</v>
      </c>
      <c r="J186" s="31">
        <v>13194507</v>
      </c>
      <c r="K186" s="36">
        <f t="shared" si="42"/>
        <v>0.23441666125684929</v>
      </c>
      <c r="L186" s="31">
        <v>9303416</v>
      </c>
      <c r="M186" s="36">
        <f t="shared" si="43"/>
        <v>0.16528663912971903</v>
      </c>
      <c r="N186" s="31">
        <f t="shared" si="44"/>
        <v>43467486</v>
      </c>
      <c r="O186" s="36">
        <f t="shared" si="45"/>
        <v>0.77225340373451157</v>
      </c>
      <c r="P186" s="31">
        <v>10466229</v>
      </c>
      <c r="Q186" s="31">
        <v>58586673</v>
      </c>
      <c r="R186" s="31">
        <v>50580203</v>
      </c>
      <c r="S186" s="31">
        <v>37619398</v>
      </c>
      <c r="T186" s="36">
        <f t="shared" si="46"/>
        <v>0.74375735502682738</v>
      </c>
      <c r="U186" s="36">
        <f t="shared" si="47"/>
        <v>-0.11110142917759591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35541448</v>
      </c>
      <c r="E187" s="31">
        <v>35541448</v>
      </c>
      <c r="F187" s="31">
        <v>2710108</v>
      </c>
      <c r="G187" s="36">
        <f t="shared" si="40"/>
        <v>7.6252042404124892E-2</v>
      </c>
      <c r="H187" s="31">
        <v>19163511</v>
      </c>
      <c r="I187" s="36">
        <f t="shared" si="41"/>
        <v>0.53918768306794929</v>
      </c>
      <c r="J187" s="31">
        <v>4233709</v>
      </c>
      <c r="K187" s="36">
        <f t="shared" si="42"/>
        <v>0.11912032959377457</v>
      </c>
      <c r="L187" s="31">
        <v>4523758</v>
      </c>
      <c r="M187" s="36">
        <f t="shared" si="43"/>
        <v>0.12728119574644228</v>
      </c>
      <c r="N187" s="31">
        <f t="shared" si="44"/>
        <v>30631086</v>
      </c>
      <c r="O187" s="36">
        <f t="shared" si="45"/>
        <v>0.86184125081229102</v>
      </c>
      <c r="P187" s="31">
        <v>10661669</v>
      </c>
      <c r="Q187" s="31">
        <v>12975638</v>
      </c>
      <c r="R187" s="31">
        <v>32143638</v>
      </c>
      <c r="S187" s="31">
        <v>29205834</v>
      </c>
      <c r="T187" s="36">
        <f t="shared" si="46"/>
        <v>0.90860387364989614</v>
      </c>
      <c r="U187" s="36">
        <f t="shared" si="47"/>
        <v>-0.57569888917016643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2039650355</v>
      </c>
      <c r="E188" s="31">
        <v>2019936838</v>
      </c>
      <c r="F188" s="31">
        <v>371953225</v>
      </c>
      <c r="G188" s="36">
        <f t="shared" si="40"/>
        <v>0.18236126799291538</v>
      </c>
      <c r="H188" s="31">
        <v>397205636</v>
      </c>
      <c r="I188" s="36">
        <f t="shared" si="41"/>
        <v>0.19474202283067285</v>
      </c>
      <c r="J188" s="31">
        <v>396556542</v>
      </c>
      <c r="K188" s="36">
        <f t="shared" si="42"/>
        <v>0.19632125843728981</v>
      </c>
      <c r="L188" s="31">
        <v>410554769</v>
      </c>
      <c r="M188" s="36">
        <f t="shared" si="43"/>
        <v>0.20325129047426185</v>
      </c>
      <c r="N188" s="31">
        <f t="shared" si="44"/>
        <v>1576270172</v>
      </c>
      <c r="O188" s="36">
        <f t="shared" si="45"/>
        <v>0.78035616874075742</v>
      </c>
      <c r="P188" s="31">
        <v>373057371</v>
      </c>
      <c r="Q188" s="31">
        <v>1871879774</v>
      </c>
      <c r="R188" s="31">
        <v>1872701006</v>
      </c>
      <c r="S188" s="31">
        <v>1385040761</v>
      </c>
      <c r="T188" s="36">
        <f t="shared" si="46"/>
        <v>0.73959524588411529</v>
      </c>
      <c r="U188" s="36">
        <f t="shared" si="47"/>
        <v>0.10051375717221789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1622414</v>
      </c>
      <c r="M189" s="36">
        <f t="shared" si="43"/>
        <v>0</v>
      </c>
      <c r="N189" s="31">
        <f t="shared" si="44"/>
        <v>1622414</v>
      </c>
      <c r="O189" s="36">
        <f t="shared" si="45"/>
        <v>0</v>
      </c>
      <c r="P189" s="31">
        <v>0</v>
      </c>
      <c r="Q189" s="31">
        <v>14900000</v>
      </c>
      <c r="R189" s="31">
        <v>14900000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2131478361</v>
      </c>
      <c r="E191" s="32">
        <f>SUM(E186:E190)</f>
        <v>2111764844</v>
      </c>
      <c r="F191" s="32">
        <f>SUM(F186:F190)</f>
        <v>383046150</v>
      </c>
      <c r="G191" s="37">
        <f t="shared" si="40"/>
        <v>0.17970914319781828</v>
      </c>
      <c r="H191" s="32">
        <f>SUM(H186:H190)</f>
        <v>428955893</v>
      </c>
      <c r="I191" s="37">
        <f t="shared" si="41"/>
        <v>0.20124806371421566</v>
      </c>
      <c r="J191" s="32">
        <f>SUM(J186:J190)</f>
        <v>413984758</v>
      </c>
      <c r="K191" s="37">
        <f t="shared" si="42"/>
        <v>0.19603733776335183</v>
      </c>
      <c r="L191" s="32">
        <f>SUM(L186:L190)</f>
        <v>426004357</v>
      </c>
      <c r="M191" s="37">
        <f t="shared" si="43"/>
        <v>0.20172906950808203</v>
      </c>
      <c r="N191" s="32">
        <f t="shared" si="44"/>
        <v>1651991158</v>
      </c>
      <c r="O191" s="37">
        <f t="shared" si="45"/>
        <v>0.78227988437902041</v>
      </c>
      <c r="P191" s="32">
        <f>SUM(P186:P190)</f>
        <v>394185269</v>
      </c>
      <c r="Q191" s="32">
        <f>SUM(Q186:Q190)</f>
        <v>1958342085</v>
      </c>
      <c r="R191" s="32">
        <f>SUM(R186:R190)</f>
        <v>1970324847</v>
      </c>
      <c r="S191" s="32">
        <f>SUM(S186:S190)</f>
        <v>1451865993</v>
      </c>
      <c r="T191" s="37">
        <f t="shared" si="46"/>
        <v>0.7368663066958725</v>
      </c>
      <c r="U191" s="37">
        <f t="shared" si="47"/>
        <v>8.0721149424789918E-2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130400000</v>
      </c>
      <c r="E192" s="31">
        <v>130400000</v>
      </c>
      <c r="F192" s="31">
        <v>17835776</v>
      </c>
      <c r="G192" s="36">
        <f t="shared" si="40"/>
        <v>0.13677742331288342</v>
      </c>
      <c r="H192" s="31">
        <v>23532098</v>
      </c>
      <c r="I192" s="36">
        <f t="shared" si="41"/>
        <v>0.18046087423312884</v>
      </c>
      <c r="J192" s="31">
        <v>21880844</v>
      </c>
      <c r="K192" s="36">
        <f t="shared" si="42"/>
        <v>0.16779788343558283</v>
      </c>
      <c r="L192" s="31">
        <v>20073495</v>
      </c>
      <c r="M192" s="36">
        <f t="shared" si="43"/>
        <v>0.15393784509202454</v>
      </c>
      <c r="N192" s="31">
        <f t="shared" si="44"/>
        <v>83322213</v>
      </c>
      <c r="O192" s="36">
        <f t="shared" si="45"/>
        <v>0.63897402607361964</v>
      </c>
      <c r="P192" s="31">
        <v>16460789</v>
      </c>
      <c r="Q192" s="31">
        <v>128799743</v>
      </c>
      <c r="R192" s="31">
        <v>128799743</v>
      </c>
      <c r="S192" s="31">
        <v>65840483</v>
      </c>
      <c r="T192" s="36">
        <f t="shared" si="46"/>
        <v>0.51118489421209479</v>
      </c>
      <c r="U192" s="36">
        <f t="shared" si="47"/>
        <v>0.21947344079314779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279716945</v>
      </c>
      <c r="E193" s="31">
        <v>263681745</v>
      </c>
      <c r="F193" s="31">
        <v>50002914</v>
      </c>
      <c r="G193" s="36">
        <f t="shared" si="40"/>
        <v>0.17876254869006952</v>
      </c>
      <c r="H193" s="31">
        <v>59701419</v>
      </c>
      <c r="I193" s="36">
        <f t="shared" si="41"/>
        <v>0.21343511741843169</v>
      </c>
      <c r="J193" s="31">
        <v>64790783</v>
      </c>
      <c r="K193" s="36">
        <f t="shared" si="42"/>
        <v>0.24571584582011924</v>
      </c>
      <c r="L193" s="31">
        <v>76090213</v>
      </c>
      <c r="M193" s="36">
        <f t="shared" si="43"/>
        <v>0.28856837624462778</v>
      </c>
      <c r="N193" s="31">
        <f t="shared" si="44"/>
        <v>250585329</v>
      </c>
      <c r="O193" s="36">
        <f t="shared" si="45"/>
        <v>0.95033248888731381</v>
      </c>
      <c r="P193" s="31">
        <v>53933411</v>
      </c>
      <c r="Q193" s="31">
        <v>258666845</v>
      </c>
      <c r="R193" s="31">
        <v>248666845</v>
      </c>
      <c r="S193" s="31">
        <v>218246937</v>
      </c>
      <c r="T193" s="36">
        <f t="shared" si="46"/>
        <v>0.87766801802628736</v>
      </c>
      <c r="U193" s="36">
        <f t="shared" si="47"/>
        <v>0.4108177396753192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161890634</v>
      </c>
      <c r="E194" s="31">
        <v>169585538</v>
      </c>
      <c r="F194" s="31">
        <v>38275838</v>
      </c>
      <c r="G194" s="36">
        <f t="shared" si="40"/>
        <v>0.23643021868701805</v>
      </c>
      <c r="H194" s="31">
        <v>45235274</v>
      </c>
      <c r="I194" s="36">
        <f t="shared" si="41"/>
        <v>0.27941872165378018</v>
      </c>
      <c r="J194" s="31">
        <v>43081033</v>
      </c>
      <c r="K194" s="36">
        <f t="shared" si="42"/>
        <v>0.25403718682662668</v>
      </c>
      <c r="L194" s="31">
        <v>36805829</v>
      </c>
      <c r="M194" s="36">
        <f t="shared" si="43"/>
        <v>0.21703400793527572</v>
      </c>
      <c r="N194" s="31">
        <f t="shared" si="44"/>
        <v>163397974</v>
      </c>
      <c r="O194" s="36">
        <f t="shared" si="45"/>
        <v>0.96351361045892958</v>
      </c>
      <c r="P194" s="31">
        <v>37306063</v>
      </c>
      <c r="Q194" s="31">
        <v>134128069</v>
      </c>
      <c r="R194" s="31">
        <v>134128069</v>
      </c>
      <c r="S194" s="31">
        <v>146920169</v>
      </c>
      <c r="T194" s="36">
        <f t="shared" si="46"/>
        <v>1.0953722818450478</v>
      </c>
      <c r="U194" s="36">
        <f t="shared" si="47"/>
        <v>-1.3408919617167836E-2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451217116</v>
      </c>
      <c r="E195" s="31">
        <v>451355808</v>
      </c>
      <c r="F195" s="31">
        <v>100597488</v>
      </c>
      <c r="G195" s="36">
        <f t="shared" si="40"/>
        <v>0.22294696817307791</v>
      </c>
      <c r="H195" s="31">
        <v>89543253</v>
      </c>
      <c r="I195" s="36">
        <f t="shared" si="41"/>
        <v>0.19844826320817138</v>
      </c>
      <c r="J195" s="31">
        <v>107345774</v>
      </c>
      <c r="K195" s="36">
        <f t="shared" si="42"/>
        <v>0.2378296060388792</v>
      </c>
      <c r="L195" s="31">
        <v>84986468</v>
      </c>
      <c r="M195" s="36">
        <f t="shared" si="43"/>
        <v>0.18829151302291428</v>
      </c>
      <c r="N195" s="31">
        <f t="shared" si="44"/>
        <v>382472983</v>
      </c>
      <c r="O195" s="36">
        <f t="shared" si="45"/>
        <v>0.84738686468835689</v>
      </c>
      <c r="P195" s="31">
        <v>92052046</v>
      </c>
      <c r="Q195" s="31">
        <v>400371032</v>
      </c>
      <c r="R195" s="31">
        <v>400370632</v>
      </c>
      <c r="S195" s="31">
        <v>322324725</v>
      </c>
      <c r="T195" s="36">
        <f t="shared" si="46"/>
        <v>0.80506585458046287</v>
      </c>
      <c r="U195" s="36">
        <f t="shared" si="47"/>
        <v>-7.6756338473997654E-2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312270079</v>
      </c>
      <c r="E196" s="31">
        <v>312270079</v>
      </c>
      <c r="F196" s="31">
        <v>61767377</v>
      </c>
      <c r="G196" s="36">
        <f t="shared" si="40"/>
        <v>0.19780113803346494</v>
      </c>
      <c r="H196" s="31">
        <v>64895762</v>
      </c>
      <c r="I196" s="36">
        <f t="shared" si="41"/>
        <v>0.20781934089817167</v>
      </c>
      <c r="J196" s="31">
        <v>52392399</v>
      </c>
      <c r="K196" s="36">
        <f t="shared" si="42"/>
        <v>0.16777911981762428</v>
      </c>
      <c r="L196" s="31">
        <v>65199401</v>
      </c>
      <c r="M196" s="36">
        <f t="shared" si="43"/>
        <v>0.20879170110947454</v>
      </c>
      <c r="N196" s="31">
        <f t="shared" si="44"/>
        <v>244254939</v>
      </c>
      <c r="O196" s="36">
        <f t="shared" si="45"/>
        <v>0.78219129985873548</v>
      </c>
      <c r="P196" s="31">
        <v>131040889</v>
      </c>
      <c r="Q196" s="31">
        <v>273759038</v>
      </c>
      <c r="R196" s="31">
        <v>273904038</v>
      </c>
      <c r="S196" s="31">
        <v>60947336</v>
      </c>
      <c r="T196" s="36">
        <f t="shared" si="46"/>
        <v>0.22251346290849497</v>
      </c>
      <c r="U196" s="36">
        <f t="shared" si="47"/>
        <v>-0.50244994903842577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1335494774</v>
      </c>
      <c r="E198" s="32">
        <f>SUM(E192:E197)</f>
        <v>1327293170</v>
      </c>
      <c r="F198" s="32">
        <f>SUM(F192:F197)</f>
        <v>268479393</v>
      </c>
      <c r="G198" s="37">
        <f t="shared" si="40"/>
        <v>0.20103365301525319</v>
      </c>
      <c r="H198" s="32">
        <f>SUM(H192:H197)</f>
        <v>282907806</v>
      </c>
      <c r="I198" s="37">
        <f t="shared" si="41"/>
        <v>0.21183744894234982</v>
      </c>
      <c r="J198" s="32">
        <f>SUM(J192:J197)</f>
        <v>289490833</v>
      </c>
      <c r="K198" s="37">
        <f t="shared" si="42"/>
        <v>0.21810617242910998</v>
      </c>
      <c r="L198" s="32">
        <f>SUM(L192:L197)</f>
        <v>283155406</v>
      </c>
      <c r="M198" s="37">
        <f t="shared" si="43"/>
        <v>0.21333297902828807</v>
      </c>
      <c r="N198" s="32">
        <f t="shared" si="44"/>
        <v>1124033438</v>
      </c>
      <c r="O198" s="37">
        <f t="shared" si="45"/>
        <v>0.84686146467550949</v>
      </c>
      <c r="P198" s="32">
        <f>SUM(P192:P197)</f>
        <v>330793198</v>
      </c>
      <c r="Q198" s="32">
        <f>SUM(Q192:Q197)</f>
        <v>1195724727</v>
      </c>
      <c r="R198" s="32">
        <f>SUM(R192:R197)</f>
        <v>1185869327</v>
      </c>
      <c r="S198" s="32">
        <f>SUM(S192:S197)</f>
        <v>814279650</v>
      </c>
      <c r="T198" s="37">
        <f t="shared" si="46"/>
        <v>0.68665208843874581</v>
      </c>
      <c r="U198" s="37">
        <f t="shared" si="47"/>
        <v>-0.14401079673953876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87755482</v>
      </c>
      <c r="E199" s="31">
        <v>94946194</v>
      </c>
      <c r="F199" s="31">
        <v>13568334</v>
      </c>
      <c r="G199" s="36">
        <f t="shared" si="40"/>
        <v>0.1546152296217802</v>
      </c>
      <c r="H199" s="31">
        <v>35001993</v>
      </c>
      <c r="I199" s="36">
        <f t="shared" si="41"/>
        <v>0.39885819326933902</v>
      </c>
      <c r="J199" s="31">
        <v>25564165</v>
      </c>
      <c r="K199" s="36">
        <f t="shared" si="42"/>
        <v>0.26924897063277753</v>
      </c>
      <c r="L199" s="31">
        <v>24310416</v>
      </c>
      <c r="M199" s="36">
        <f t="shared" si="43"/>
        <v>0.25604413379645319</v>
      </c>
      <c r="N199" s="31">
        <f t="shared" si="44"/>
        <v>98444908</v>
      </c>
      <c r="O199" s="36">
        <f t="shared" si="45"/>
        <v>1.0368494391676195</v>
      </c>
      <c r="P199" s="31">
        <v>25493947</v>
      </c>
      <c r="Q199" s="31">
        <v>91654210</v>
      </c>
      <c r="R199" s="31">
        <v>85366902</v>
      </c>
      <c r="S199" s="31">
        <v>76518724</v>
      </c>
      <c r="T199" s="36">
        <f t="shared" si="46"/>
        <v>0.89635118772378553</v>
      </c>
      <c r="U199" s="36">
        <f t="shared" si="47"/>
        <v>-4.6424000175414148E-2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154716971</v>
      </c>
      <c r="E200" s="31">
        <v>169324042</v>
      </c>
      <c r="F200" s="31">
        <v>44297400</v>
      </c>
      <c r="G200" s="36">
        <f t="shared" si="40"/>
        <v>0.28631248216461014</v>
      </c>
      <c r="H200" s="31">
        <v>40653948</v>
      </c>
      <c r="I200" s="36">
        <f t="shared" si="41"/>
        <v>0.26276333964681869</v>
      </c>
      <c r="J200" s="31">
        <v>43817586</v>
      </c>
      <c r="K200" s="36">
        <f t="shared" si="42"/>
        <v>0.25877947090348813</v>
      </c>
      <c r="L200" s="31">
        <v>31525412</v>
      </c>
      <c r="M200" s="36">
        <f t="shared" si="43"/>
        <v>0.18618390883912397</v>
      </c>
      <c r="N200" s="31">
        <f t="shared" si="44"/>
        <v>160294346</v>
      </c>
      <c r="O200" s="36">
        <f t="shared" si="45"/>
        <v>0.94667209751583892</v>
      </c>
      <c r="P200" s="31">
        <v>26317614</v>
      </c>
      <c r="Q200" s="31">
        <v>136838108</v>
      </c>
      <c r="R200" s="31">
        <v>136485533</v>
      </c>
      <c r="S200" s="31">
        <v>118009875</v>
      </c>
      <c r="T200" s="36">
        <f t="shared" si="46"/>
        <v>0.86463284720439926</v>
      </c>
      <c r="U200" s="36">
        <f t="shared" si="47"/>
        <v>0.19788260440327154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242472453</v>
      </c>
      <c r="E204" s="32">
        <f>SUM(E199:E203)</f>
        <v>264270236</v>
      </c>
      <c r="F204" s="32">
        <f>SUM(F199:F203)</f>
        <v>57865734</v>
      </c>
      <c r="G204" s="37">
        <f t="shared" si="40"/>
        <v>0.23864869301256256</v>
      </c>
      <c r="H204" s="32">
        <f>SUM(H199:H203)</f>
        <v>75655941</v>
      </c>
      <c r="I204" s="37">
        <f t="shared" si="41"/>
        <v>0.31201870589398456</v>
      </c>
      <c r="J204" s="32">
        <f>SUM(J199:J203)</f>
        <v>69381751</v>
      </c>
      <c r="K204" s="37">
        <f t="shared" si="42"/>
        <v>0.26254092042359245</v>
      </c>
      <c r="L204" s="32">
        <f>SUM(L199:L203)</f>
        <v>55835828</v>
      </c>
      <c r="M204" s="37">
        <f t="shared" si="43"/>
        <v>0.21128307464787674</v>
      </c>
      <c r="N204" s="32">
        <f t="shared" si="44"/>
        <v>258739254</v>
      </c>
      <c r="O204" s="37">
        <f t="shared" si="45"/>
        <v>0.97907073424644009</v>
      </c>
      <c r="P204" s="32">
        <f>SUM(P199:P203)</f>
        <v>51811561</v>
      </c>
      <c r="Q204" s="32">
        <f>SUM(Q199:Q203)</f>
        <v>228492318</v>
      </c>
      <c r="R204" s="32">
        <f>SUM(R199:R203)</f>
        <v>221852435</v>
      </c>
      <c r="S204" s="32">
        <f>SUM(S199:S203)</f>
        <v>194528599</v>
      </c>
      <c r="T204" s="37">
        <f t="shared" si="46"/>
        <v>0.8768377908495798</v>
      </c>
      <c r="U204" s="37">
        <f t="shared" si="47"/>
        <v>7.767121704748492E-2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5555788510</v>
      </c>
      <c r="E205" s="32">
        <f>SUM(E173:E178,E180:E184,E186:E190,E192:E197,E199:E203)</f>
        <v>5781237309</v>
      </c>
      <c r="F205" s="32">
        <f>SUM(F173:F178,F180:F184,F186:F190,F192:F197,F199:F203)</f>
        <v>1202431266</v>
      </c>
      <c r="G205" s="37">
        <f t="shared" si="40"/>
        <v>0.21642855264121635</v>
      </c>
      <c r="H205" s="32">
        <f>SUM(H173:H178,H180:H184,H186:H190,H192:H197,H199:H203)</f>
        <v>1208207510</v>
      </c>
      <c r="I205" s="37">
        <f t="shared" si="41"/>
        <v>0.21746823296554893</v>
      </c>
      <c r="J205" s="32">
        <f>SUM(J173:J178,J180:J184,J186:J190,J192:J197,J199:J203)</f>
        <v>1264510532</v>
      </c>
      <c r="K205" s="37">
        <f t="shared" si="42"/>
        <v>0.21872662622436556</v>
      </c>
      <c r="L205" s="32">
        <f>SUM(L173:L178,L180:L184,L186:L190,L192:L197,L199:L203)</f>
        <v>1208480487</v>
      </c>
      <c r="M205" s="37">
        <f t="shared" si="43"/>
        <v>0.20903492148967587</v>
      </c>
      <c r="N205" s="32">
        <f t="shared" si="44"/>
        <v>4883629795</v>
      </c>
      <c r="O205" s="37">
        <f t="shared" si="45"/>
        <v>0.84473781890900057</v>
      </c>
      <c r="P205" s="32">
        <f>SUM(P173:P178,P180:P184,P186:P190,P192:P197,P199:P203)</f>
        <v>1175356443</v>
      </c>
      <c r="Q205" s="32">
        <f>SUM(Q173:Q178,Q180:Q184,Q186:Q190,Q192:Q197,Q199:Q203)</f>
        <v>5164614532</v>
      </c>
      <c r="R205" s="32">
        <f>SUM(R173:R178,R180:R184,R186:R190,R192:R197,R199:R203)</f>
        <v>5223149610</v>
      </c>
      <c r="S205" s="32">
        <f>SUM(S173:S178,S180:S184,S186:S190,S192:S197,S199:S203)</f>
        <v>4083096158</v>
      </c>
      <c r="T205" s="37">
        <f t="shared" si="46"/>
        <v>0.78173065350888926</v>
      </c>
      <c r="U205" s="37">
        <f t="shared" si="47"/>
        <v>2.8182126534699314E-2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57025392</v>
      </c>
      <c r="E208" s="31">
        <v>62014842</v>
      </c>
      <c r="F208" s="31">
        <v>12873377</v>
      </c>
      <c r="G208" s="36">
        <f t="shared" ref="G208:G231" si="48">IF(($D208     =0),0,($F208     /$D208     ))</f>
        <v>0.22574815443618521</v>
      </c>
      <c r="H208" s="31">
        <v>18180715</v>
      </c>
      <c r="I208" s="36">
        <f t="shared" ref="I208:I231" si="49">IF(($D208     =0),0,($H208     /$D208     ))</f>
        <v>0.31881788730185318</v>
      </c>
      <c r="J208" s="31">
        <v>22046323</v>
      </c>
      <c r="K208" s="36">
        <f t="shared" ref="K208:K231" si="50">IF(($E208     =0),0,($J208     /$E208     ))</f>
        <v>0.35550075254565672</v>
      </c>
      <c r="L208" s="31">
        <v>12737508</v>
      </c>
      <c r="M208" s="36">
        <f t="shared" ref="M208:M231" si="51">IF(($E208     =0),0,($L208     /$E208     ))</f>
        <v>0.20539450862424191</v>
      </c>
      <c r="N208" s="31">
        <f t="shared" ref="N208:N231" si="52">$F208     +$H208     +$J208     +$L208</f>
        <v>65837923</v>
      </c>
      <c r="O208" s="36">
        <f t="shared" ref="O208:O231" si="53">IF(($E208     =0),0,($N208     /$E208     ))</f>
        <v>1.0616478390769746</v>
      </c>
      <c r="P208" s="31">
        <v>11391743</v>
      </c>
      <c r="Q208" s="31">
        <v>53079846</v>
      </c>
      <c r="R208" s="31">
        <v>32356299</v>
      </c>
      <c r="S208" s="31">
        <v>46650075</v>
      </c>
      <c r="T208" s="36">
        <f t="shared" ref="T208:T231" si="54">IF(($R208     =0),0,($S208     /$R208     ))</f>
        <v>1.4417617725686118</v>
      </c>
      <c r="U208" s="36">
        <f t="shared" ref="U208:U231" si="55">IF(($P208     =0),0,(($L208     /$P208     )-1))</f>
        <v>0.11813512646835522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360851549</v>
      </c>
      <c r="E209" s="31">
        <v>360851549</v>
      </c>
      <c r="F209" s="31">
        <v>87667033</v>
      </c>
      <c r="G209" s="36">
        <f t="shared" si="48"/>
        <v>0.24294487093915731</v>
      </c>
      <c r="H209" s="31">
        <v>77054011</v>
      </c>
      <c r="I209" s="36">
        <f t="shared" si="49"/>
        <v>0.21353382357241871</v>
      </c>
      <c r="J209" s="31">
        <v>74404900</v>
      </c>
      <c r="K209" s="36">
        <f t="shared" si="50"/>
        <v>0.20619254706316917</v>
      </c>
      <c r="L209" s="31">
        <v>78698350</v>
      </c>
      <c r="M209" s="36">
        <f t="shared" si="51"/>
        <v>0.21809065311785594</v>
      </c>
      <c r="N209" s="31">
        <f t="shared" si="52"/>
        <v>317824294</v>
      </c>
      <c r="O209" s="36">
        <f t="shared" si="53"/>
        <v>0.88076189469260113</v>
      </c>
      <c r="P209" s="31">
        <v>66024658</v>
      </c>
      <c r="Q209" s="31">
        <v>316245384</v>
      </c>
      <c r="R209" s="31">
        <v>328581214</v>
      </c>
      <c r="S209" s="31">
        <v>270492513</v>
      </c>
      <c r="T209" s="36">
        <f t="shared" si="54"/>
        <v>0.82321356631179776</v>
      </c>
      <c r="U209" s="36">
        <f t="shared" si="55"/>
        <v>0.19195392121531318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295638485</v>
      </c>
      <c r="E210" s="31">
        <v>311087313</v>
      </c>
      <c r="F210" s="31">
        <v>49470002</v>
      </c>
      <c r="G210" s="36">
        <f t="shared" si="48"/>
        <v>0.16733275439427311</v>
      </c>
      <c r="H210" s="31">
        <v>48533142</v>
      </c>
      <c r="I210" s="36">
        <f t="shared" si="49"/>
        <v>0.16416381649364764</v>
      </c>
      <c r="J210" s="31">
        <v>55684660</v>
      </c>
      <c r="K210" s="36">
        <f t="shared" si="50"/>
        <v>0.17900009956368745</v>
      </c>
      <c r="L210" s="31">
        <v>68839862</v>
      </c>
      <c r="M210" s="36">
        <f t="shared" si="51"/>
        <v>0.22128791218174815</v>
      </c>
      <c r="N210" s="31">
        <f t="shared" si="52"/>
        <v>222527666</v>
      </c>
      <c r="O210" s="36">
        <f t="shared" si="53"/>
        <v>0.71532221566361343</v>
      </c>
      <c r="P210" s="31">
        <v>40647440</v>
      </c>
      <c r="Q210" s="31">
        <v>227323730</v>
      </c>
      <c r="R210" s="31">
        <v>267783576</v>
      </c>
      <c r="S210" s="31">
        <v>163847216</v>
      </c>
      <c r="T210" s="36">
        <f t="shared" si="54"/>
        <v>0.6118643213577819</v>
      </c>
      <c r="U210" s="36">
        <f t="shared" si="55"/>
        <v>0.69358419620030198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179821369</v>
      </c>
      <c r="E211" s="31">
        <v>168712845</v>
      </c>
      <c r="F211" s="31">
        <v>39220557</v>
      </c>
      <c r="G211" s="36">
        <f t="shared" si="48"/>
        <v>0.21810843293046001</v>
      </c>
      <c r="H211" s="31">
        <v>40165716</v>
      </c>
      <c r="I211" s="36">
        <f t="shared" si="49"/>
        <v>0.22336453238769416</v>
      </c>
      <c r="J211" s="31">
        <v>38539252</v>
      </c>
      <c r="K211" s="36">
        <f t="shared" si="50"/>
        <v>0.22843104803312397</v>
      </c>
      <c r="L211" s="31">
        <v>34113405</v>
      </c>
      <c r="M211" s="36">
        <f t="shared" si="51"/>
        <v>0.20219803062416497</v>
      </c>
      <c r="N211" s="31">
        <f t="shared" si="52"/>
        <v>152038930</v>
      </c>
      <c r="O211" s="36">
        <f t="shared" si="53"/>
        <v>0.90116985461302601</v>
      </c>
      <c r="P211" s="31">
        <v>39848975</v>
      </c>
      <c r="Q211" s="31">
        <v>152296900</v>
      </c>
      <c r="R211" s="31">
        <v>152296900</v>
      </c>
      <c r="S211" s="31">
        <v>130412100</v>
      </c>
      <c r="T211" s="36">
        <f t="shared" si="54"/>
        <v>0.85630173693620815</v>
      </c>
      <c r="U211" s="36">
        <f t="shared" si="55"/>
        <v>-0.14393268584700103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529100310</v>
      </c>
      <c r="E212" s="31">
        <v>458116333</v>
      </c>
      <c r="F212" s="31">
        <v>136454096</v>
      </c>
      <c r="G212" s="36">
        <f t="shared" si="48"/>
        <v>0.25789834823570601</v>
      </c>
      <c r="H212" s="31">
        <v>45640065</v>
      </c>
      <c r="I212" s="36">
        <f t="shared" si="49"/>
        <v>8.6259758570166017E-2</v>
      </c>
      <c r="J212" s="31">
        <v>122364847</v>
      </c>
      <c r="K212" s="36">
        <f t="shared" si="50"/>
        <v>0.2671043099439111</v>
      </c>
      <c r="L212" s="31">
        <v>117070066</v>
      </c>
      <c r="M212" s="36">
        <f t="shared" si="51"/>
        <v>0.25554658842517192</v>
      </c>
      <c r="N212" s="31">
        <f t="shared" si="52"/>
        <v>421529074</v>
      </c>
      <c r="O212" s="36">
        <f t="shared" si="53"/>
        <v>0.92013544079424914</v>
      </c>
      <c r="P212" s="31">
        <v>99041788</v>
      </c>
      <c r="Q212" s="31">
        <v>489122844</v>
      </c>
      <c r="R212" s="31">
        <v>529112330</v>
      </c>
      <c r="S212" s="31">
        <v>457436402</v>
      </c>
      <c r="T212" s="36">
        <f t="shared" si="54"/>
        <v>0.86453551743917967</v>
      </c>
      <c r="U212" s="36">
        <f t="shared" si="55"/>
        <v>0.18202698440783394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103875166</v>
      </c>
      <c r="E213" s="31">
        <v>84190524</v>
      </c>
      <c r="F213" s="31">
        <v>24809523</v>
      </c>
      <c r="G213" s="36">
        <f t="shared" si="48"/>
        <v>0.23883979160139202</v>
      </c>
      <c r="H213" s="31">
        <v>8438018</v>
      </c>
      <c r="I213" s="36">
        <f t="shared" si="49"/>
        <v>8.1232293770774816E-2</v>
      </c>
      <c r="J213" s="31">
        <v>6583713</v>
      </c>
      <c r="K213" s="36">
        <f t="shared" si="50"/>
        <v>7.8200166565063789E-2</v>
      </c>
      <c r="L213" s="31">
        <v>24197969</v>
      </c>
      <c r="M213" s="36">
        <f t="shared" si="51"/>
        <v>0.28741915182758571</v>
      </c>
      <c r="N213" s="31">
        <f t="shared" si="52"/>
        <v>64029223</v>
      </c>
      <c r="O213" s="36">
        <f t="shared" si="53"/>
        <v>0.76052766936098415</v>
      </c>
      <c r="P213" s="31">
        <v>23427936</v>
      </c>
      <c r="Q213" s="31">
        <v>92153189</v>
      </c>
      <c r="R213" s="31">
        <v>92153189</v>
      </c>
      <c r="S213" s="31">
        <v>87377447</v>
      </c>
      <c r="T213" s="36">
        <f t="shared" si="54"/>
        <v>0.9481760528113683</v>
      </c>
      <c r="U213" s="36">
        <f t="shared" si="55"/>
        <v>3.2868153643581755E-2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1049898451</v>
      </c>
      <c r="E214" s="31">
        <v>1049773812</v>
      </c>
      <c r="F214" s="31">
        <v>259576029</v>
      </c>
      <c r="G214" s="36">
        <f t="shared" si="48"/>
        <v>0.24723917703922776</v>
      </c>
      <c r="H214" s="31">
        <v>244909283</v>
      </c>
      <c r="I214" s="36">
        <f t="shared" si="49"/>
        <v>0.23326949646104392</v>
      </c>
      <c r="J214" s="31">
        <v>289899034</v>
      </c>
      <c r="K214" s="36">
        <f t="shared" si="50"/>
        <v>0.27615380635919312</v>
      </c>
      <c r="L214" s="31">
        <v>234055359</v>
      </c>
      <c r="M214" s="36">
        <f t="shared" si="51"/>
        <v>0.2229578946669323</v>
      </c>
      <c r="N214" s="31">
        <f t="shared" si="52"/>
        <v>1028439705</v>
      </c>
      <c r="O214" s="36">
        <f t="shared" si="53"/>
        <v>0.97967742502610644</v>
      </c>
      <c r="P214" s="31">
        <v>146120405</v>
      </c>
      <c r="Q214" s="31">
        <v>935267911</v>
      </c>
      <c r="R214" s="31">
        <v>935948640</v>
      </c>
      <c r="S214" s="31">
        <v>711185599</v>
      </c>
      <c r="T214" s="36">
        <f t="shared" si="54"/>
        <v>0.75985536877322668</v>
      </c>
      <c r="U214" s="36">
        <f t="shared" si="55"/>
        <v>0.60179790769126318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2576210722</v>
      </c>
      <c r="E216" s="32">
        <f>SUM(E208:E215)</f>
        <v>2494747218</v>
      </c>
      <c r="F216" s="32">
        <f>SUM(F208:F215)</f>
        <v>610070617</v>
      </c>
      <c r="G216" s="37">
        <f t="shared" si="48"/>
        <v>0.23680928419022393</v>
      </c>
      <c r="H216" s="32">
        <f>SUM(H208:H215)</f>
        <v>482920950</v>
      </c>
      <c r="I216" s="37">
        <f t="shared" si="49"/>
        <v>0.18745397877433412</v>
      </c>
      <c r="J216" s="32">
        <f>SUM(J208:J215)</f>
        <v>609522729</v>
      </c>
      <c r="K216" s="37">
        <f t="shared" si="50"/>
        <v>0.24432244060728722</v>
      </c>
      <c r="L216" s="32">
        <f>SUM(L208:L215)</f>
        <v>569712519</v>
      </c>
      <c r="M216" s="37">
        <f t="shared" si="51"/>
        <v>0.22836482786289253</v>
      </c>
      <c r="N216" s="32">
        <f t="shared" si="52"/>
        <v>2272226815</v>
      </c>
      <c r="O216" s="37">
        <f t="shared" si="53"/>
        <v>0.91080442884374024</v>
      </c>
      <c r="P216" s="32">
        <f>SUM(P208:P215)</f>
        <v>426502945</v>
      </c>
      <c r="Q216" s="32">
        <f>SUM(Q208:Q215)</f>
        <v>2265489804</v>
      </c>
      <c r="R216" s="32">
        <f>SUM(R208:R215)</f>
        <v>2338232148</v>
      </c>
      <c r="S216" s="32">
        <f>SUM(S208:S215)</f>
        <v>1867401352</v>
      </c>
      <c r="T216" s="37">
        <f t="shared" si="54"/>
        <v>0.79863813077639711</v>
      </c>
      <c r="U216" s="37">
        <f t="shared" si="55"/>
        <v>0.33577628403011373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210546539</v>
      </c>
      <c r="E217" s="31">
        <v>210546539</v>
      </c>
      <c r="F217" s="31">
        <v>38628028</v>
      </c>
      <c r="G217" s="36">
        <f t="shared" si="48"/>
        <v>0.18346550925731436</v>
      </c>
      <c r="H217" s="31">
        <v>50992065</v>
      </c>
      <c r="I217" s="36">
        <f t="shared" si="49"/>
        <v>0.24218904400988514</v>
      </c>
      <c r="J217" s="31">
        <v>28874389</v>
      </c>
      <c r="K217" s="36">
        <f t="shared" si="50"/>
        <v>0.13714017403059758</v>
      </c>
      <c r="L217" s="31">
        <v>42066562</v>
      </c>
      <c r="M217" s="36">
        <f t="shared" si="51"/>
        <v>0.19979697695244469</v>
      </c>
      <c r="N217" s="31">
        <f t="shared" si="52"/>
        <v>160561044</v>
      </c>
      <c r="O217" s="36">
        <f t="shared" si="53"/>
        <v>0.76259170425024181</v>
      </c>
      <c r="P217" s="31">
        <v>44517981</v>
      </c>
      <c r="Q217" s="31">
        <v>314369663</v>
      </c>
      <c r="R217" s="31">
        <v>314369663</v>
      </c>
      <c r="S217" s="31">
        <v>164475470</v>
      </c>
      <c r="T217" s="36">
        <f t="shared" si="54"/>
        <v>0.52319129152102695</v>
      </c>
      <c r="U217" s="36">
        <f t="shared" si="55"/>
        <v>-5.5065817113314264E-2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2265024041</v>
      </c>
      <c r="E218" s="31">
        <v>2487735929</v>
      </c>
      <c r="F218" s="31">
        <v>499664306</v>
      </c>
      <c r="G218" s="36">
        <f t="shared" si="48"/>
        <v>0.22060000112819994</v>
      </c>
      <c r="H218" s="31">
        <v>400117440</v>
      </c>
      <c r="I218" s="36">
        <f t="shared" si="49"/>
        <v>0.17665041640059131</v>
      </c>
      <c r="J218" s="31">
        <v>544587548</v>
      </c>
      <c r="K218" s="36">
        <f t="shared" si="50"/>
        <v>0.21890890494109191</v>
      </c>
      <c r="L218" s="31">
        <v>303165733</v>
      </c>
      <c r="M218" s="36">
        <f t="shared" si="51"/>
        <v>0.12186411325492418</v>
      </c>
      <c r="N218" s="31">
        <f t="shared" si="52"/>
        <v>1747535027</v>
      </c>
      <c r="O218" s="36">
        <f t="shared" si="53"/>
        <v>0.70246001861719298</v>
      </c>
      <c r="P218" s="31">
        <v>367095155</v>
      </c>
      <c r="Q218" s="31">
        <v>2167756671</v>
      </c>
      <c r="R218" s="31">
        <v>2027989764</v>
      </c>
      <c r="S218" s="31">
        <v>1488297013</v>
      </c>
      <c r="T218" s="36">
        <f t="shared" si="54"/>
        <v>0.73387797089492612</v>
      </c>
      <c r="U218" s="36">
        <f t="shared" si="55"/>
        <v>-0.17414945724358577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903883499</v>
      </c>
      <c r="E219" s="31">
        <v>964428181</v>
      </c>
      <c r="F219" s="31">
        <v>280726369</v>
      </c>
      <c r="G219" s="36">
        <f t="shared" si="48"/>
        <v>0.31057804386359311</v>
      </c>
      <c r="H219" s="31">
        <v>232004002</v>
      </c>
      <c r="I219" s="36">
        <f t="shared" si="49"/>
        <v>0.2566746735134281</v>
      </c>
      <c r="J219" s="31">
        <v>217131990</v>
      </c>
      <c r="K219" s="36">
        <f t="shared" si="50"/>
        <v>0.22514065254175727</v>
      </c>
      <c r="L219" s="31">
        <v>233264837</v>
      </c>
      <c r="M219" s="36">
        <f t="shared" si="51"/>
        <v>0.24186854096085356</v>
      </c>
      <c r="N219" s="31">
        <f t="shared" si="52"/>
        <v>963127198</v>
      </c>
      <c r="O219" s="36">
        <f t="shared" si="53"/>
        <v>0.99865103174541103</v>
      </c>
      <c r="P219" s="31">
        <v>142437401</v>
      </c>
      <c r="Q219" s="31">
        <v>943028908</v>
      </c>
      <c r="R219" s="31">
        <v>902041280</v>
      </c>
      <c r="S219" s="31">
        <v>753597393</v>
      </c>
      <c r="T219" s="36">
        <f t="shared" si="54"/>
        <v>0.83543559447745008</v>
      </c>
      <c r="U219" s="36">
        <f t="shared" si="55"/>
        <v>0.63766563671012233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79571592</v>
      </c>
      <c r="E220" s="31">
        <v>109912427</v>
      </c>
      <c r="F220" s="31">
        <v>15905851</v>
      </c>
      <c r="G220" s="36">
        <f t="shared" si="48"/>
        <v>0.19989358765123111</v>
      </c>
      <c r="H220" s="31">
        <v>30134141</v>
      </c>
      <c r="I220" s="36">
        <f t="shared" si="49"/>
        <v>0.37870476438375145</v>
      </c>
      <c r="J220" s="31">
        <v>10374707</v>
      </c>
      <c r="K220" s="36">
        <f t="shared" si="50"/>
        <v>9.4390664305865984E-2</v>
      </c>
      <c r="L220" s="31">
        <v>33183814</v>
      </c>
      <c r="M220" s="36">
        <f t="shared" si="51"/>
        <v>0.30191139351331037</v>
      </c>
      <c r="N220" s="31">
        <f t="shared" si="52"/>
        <v>89598513</v>
      </c>
      <c r="O220" s="36">
        <f t="shared" si="53"/>
        <v>0.81518091671290271</v>
      </c>
      <c r="P220" s="31">
        <v>35761287</v>
      </c>
      <c r="Q220" s="31">
        <v>90569549</v>
      </c>
      <c r="R220" s="31">
        <v>71101791</v>
      </c>
      <c r="S220" s="31">
        <v>70021515</v>
      </c>
      <c r="T220" s="36">
        <f t="shared" si="54"/>
        <v>0.9848066274448698</v>
      </c>
      <c r="U220" s="36">
        <f t="shared" si="55"/>
        <v>-7.2074391506099844E-2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3587000</v>
      </c>
      <c r="E221" s="31">
        <v>3587000</v>
      </c>
      <c r="F221" s="31">
        <v>1009917</v>
      </c>
      <c r="G221" s="36">
        <f t="shared" si="48"/>
        <v>0.28154920546417617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2577083</v>
      </c>
      <c r="M221" s="36">
        <f t="shared" si="51"/>
        <v>0.71845079453582383</v>
      </c>
      <c r="N221" s="31">
        <f t="shared" si="52"/>
        <v>3587000</v>
      </c>
      <c r="O221" s="36">
        <f t="shared" si="53"/>
        <v>1</v>
      </c>
      <c r="P221" s="31">
        <v>12125347</v>
      </c>
      <c r="Q221" s="31">
        <v>5000000</v>
      </c>
      <c r="R221" s="31">
        <v>30200000</v>
      </c>
      <c r="S221" s="31">
        <v>30200000</v>
      </c>
      <c r="T221" s="36">
        <f t="shared" si="54"/>
        <v>1</v>
      </c>
      <c r="U221" s="36">
        <f t="shared" si="55"/>
        <v>-0.78746315466270778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3462612671</v>
      </c>
      <c r="E224" s="32">
        <f>SUM(E217:E223)</f>
        <v>3776210076</v>
      </c>
      <c r="F224" s="32">
        <f>SUM(F217:F223)</f>
        <v>835934471</v>
      </c>
      <c r="G224" s="37">
        <f t="shared" si="48"/>
        <v>0.24141726217347398</v>
      </c>
      <c r="H224" s="32">
        <f>SUM(H217:H223)</f>
        <v>713247648</v>
      </c>
      <c r="I224" s="37">
        <f t="shared" si="49"/>
        <v>0.20598539766621216</v>
      </c>
      <c r="J224" s="32">
        <f>SUM(J217:J223)</f>
        <v>800968634</v>
      </c>
      <c r="K224" s="37">
        <f t="shared" si="50"/>
        <v>0.21210913002182244</v>
      </c>
      <c r="L224" s="32">
        <f>SUM(L217:L223)</f>
        <v>614258029</v>
      </c>
      <c r="M224" s="37">
        <f t="shared" si="51"/>
        <v>0.16266521635116785</v>
      </c>
      <c r="N224" s="32">
        <f t="shared" si="52"/>
        <v>2964408782</v>
      </c>
      <c r="O224" s="37">
        <f t="shared" si="53"/>
        <v>0.78502221071876621</v>
      </c>
      <c r="P224" s="32">
        <f>SUM(P217:P223)</f>
        <v>601937171</v>
      </c>
      <c r="Q224" s="32">
        <f>SUM(Q217:Q223)</f>
        <v>3520724791</v>
      </c>
      <c r="R224" s="32">
        <f>SUM(R217:R223)</f>
        <v>3345702498</v>
      </c>
      <c r="S224" s="32">
        <f>SUM(S217:S223)</f>
        <v>2506591391</v>
      </c>
      <c r="T224" s="37">
        <f t="shared" si="54"/>
        <v>0.74919733374333031</v>
      </c>
      <c r="U224" s="37">
        <f t="shared" si="55"/>
        <v>2.0468677784977629E-2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254930413</v>
      </c>
      <c r="E225" s="31">
        <v>287174137</v>
      </c>
      <c r="F225" s="31">
        <v>79706810</v>
      </c>
      <c r="G225" s="36">
        <f t="shared" si="48"/>
        <v>0.31266104762478847</v>
      </c>
      <c r="H225" s="31">
        <v>78556989</v>
      </c>
      <c r="I225" s="36">
        <f t="shared" si="49"/>
        <v>0.30815071483840573</v>
      </c>
      <c r="J225" s="31">
        <v>74288594</v>
      </c>
      <c r="K225" s="36">
        <f t="shared" si="50"/>
        <v>0.25868831635071649</v>
      </c>
      <c r="L225" s="31">
        <v>75273385</v>
      </c>
      <c r="M225" s="36">
        <f t="shared" si="51"/>
        <v>0.26211756318431978</v>
      </c>
      <c r="N225" s="31">
        <f t="shared" si="52"/>
        <v>307825778</v>
      </c>
      <c r="O225" s="36">
        <f t="shared" si="53"/>
        <v>1.071913303947702</v>
      </c>
      <c r="P225" s="31">
        <v>60054630</v>
      </c>
      <c r="Q225" s="31">
        <v>225958248</v>
      </c>
      <c r="R225" s="31">
        <v>225958248</v>
      </c>
      <c r="S225" s="31">
        <v>215563966</v>
      </c>
      <c r="T225" s="36">
        <f t="shared" si="54"/>
        <v>0.95399910340958216</v>
      </c>
      <c r="U225" s="36">
        <f t="shared" si="55"/>
        <v>0.25341518214332526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323417213</v>
      </c>
      <c r="E226" s="31">
        <v>328424868</v>
      </c>
      <c r="F226" s="31">
        <v>100735888</v>
      </c>
      <c r="G226" s="36">
        <f t="shared" si="48"/>
        <v>0.31147348981700612</v>
      </c>
      <c r="H226" s="31">
        <v>92393707</v>
      </c>
      <c r="I226" s="36">
        <f t="shared" si="49"/>
        <v>0.28567962151105419</v>
      </c>
      <c r="J226" s="31">
        <v>89384157</v>
      </c>
      <c r="K226" s="36">
        <f t="shared" si="50"/>
        <v>0.27216013678964163</v>
      </c>
      <c r="L226" s="31">
        <v>46450230</v>
      </c>
      <c r="M226" s="36">
        <f t="shared" si="51"/>
        <v>0.14143335211753819</v>
      </c>
      <c r="N226" s="31">
        <f t="shared" si="52"/>
        <v>328963982</v>
      </c>
      <c r="O226" s="36">
        <f t="shared" si="53"/>
        <v>1.0016415139428481</v>
      </c>
      <c r="P226" s="31">
        <v>44491061</v>
      </c>
      <c r="Q226" s="31">
        <v>299333235</v>
      </c>
      <c r="R226" s="31">
        <v>297733953</v>
      </c>
      <c r="S226" s="31">
        <v>296007248</v>
      </c>
      <c r="T226" s="36">
        <f t="shared" si="54"/>
        <v>0.99420051027905443</v>
      </c>
      <c r="U226" s="36">
        <f t="shared" si="55"/>
        <v>4.4035115278550085E-2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5000000</v>
      </c>
      <c r="E227" s="31">
        <v>5000000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1893838247</v>
      </c>
      <c r="E228" s="31">
        <v>2382440265</v>
      </c>
      <c r="F228" s="31">
        <v>446714610</v>
      </c>
      <c r="G228" s="36">
        <f t="shared" si="48"/>
        <v>0.23587791127760449</v>
      </c>
      <c r="H228" s="31">
        <v>390604916</v>
      </c>
      <c r="I228" s="36">
        <f t="shared" si="49"/>
        <v>0.20625041057162682</v>
      </c>
      <c r="J228" s="31">
        <v>638059869</v>
      </c>
      <c r="K228" s="36">
        <f t="shared" si="50"/>
        <v>0.26781778262129902</v>
      </c>
      <c r="L228" s="31">
        <v>382956719</v>
      </c>
      <c r="M228" s="36">
        <f t="shared" si="51"/>
        <v>0.16074137287970997</v>
      </c>
      <c r="N228" s="31">
        <f t="shared" si="52"/>
        <v>1858336114</v>
      </c>
      <c r="O228" s="36">
        <f t="shared" si="53"/>
        <v>0.78001372848691342</v>
      </c>
      <c r="P228" s="31">
        <v>354023087</v>
      </c>
      <c r="Q228" s="31">
        <v>1747265061</v>
      </c>
      <c r="R228" s="31">
        <v>1760575069</v>
      </c>
      <c r="S228" s="31">
        <v>1672220093</v>
      </c>
      <c r="T228" s="36">
        <f t="shared" si="54"/>
        <v>0.94981470682179703</v>
      </c>
      <c r="U228" s="36">
        <f t="shared" si="55"/>
        <v>8.1728093625713205E-2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2477185873</v>
      </c>
      <c r="E230" s="32">
        <f>SUM(E225:E229)</f>
        <v>3003039270</v>
      </c>
      <c r="F230" s="32">
        <f>SUM(F225:F229)</f>
        <v>627157308</v>
      </c>
      <c r="G230" s="37">
        <f t="shared" si="48"/>
        <v>0.25317329427544333</v>
      </c>
      <c r="H230" s="32">
        <f>SUM(H225:H229)</f>
        <v>561555612</v>
      </c>
      <c r="I230" s="37">
        <f t="shared" si="49"/>
        <v>0.22669094722388641</v>
      </c>
      <c r="J230" s="32">
        <f>SUM(J225:J229)</f>
        <v>801732620</v>
      </c>
      <c r="K230" s="37">
        <f t="shared" si="50"/>
        <v>0.26697373824219089</v>
      </c>
      <c r="L230" s="32">
        <f>SUM(L225:L229)</f>
        <v>504680334</v>
      </c>
      <c r="M230" s="37">
        <f t="shared" si="51"/>
        <v>0.1680565216185135</v>
      </c>
      <c r="N230" s="32">
        <f t="shared" si="52"/>
        <v>2495125874</v>
      </c>
      <c r="O230" s="37">
        <f t="shared" si="53"/>
        <v>0.83086688173744727</v>
      </c>
      <c r="P230" s="32">
        <f>SUM(P225:P229)</f>
        <v>458568778</v>
      </c>
      <c r="Q230" s="32">
        <f>SUM(Q225:Q229)</f>
        <v>2272556544</v>
      </c>
      <c r="R230" s="32">
        <f>SUM(R225:R229)</f>
        <v>2284267270</v>
      </c>
      <c r="S230" s="32">
        <f>SUM(S225:S229)</f>
        <v>2183791307</v>
      </c>
      <c r="T230" s="37">
        <f t="shared" si="54"/>
        <v>0.95601391994729235</v>
      </c>
      <c r="U230" s="37">
        <f t="shared" si="55"/>
        <v>0.10055537623191602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8516009266</v>
      </c>
      <c r="E231" s="32">
        <f>SUM(E208:E215,E217:E223,E225:E229)</f>
        <v>9273996564</v>
      </c>
      <c r="F231" s="32">
        <f>SUM(F208:F215,F217:F223,F225:F229)</f>
        <v>2073162396</v>
      </c>
      <c r="G231" s="37">
        <f t="shared" si="48"/>
        <v>0.24344294742339703</v>
      </c>
      <c r="H231" s="32">
        <f>SUM(H208:H215,H217:H223,H225:H229)</f>
        <v>1757724210</v>
      </c>
      <c r="I231" s="37">
        <f t="shared" si="49"/>
        <v>0.20640233648144082</v>
      </c>
      <c r="J231" s="32">
        <f>SUM(J208:J215,J217:J223,J225:J229)</f>
        <v>2212223983</v>
      </c>
      <c r="K231" s="37">
        <f t="shared" si="50"/>
        <v>0.2385405221722271</v>
      </c>
      <c r="L231" s="32">
        <f>SUM(L208:L215,L217:L223,L225:L229)</f>
        <v>1688650882</v>
      </c>
      <c r="M231" s="37">
        <f t="shared" si="51"/>
        <v>0.18208448432631963</v>
      </c>
      <c r="N231" s="32">
        <f t="shared" si="52"/>
        <v>7731761471</v>
      </c>
      <c r="O231" s="37">
        <f t="shared" si="53"/>
        <v>0.83370329260346276</v>
      </c>
      <c r="P231" s="32">
        <f>SUM(P208:P215,P217:P223,P225:P229)</f>
        <v>1487008894</v>
      </c>
      <c r="Q231" s="32">
        <f>SUM(Q208:Q215,Q217:Q223,Q225:Q229)</f>
        <v>8058771139</v>
      </c>
      <c r="R231" s="32">
        <f>SUM(R208:R215,R217:R223,R225:R229)</f>
        <v>7968201916</v>
      </c>
      <c r="S231" s="32">
        <f>SUM(S208:S215,S217:S223,S225:S229)</f>
        <v>6557784050</v>
      </c>
      <c r="T231" s="37">
        <f t="shared" si="54"/>
        <v>0.82299421113213667</v>
      </c>
      <c r="U231" s="37">
        <f t="shared" si="55"/>
        <v>0.13560240884477182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770445677</v>
      </c>
      <c r="E235" s="31">
        <v>743476943</v>
      </c>
      <c r="F235" s="31">
        <v>183253432</v>
      </c>
      <c r="G235" s="36">
        <f t="shared" si="56"/>
        <v>0.23785380004150508</v>
      </c>
      <c r="H235" s="31">
        <v>180478610</v>
      </c>
      <c r="I235" s="36">
        <f t="shared" si="57"/>
        <v>0.23425221970581581</v>
      </c>
      <c r="J235" s="31">
        <v>170934564</v>
      </c>
      <c r="K235" s="36">
        <f t="shared" si="58"/>
        <v>0.22991239420319184</v>
      </c>
      <c r="L235" s="31">
        <v>184053704</v>
      </c>
      <c r="M235" s="36">
        <f t="shared" si="59"/>
        <v>0.24755805238199566</v>
      </c>
      <c r="N235" s="31">
        <f t="shared" si="60"/>
        <v>718720310</v>
      </c>
      <c r="O235" s="36">
        <f t="shared" si="61"/>
        <v>0.96670154571289779</v>
      </c>
      <c r="P235" s="31">
        <v>177220659</v>
      </c>
      <c r="Q235" s="31">
        <v>669767540</v>
      </c>
      <c r="R235" s="31">
        <v>689567540</v>
      </c>
      <c r="S235" s="31">
        <v>689517428</v>
      </c>
      <c r="T235" s="36">
        <f t="shared" si="62"/>
        <v>0.99992732836583342</v>
      </c>
      <c r="U235" s="36">
        <f t="shared" si="63"/>
        <v>3.8556706867905355E-2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4054088888</v>
      </c>
      <c r="E236" s="31">
        <v>3234088888</v>
      </c>
      <c r="F236" s="31">
        <v>707526266</v>
      </c>
      <c r="G236" s="36">
        <f t="shared" si="56"/>
        <v>0.17452164605819565</v>
      </c>
      <c r="H236" s="31">
        <v>529666746</v>
      </c>
      <c r="I236" s="36">
        <f t="shared" si="57"/>
        <v>0.13065000808635452</v>
      </c>
      <c r="J236" s="31">
        <v>531625129</v>
      </c>
      <c r="K236" s="36">
        <f t="shared" si="58"/>
        <v>0.16438173080912549</v>
      </c>
      <c r="L236" s="31">
        <v>597020159</v>
      </c>
      <c r="M236" s="36">
        <f t="shared" si="59"/>
        <v>0.18460227274990099</v>
      </c>
      <c r="N236" s="31">
        <f t="shared" si="60"/>
        <v>2365838300</v>
      </c>
      <c r="O236" s="36">
        <f t="shared" si="61"/>
        <v>0.73153162511345293</v>
      </c>
      <c r="P236" s="31">
        <v>487956332</v>
      </c>
      <c r="Q236" s="31">
        <v>4316567317</v>
      </c>
      <c r="R236" s="31">
        <v>4087629606</v>
      </c>
      <c r="S236" s="31">
        <v>1892030529</v>
      </c>
      <c r="T236" s="36">
        <f t="shared" si="62"/>
        <v>0.46286741005662441</v>
      </c>
      <c r="U236" s="36">
        <f t="shared" si="63"/>
        <v>0.22351144938108924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77509700</v>
      </c>
      <c r="E237" s="31">
        <v>77509700</v>
      </c>
      <c r="F237" s="31">
        <v>1730555</v>
      </c>
      <c r="G237" s="36">
        <f t="shared" si="56"/>
        <v>2.2326947465930072E-2</v>
      </c>
      <c r="H237" s="31">
        <v>10299973</v>
      </c>
      <c r="I237" s="36">
        <f t="shared" si="57"/>
        <v>0.13288624520543879</v>
      </c>
      <c r="J237" s="31">
        <v>17271462</v>
      </c>
      <c r="K237" s="36">
        <f t="shared" si="58"/>
        <v>0.22282968454270885</v>
      </c>
      <c r="L237" s="31">
        <v>21726999</v>
      </c>
      <c r="M237" s="36">
        <f t="shared" si="59"/>
        <v>0.28031328982049991</v>
      </c>
      <c r="N237" s="31">
        <f t="shared" si="60"/>
        <v>51028989</v>
      </c>
      <c r="O237" s="36">
        <f t="shared" si="61"/>
        <v>0.65835616703457756</v>
      </c>
      <c r="P237" s="31">
        <v>13461490</v>
      </c>
      <c r="Q237" s="31">
        <v>64130590</v>
      </c>
      <c r="R237" s="31">
        <v>64130590</v>
      </c>
      <c r="S237" s="31">
        <v>49340383</v>
      </c>
      <c r="T237" s="36">
        <f t="shared" si="62"/>
        <v>0.76937360158389312</v>
      </c>
      <c r="U237" s="36">
        <f t="shared" si="63"/>
        <v>0.61401145044122152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4000000</v>
      </c>
      <c r="R238" s="31">
        <v>4000000</v>
      </c>
      <c r="S238" s="31">
        <v>1495000</v>
      </c>
      <c r="T238" s="36">
        <f t="shared" si="62"/>
        <v>0.37375000000000003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4902044265</v>
      </c>
      <c r="E240" s="32">
        <f>SUM(E234:E239)</f>
        <v>4055075531</v>
      </c>
      <c r="F240" s="32">
        <f>SUM(F234:F239)</f>
        <v>892510253</v>
      </c>
      <c r="G240" s="37">
        <f t="shared" si="56"/>
        <v>0.18206899096615969</v>
      </c>
      <c r="H240" s="32">
        <f>SUM(H234:H239)</f>
        <v>720445329</v>
      </c>
      <c r="I240" s="37">
        <f t="shared" si="57"/>
        <v>0.14696834423627955</v>
      </c>
      <c r="J240" s="32">
        <f>SUM(J234:J239)</f>
        <v>719831155</v>
      </c>
      <c r="K240" s="37">
        <f t="shared" si="58"/>
        <v>0.17751362446817023</v>
      </c>
      <c r="L240" s="32">
        <f>SUM(L234:L239)</f>
        <v>802800862</v>
      </c>
      <c r="M240" s="37">
        <f t="shared" si="59"/>
        <v>0.19797433016051014</v>
      </c>
      <c r="N240" s="32">
        <f t="shared" si="60"/>
        <v>3135587599</v>
      </c>
      <c r="O240" s="37">
        <f t="shared" si="61"/>
        <v>0.77325010965375285</v>
      </c>
      <c r="P240" s="32">
        <f>SUM(P234:P239)</f>
        <v>678638481</v>
      </c>
      <c r="Q240" s="32">
        <f>SUM(Q234:Q239)</f>
        <v>5054465447</v>
      </c>
      <c r="R240" s="32">
        <f>SUM(R234:R239)</f>
        <v>4845327736</v>
      </c>
      <c r="S240" s="32">
        <f>SUM(S234:S239)</f>
        <v>2632383340</v>
      </c>
      <c r="T240" s="37">
        <f t="shared" si="62"/>
        <v>0.54328282490404489</v>
      </c>
      <c r="U240" s="37">
        <f t="shared" si="63"/>
        <v>0.1829580615838966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59862115</v>
      </c>
      <c r="E242" s="31">
        <v>108459275</v>
      </c>
      <c r="F242" s="31">
        <v>21277349</v>
      </c>
      <c r="G242" s="36">
        <f t="shared" si="56"/>
        <v>0.35543931249338584</v>
      </c>
      <c r="H242" s="31">
        <v>31346675</v>
      </c>
      <c r="I242" s="36">
        <f t="shared" si="57"/>
        <v>0.52364797000573737</v>
      </c>
      <c r="J242" s="31">
        <v>12263031</v>
      </c>
      <c r="K242" s="36">
        <f t="shared" si="58"/>
        <v>0.11306576592919323</v>
      </c>
      <c r="L242" s="31">
        <v>21218726</v>
      </c>
      <c r="M242" s="36">
        <f t="shared" si="59"/>
        <v>0.19563772669511206</v>
      </c>
      <c r="N242" s="31">
        <f t="shared" si="60"/>
        <v>86105781</v>
      </c>
      <c r="O242" s="36">
        <f t="shared" si="61"/>
        <v>0.79389965496265769</v>
      </c>
      <c r="P242" s="31">
        <v>10162537</v>
      </c>
      <c r="Q242" s="31">
        <v>124280000</v>
      </c>
      <c r="R242" s="31">
        <v>34163000</v>
      </c>
      <c r="S242" s="31">
        <v>43666065</v>
      </c>
      <c r="T242" s="36">
        <f t="shared" si="62"/>
        <v>1.2781683400169774</v>
      </c>
      <c r="U242" s="36">
        <f t="shared" si="63"/>
        <v>1.0879359160020772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5000004</v>
      </c>
      <c r="E243" s="31">
        <v>5000004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4292000</v>
      </c>
      <c r="R243" s="31">
        <v>4292000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135913798</v>
      </c>
      <c r="E244" s="31">
        <v>135913798</v>
      </c>
      <c r="F244" s="31">
        <v>15674991</v>
      </c>
      <c r="G244" s="36">
        <f t="shared" si="56"/>
        <v>0.1153303875740416</v>
      </c>
      <c r="H244" s="31">
        <v>34643659</v>
      </c>
      <c r="I244" s="36">
        <f t="shared" si="57"/>
        <v>0.25489434854877646</v>
      </c>
      <c r="J244" s="31">
        <v>31136350</v>
      </c>
      <c r="K244" s="36">
        <f t="shared" si="58"/>
        <v>0.22908895533917756</v>
      </c>
      <c r="L244" s="31">
        <v>9162476</v>
      </c>
      <c r="M244" s="36">
        <f t="shared" si="59"/>
        <v>6.7413876551371182E-2</v>
      </c>
      <c r="N244" s="31">
        <f t="shared" si="60"/>
        <v>90617476</v>
      </c>
      <c r="O244" s="36">
        <f t="shared" si="61"/>
        <v>0.66672756801336686</v>
      </c>
      <c r="P244" s="31">
        <v>18147319</v>
      </c>
      <c r="Q244" s="31">
        <v>224795000</v>
      </c>
      <c r="R244" s="31">
        <v>224795000</v>
      </c>
      <c r="S244" s="31">
        <v>47067507</v>
      </c>
      <c r="T244" s="36">
        <f t="shared" si="62"/>
        <v>0.20937968816032385</v>
      </c>
      <c r="U244" s="36">
        <f t="shared" si="63"/>
        <v>-0.4951058059870993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128171902</v>
      </c>
      <c r="E245" s="31">
        <v>138171902</v>
      </c>
      <c r="F245" s="31">
        <v>8637220</v>
      </c>
      <c r="G245" s="36">
        <f t="shared" si="56"/>
        <v>6.7387780513704171E-2</v>
      </c>
      <c r="H245" s="31">
        <v>15807205</v>
      </c>
      <c r="I245" s="36">
        <f t="shared" si="57"/>
        <v>0.12332816126891837</v>
      </c>
      <c r="J245" s="31">
        <v>18770886</v>
      </c>
      <c r="K245" s="36">
        <f t="shared" si="58"/>
        <v>0.13585168712521595</v>
      </c>
      <c r="L245" s="31">
        <v>13165490</v>
      </c>
      <c r="M245" s="36">
        <f t="shared" si="59"/>
        <v>9.5283410081450567E-2</v>
      </c>
      <c r="N245" s="31">
        <f t="shared" si="60"/>
        <v>56380801</v>
      </c>
      <c r="O245" s="36">
        <f t="shared" si="61"/>
        <v>0.4080482368984108</v>
      </c>
      <c r="P245" s="31">
        <v>23890669</v>
      </c>
      <c r="Q245" s="31">
        <v>96223980</v>
      </c>
      <c r="R245" s="31">
        <v>145491144</v>
      </c>
      <c r="S245" s="31">
        <v>88610494</v>
      </c>
      <c r="T245" s="36">
        <f t="shared" si="62"/>
        <v>0.60904390166868161</v>
      </c>
      <c r="U245" s="36">
        <f t="shared" si="63"/>
        <v>-0.44892752898631683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328947819</v>
      </c>
      <c r="E247" s="32">
        <f>SUM(E241:E246)</f>
        <v>387544979</v>
      </c>
      <c r="F247" s="32">
        <f>SUM(F241:F246)</f>
        <v>45589560</v>
      </c>
      <c r="G247" s="37">
        <f t="shared" si="56"/>
        <v>0.13859207256212269</v>
      </c>
      <c r="H247" s="32">
        <f>SUM(H241:H246)</f>
        <v>81797539</v>
      </c>
      <c r="I247" s="37">
        <f t="shared" si="57"/>
        <v>0.24866417794975562</v>
      </c>
      <c r="J247" s="32">
        <f>SUM(J241:J246)</f>
        <v>62170267</v>
      </c>
      <c r="K247" s="37">
        <f t="shared" si="58"/>
        <v>0.16042077789375772</v>
      </c>
      <c r="L247" s="32">
        <f>SUM(L241:L246)</f>
        <v>43546692</v>
      </c>
      <c r="M247" s="37">
        <f t="shared" si="59"/>
        <v>0.11236551719071555</v>
      </c>
      <c r="N247" s="32">
        <f t="shared" si="60"/>
        <v>233104058</v>
      </c>
      <c r="O247" s="37">
        <f t="shared" si="61"/>
        <v>0.60148904161134809</v>
      </c>
      <c r="P247" s="32">
        <f>SUM(P241:P246)</f>
        <v>52200525</v>
      </c>
      <c r="Q247" s="32">
        <f>SUM(Q241:Q246)</f>
        <v>449590980</v>
      </c>
      <c r="R247" s="32">
        <f>SUM(R241:R246)</f>
        <v>408741144</v>
      </c>
      <c r="S247" s="32">
        <f>SUM(S241:S246)</f>
        <v>179344066</v>
      </c>
      <c r="T247" s="37">
        <f t="shared" si="62"/>
        <v>0.43877174743142572</v>
      </c>
      <c r="U247" s="37">
        <f t="shared" si="63"/>
        <v>-0.1657805740459507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430421595</v>
      </c>
      <c r="E248" s="31">
        <v>437969880</v>
      </c>
      <c r="F248" s="31">
        <v>43595232</v>
      </c>
      <c r="G248" s="36">
        <f t="shared" si="56"/>
        <v>0.10128495527739495</v>
      </c>
      <c r="H248" s="31">
        <v>44734036</v>
      </c>
      <c r="I248" s="36">
        <f t="shared" si="57"/>
        <v>0.10393074260133253</v>
      </c>
      <c r="J248" s="31">
        <v>46066342</v>
      </c>
      <c r="K248" s="36">
        <f t="shared" si="58"/>
        <v>0.10518152983488271</v>
      </c>
      <c r="L248" s="31">
        <v>45889797</v>
      </c>
      <c r="M248" s="36">
        <f t="shared" si="59"/>
        <v>0.10477843133870302</v>
      </c>
      <c r="N248" s="31">
        <f t="shared" si="60"/>
        <v>180285407</v>
      </c>
      <c r="O248" s="36">
        <f t="shared" si="61"/>
        <v>0.41163882548270214</v>
      </c>
      <c r="P248" s="31">
        <v>40377192</v>
      </c>
      <c r="Q248" s="31">
        <v>169908397</v>
      </c>
      <c r="R248" s="31">
        <v>169908397</v>
      </c>
      <c r="S248" s="31">
        <v>149599331</v>
      </c>
      <c r="T248" s="36">
        <f t="shared" si="62"/>
        <v>0.88047049846512293</v>
      </c>
      <c r="U248" s="36">
        <f t="shared" si="63"/>
        <v>0.13652769613102378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47155637</v>
      </c>
      <c r="E249" s="31">
        <v>47164160</v>
      </c>
      <c r="F249" s="31">
        <v>5872098</v>
      </c>
      <c r="G249" s="36">
        <f t="shared" si="56"/>
        <v>0.12452589708415984</v>
      </c>
      <c r="H249" s="31">
        <v>9890235</v>
      </c>
      <c r="I249" s="36">
        <f t="shared" si="57"/>
        <v>0.20973600674718909</v>
      </c>
      <c r="J249" s="31">
        <v>3514258</v>
      </c>
      <c r="K249" s="36">
        <f t="shared" si="58"/>
        <v>7.4511196637446736E-2</v>
      </c>
      <c r="L249" s="31">
        <v>0</v>
      </c>
      <c r="M249" s="36">
        <f t="shared" si="59"/>
        <v>0</v>
      </c>
      <c r="N249" s="31">
        <f t="shared" si="60"/>
        <v>19276591</v>
      </c>
      <c r="O249" s="36">
        <f t="shared" si="61"/>
        <v>0.40871269625071238</v>
      </c>
      <c r="P249" s="31">
        <v>6665618</v>
      </c>
      <c r="Q249" s="31">
        <v>37282644</v>
      </c>
      <c r="R249" s="31">
        <v>37282644</v>
      </c>
      <c r="S249" s="31">
        <v>26610900</v>
      </c>
      <c r="T249" s="36">
        <f t="shared" si="62"/>
        <v>0.71376107338310024</v>
      </c>
      <c r="U249" s="36">
        <f t="shared" si="63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6840938</v>
      </c>
      <c r="E250" s="31">
        <v>6840938</v>
      </c>
      <c r="F250" s="31">
        <v>1030081</v>
      </c>
      <c r="G250" s="36">
        <f t="shared" si="56"/>
        <v>0.15057598826359778</v>
      </c>
      <c r="H250" s="31">
        <v>1010909</v>
      </c>
      <c r="I250" s="36">
        <f t="shared" si="57"/>
        <v>0.14777344861187164</v>
      </c>
      <c r="J250" s="31">
        <v>945935</v>
      </c>
      <c r="K250" s="36">
        <f t="shared" si="58"/>
        <v>0.13827562828372367</v>
      </c>
      <c r="L250" s="31">
        <v>996924</v>
      </c>
      <c r="M250" s="36">
        <f t="shared" si="59"/>
        <v>0.1457291383140733</v>
      </c>
      <c r="N250" s="31">
        <f t="shared" si="60"/>
        <v>3983849</v>
      </c>
      <c r="O250" s="36">
        <f t="shared" si="61"/>
        <v>0.58235420347326639</v>
      </c>
      <c r="P250" s="31">
        <v>932740</v>
      </c>
      <c r="Q250" s="31">
        <v>6069482</v>
      </c>
      <c r="R250" s="31">
        <v>6069482</v>
      </c>
      <c r="S250" s="31">
        <v>3471128</v>
      </c>
      <c r="T250" s="36">
        <f t="shared" si="62"/>
        <v>0.5718985574057226</v>
      </c>
      <c r="U250" s="36">
        <f t="shared" si="63"/>
        <v>6.8812316401140716E-2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194334853</v>
      </c>
      <c r="E251" s="31">
        <v>192359669</v>
      </c>
      <c r="F251" s="31">
        <v>27412772</v>
      </c>
      <c r="G251" s="36">
        <f t="shared" si="56"/>
        <v>0.14105947325876744</v>
      </c>
      <c r="H251" s="31">
        <v>25368136</v>
      </c>
      <c r="I251" s="36">
        <f t="shared" si="57"/>
        <v>0.13053827251460653</v>
      </c>
      <c r="J251" s="31">
        <v>32590207</v>
      </c>
      <c r="K251" s="36">
        <f t="shared" si="58"/>
        <v>0.16942328487787114</v>
      </c>
      <c r="L251" s="31">
        <v>34527229</v>
      </c>
      <c r="M251" s="36">
        <f t="shared" si="59"/>
        <v>0.17949307762637084</v>
      </c>
      <c r="N251" s="31">
        <f t="shared" si="60"/>
        <v>119898344</v>
      </c>
      <c r="O251" s="36">
        <f t="shared" si="61"/>
        <v>0.62330292323387182</v>
      </c>
      <c r="P251" s="31">
        <v>17938734</v>
      </c>
      <c r="Q251" s="31">
        <v>134931329</v>
      </c>
      <c r="R251" s="31">
        <v>124484341</v>
      </c>
      <c r="S251" s="31">
        <v>92567038</v>
      </c>
      <c r="T251" s="36">
        <f t="shared" si="62"/>
        <v>0.74360387223321522</v>
      </c>
      <c r="U251" s="36">
        <f t="shared" si="63"/>
        <v>0.92473053003628913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678753023</v>
      </c>
      <c r="E254" s="32">
        <f>SUM(E248:E253)</f>
        <v>684334647</v>
      </c>
      <c r="F254" s="32">
        <f>SUM(F248:F253)</f>
        <v>77910183</v>
      </c>
      <c r="G254" s="37">
        <f t="shared" si="56"/>
        <v>0.11478428877656727</v>
      </c>
      <c r="H254" s="32">
        <f>SUM(H248:H253)</f>
        <v>81003316</v>
      </c>
      <c r="I254" s="37">
        <f t="shared" si="57"/>
        <v>0.11934137050613181</v>
      </c>
      <c r="J254" s="32">
        <f>SUM(J248:J253)</f>
        <v>83116742</v>
      </c>
      <c r="K254" s="37">
        <f t="shared" si="58"/>
        <v>0.12145628219229999</v>
      </c>
      <c r="L254" s="32">
        <f>SUM(L248:L253)</f>
        <v>81413950</v>
      </c>
      <c r="M254" s="37">
        <f t="shared" si="59"/>
        <v>0.1189680375776736</v>
      </c>
      <c r="N254" s="32">
        <f t="shared" si="60"/>
        <v>323444191</v>
      </c>
      <c r="O254" s="37">
        <f t="shared" si="61"/>
        <v>0.47264038496066385</v>
      </c>
      <c r="P254" s="32">
        <f>SUM(P248:P253)</f>
        <v>65914284</v>
      </c>
      <c r="Q254" s="32">
        <f>SUM(Q248:Q253)</f>
        <v>348191852</v>
      </c>
      <c r="R254" s="32">
        <f>SUM(R248:R253)</f>
        <v>337744864</v>
      </c>
      <c r="S254" s="32">
        <f>SUM(S248:S253)</f>
        <v>272248397</v>
      </c>
      <c r="T254" s="37">
        <f t="shared" si="62"/>
        <v>0.8060770895986149</v>
      </c>
      <c r="U254" s="37">
        <f t="shared" si="63"/>
        <v>0.23514881842606372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1162509072</v>
      </c>
      <c r="E255" s="31">
        <v>1133009993</v>
      </c>
      <c r="F255" s="31">
        <v>343518786</v>
      </c>
      <c r="G255" s="36">
        <f t="shared" si="56"/>
        <v>0.29549772494162524</v>
      </c>
      <c r="H255" s="31">
        <v>255646215</v>
      </c>
      <c r="I255" s="36">
        <f t="shared" si="57"/>
        <v>0.21990900643913427</v>
      </c>
      <c r="J255" s="31">
        <v>283958101</v>
      </c>
      <c r="K255" s="36">
        <f t="shared" si="58"/>
        <v>0.25062276833775465</v>
      </c>
      <c r="L255" s="31">
        <v>177872211</v>
      </c>
      <c r="M255" s="36">
        <f t="shared" si="59"/>
        <v>0.15699085806739219</v>
      </c>
      <c r="N255" s="31">
        <f t="shared" si="60"/>
        <v>1060995313</v>
      </c>
      <c r="O255" s="36">
        <f t="shared" si="61"/>
        <v>0.93643950146519139</v>
      </c>
      <c r="P255" s="31">
        <v>244274401</v>
      </c>
      <c r="Q255" s="31">
        <v>1162350787</v>
      </c>
      <c r="R255" s="31">
        <v>1124041393</v>
      </c>
      <c r="S255" s="31">
        <v>1031089426</v>
      </c>
      <c r="T255" s="36">
        <f t="shared" si="62"/>
        <v>0.91730556581024414</v>
      </c>
      <c r="U255" s="36">
        <f t="shared" si="63"/>
        <v>-0.27183441952233056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72341212</v>
      </c>
      <c r="E256" s="31">
        <v>72341212</v>
      </c>
      <c r="F256" s="31">
        <v>20878317</v>
      </c>
      <c r="G256" s="36">
        <f t="shared" si="56"/>
        <v>0.28860889142968743</v>
      </c>
      <c r="H256" s="31">
        <v>20630098</v>
      </c>
      <c r="I256" s="36">
        <f t="shared" si="57"/>
        <v>0.28517766608610318</v>
      </c>
      <c r="J256" s="31">
        <v>12157908</v>
      </c>
      <c r="K256" s="36">
        <f t="shared" si="58"/>
        <v>0.16806337167809685</v>
      </c>
      <c r="L256" s="31">
        <v>15104112</v>
      </c>
      <c r="M256" s="36">
        <f t="shared" si="59"/>
        <v>0.20878986655628606</v>
      </c>
      <c r="N256" s="31">
        <f t="shared" si="60"/>
        <v>68770435</v>
      </c>
      <c r="O256" s="36">
        <f t="shared" si="61"/>
        <v>0.95063979575017354</v>
      </c>
      <c r="P256" s="31">
        <v>15790140</v>
      </c>
      <c r="Q256" s="31">
        <v>86183856</v>
      </c>
      <c r="R256" s="31">
        <v>66805874</v>
      </c>
      <c r="S256" s="31">
        <v>64895760</v>
      </c>
      <c r="T256" s="36">
        <f t="shared" si="62"/>
        <v>0.97140799325520388</v>
      </c>
      <c r="U256" s="36">
        <f t="shared" si="63"/>
        <v>-4.3446606553203426E-2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1008215172</v>
      </c>
      <c r="E257" s="31">
        <v>1059022273</v>
      </c>
      <c r="F257" s="31">
        <v>334814604</v>
      </c>
      <c r="G257" s="36">
        <f t="shared" si="56"/>
        <v>0.33208645663983322</v>
      </c>
      <c r="H257" s="31">
        <v>194685950</v>
      </c>
      <c r="I257" s="36">
        <f t="shared" si="57"/>
        <v>0.19309960354375624</v>
      </c>
      <c r="J257" s="31">
        <v>199064628</v>
      </c>
      <c r="K257" s="36">
        <f t="shared" si="58"/>
        <v>0.18797019956538724</v>
      </c>
      <c r="L257" s="31">
        <v>203201259</v>
      </c>
      <c r="M257" s="36">
        <f t="shared" si="59"/>
        <v>0.19187628455100492</v>
      </c>
      <c r="N257" s="31">
        <f t="shared" si="60"/>
        <v>931766441</v>
      </c>
      <c r="O257" s="36">
        <f t="shared" si="61"/>
        <v>0.87983649140871278</v>
      </c>
      <c r="P257" s="31">
        <v>196939562</v>
      </c>
      <c r="Q257" s="31">
        <v>1097085004</v>
      </c>
      <c r="R257" s="31">
        <v>1113775850</v>
      </c>
      <c r="S257" s="31">
        <v>824074692</v>
      </c>
      <c r="T257" s="36">
        <f t="shared" si="62"/>
        <v>0.73989276388063185</v>
      </c>
      <c r="U257" s="36">
        <f t="shared" si="63"/>
        <v>3.1795018412806186E-2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2243065456</v>
      </c>
      <c r="E259" s="32">
        <f>SUM(E255:E258)</f>
        <v>2264373478</v>
      </c>
      <c r="F259" s="32">
        <f>SUM(F255:F258)</f>
        <v>699211707</v>
      </c>
      <c r="G259" s="37">
        <f t="shared" si="56"/>
        <v>0.31172149039595393</v>
      </c>
      <c r="H259" s="32">
        <f>SUM(H255:H258)</f>
        <v>470962263</v>
      </c>
      <c r="I259" s="37">
        <f t="shared" si="57"/>
        <v>0.20996367348095793</v>
      </c>
      <c r="J259" s="32">
        <f>SUM(J255:J258)</f>
        <v>495180637</v>
      </c>
      <c r="K259" s="37">
        <f t="shared" si="58"/>
        <v>0.21868328781052787</v>
      </c>
      <c r="L259" s="32">
        <f>SUM(L255:L258)</f>
        <v>396177582</v>
      </c>
      <c r="M259" s="37">
        <f t="shared" si="59"/>
        <v>0.17496123578956704</v>
      </c>
      <c r="N259" s="32">
        <f t="shared" si="60"/>
        <v>2061532189</v>
      </c>
      <c r="O259" s="37">
        <f t="shared" si="61"/>
        <v>0.91042056843946129</v>
      </c>
      <c r="P259" s="32">
        <f>SUM(P255:P258)</f>
        <v>457004103</v>
      </c>
      <c r="Q259" s="32">
        <f>SUM(Q255:Q258)</f>
        <v>2345619647</v>
      </c>
      <c r="R259" s="32">
        <f>SUM(R255:R258)</f>
        <v>2304623117</v>
      </c>
      <c r="S259" s="32">
        <f>SUM(S255:S258)</f>
        <v>1920059878</v>
      </c>
      <c r="T259" s="37">
        <f t="shared" si="62"/>
        <v>0.83313400088575085</v>
      </c>
      <c r="U259" s="37">
        <f t="shared" si="63"/>
        <v>-0.13309841334181627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8152810563</v>
      </c>
      <c r="E260" s="32">
        <f>SUM(E234:E239,E241:E246,E248:E253,E255:E258)</f>
        <v>7391328635</v>
      </c>
      <c r="F260" s="32">
        <f>SUM(F234:F239,F241:F246,F248:F253,F255:F258)</f>
        <v>1715221703</v>
      </c>
      <c r="G260" s="37">
        <f t="shared" si="56"/>
        <v>0.21038409880197778</v>
      </c>
      <c r="H260" s="32">
        <f>SUM(H234:H239,H241:H246,H248:H253,H255:H258)</f>
        <v>1354208447</v>
      </c>
      <c r="I260" s="37">
        <f t="shared" si="57"/>
        <v>0.16610326420999169</v>
      </c>
      <c r="J260" s="32">
        <f>SUM(J234:J239,J241:J246,J248:J253,J255:J258)</f>
        <v>1360298801</v>
      </c>
      <c r="K260" s="37">
        <f t="shared" si="58"/>
        <v>0.18403982127903315</v>
      </c>
      <c r="L260" s="32">
        <f>SUM(L234:L239,L241:L246,L248:L253,L255:L258)</f>
        <v>1323939086</v>
      </c>
      <c r="M260" s="37">
        <f t="shared" si="59"/>
        <v>0.17912058188439622</v>
      </c>
      <c r="N260" s="32">
        <f t="shared" si="60"/>
        <v>5753668037</v>
      </c>
      <c r="O260" s="37">
        <f t="shared" si="61"/>
        <v>0.77843488243166181</v>
      </c>
      <c r="P260" s="32">
        <f>SUM(P234:P239,P241:P246,P248:P253,P255:P258)</f>
        <v>1253757393</v>
      </c>
      <c r="Q260" s="32">
        <f>SUM(Q234:Q239,Q241:Q246,Q248:Q253,Q255:Q258)</f>
        <v>8197867926</v>
      </c>
      <c r="R260" s="32">
        <f>SUM(R234:R239,R241:R246,R248:R253,R255:R258)</f>
        <v>7896436861</v>
      </c>
      <c r="S260" s="32">
        <f>SUM(S234:S239,S241:S246,S248:S253,S255:S258)</f>
        <v>5004035681</v>
      </c>
      <c r="T260" s="37">
        <f t="shared" si="62"/>
        <v>0.63370805960782317</v>
      </c>
      <c r="U260" s="37">
        <f t="shared" si="63"/>
        <v>5.597709205292789E-2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11308428</v>
      </c>
      <c r="E263" s="31">
        <v>13426427</v>
      </c>
      <c r="F263" s="31">
        <v>2220938</v>
      </c>
      <c r="G263" s="36">
        <f t="shared" ref="G263:G299" si="64">IF(($D263     =0),0,($F263     /$D263     ))</f>
        <v>0.19639670518307231</v>
      </c>
      <c r="H263" s="31">
        <v>2359964</v>
      </c>
      <c r="I263" s="36">
        <f t="shared" ref="I263:I299" si="65">IF(($D263     =0),0,($H263     /$D263     ))</f>
        <v>0.20869072164583796</v>
      </c>
      <c r="J263" s="31">
        <v>2410136</v>
      </c>
      <c r="K263" s="36">
        <f t="shared" ref="K263:K299" si="66">IF(($E263     =0),0,($J263     /$E263     ))</f>
        <v>0.17950687848673366</v>
      </c>
      <c r="L263" s="31">
        <v>3101056</v>
      </c>
      <c r="M263" s="36">
        <f t="shared" ref="M263:M299" si="67">IF(($E263     =0),0,($L263     /$E263     ))</f>
        <v>0.23096658552569496</v>
      </c>
      <c r="N263" s="31">
        <f t="shared" ref="N263:N299" si="68">$F263     +$H263     +$J263     +$L263</f>
        <v>10092094</v>
      </c>
      <c r="O263" s="36">
        <f t="shared" ref="O263:O299" si="69">IF(($E263     =0),0,($N263     /$E263     ))</f>
        <v>0.75165894843058401</v>
      </c>
      <c r="P263" s="31">
        <v>9478793</v>
      </c>
      <c r="Q263" s="31">
        <v>8213997</v>
      </c>
      <c r="R263" s="31">
        <v>7491636</v>
      </c>
      <c r="S263" s="31">
        <v>14856746</v>
      </c>
      <c r="T263" s="36">
        <f t="shared" ref="T263:T299" si="70">IF(($R263     =0),0,($S263     /$R263     ))</f>
        <v>1.983111032089653</v>
      </c>
      <c r="U263" s="36">
        <f t="shared" ref="U263:U299" si="71">IF(($P263     =0),0,(($L263     /$P263     )-1))</f>
        <v>-0.67284273430171959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235780056</v>
      </c>
      <c r="E264" s="31">
        <v>242782286</v>
      </c>
      <c r="F264" s="31">
        <v>73096492</v>
      </c>
      <c r="G264" s="36">
        <f t="shared" si="64"/>
        <v>0.31001982627402547</v>
      </c>
      <c r="H264" s="31">
        <v>63737163</v>
      </c>
      <c r="I264" s="36">
        <f t="shared" si="65"/>
        <v>0.27032465799397382</v>
      </c>
      <c r="J264" s="31">
        <v>53300312</v>
      </c>
      <c r="K264" s="36">
        <f t="shared" si="66"/>
        <v>0.21953954251835325</v>
      </c>
      <c r="L264" s="31">
        <v>41083815</v>
      </c>
      <c r="M264" s="36">
        <f t="shared" si="67"/>
        <v>0.16922080962694289</v>
      </c>
      <c r="N264" s="31">
        <f t="shared" si="68"/>
        <v>231217782</v>
      </c>
      <c r="O264" s="36">
        <f t="shared" si="69"/>
        <v>0.95236677193162267</v>
      </c>
      <c r="P264" s="31">
        <v>40388420</v>
      </c>
      <c r="Q264" s="31">
        <v>267942306</v>
      </c>
      <c r="R264" s="31">
        <v>267942306</v>
      </c>
      <c r="S264" s="31">
        <v>212065460</v>
      </c>
      <c r="T264" s="36">
        <f t="shared" si="70"/>
        <v>0.79145941216166138</v>
      </c>
      <c r="U264" s="36">
        <f t="shared" si="71"/>
        <v>1.721768269221724E-2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267248513</v>
      </c>
      <c r="E265" s="31">
        <v>266397808</v>
      </c>
      <c r="F265" s="31">
        <v>67979648</v>
      </c>
      <c r="G265" s="36">
        <f t="shared" si="64"/>
        <v>0.25436866696429478</v>
      </c>
      <c r="H265" s="31">
        <v>61135075</v>
      </c>
      <c r="I265" s="36">
        <f t="shared" si="65"/>
        <v>0.22875740004585171</v>
      </c>
      <c r="J265" s="31">
        <v>67307063</v>
      </c>
      <c r="K265" s="36">
        <f t="shared" si="66"/>
        <v>0.25265621930342608</v>
      </c>
      <c r="L265" s="31">
        <v>45851454</v>
      </c>
      <c r="M265" s="36">
        <f t="shared" si="67"/>
        <v>0.17211648378127797</v>
      </c>
      <c r="N265" s="31">
        <f t="shared" si="68"/>
        <v>242273240</v>
      </c>
      <c r="O265" s="36">
        <f t="shared" si="69"/>
        <v>0.90944156717685909</v>
      </c>
      <c r="P265" s="31">
        <v>39142374</v>
      </c>
      <c r="Q265" s="31">
        <v>241314064</v>
      </c>
      <c r="R265" s="31">
        <v>241529341</v>
      </c>
      <c r="S265" s="31">
        <v>194033741</v>
      </c>
      <c r="T265" s="36">
        <f t="shared" si="70"/>
        <v>0.80335474024251152</v>
      </c>
      <c r="U265" s="36">
        <f t="shared" si="71"/>
        <v>0.17140196964036969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514336997</v>
      </c>
      <c r="E267" s="32">
        <f>SUM(E263:E266)</f>
        <v>522606521</v>
      </c>
      <c r="F267" s="32">
        <f>SUM(F263:F266)</f>
        <v>143297078</v>
      </c>
      <c r="G267" s="37">
        <f t="shared" si="64"/>
        <v>0.27860542569524704</v>
      </c>
      <c r="H267" s="32">
        <f>SUM(H263:H266)</f>
        <v>127232202</v>
      </c>
      <c r="I267" s="37">
        <f t="shared" si="65"/>
        <v>0.24737128136244105</v>
      </c>
      <c r="J267" s="32">
        <f>SUM(J263:J266)</f>
        <v>123017511</v>
      </c>
      <c r="K267" s="37">
        <f t="shared" si="66"/>
        <v>0.2353922235118838</v>
      </c>
      <c r="L267" s="32">
        <f>SUM(L263:L266)</f>
        <v>90036325</v>
      </c>
      <c r="M267" s="37">
        <f t="shared" si="67"/>
        <v>0.17228320233684952</v>
      </c>
      <c r="N267" s="32">
        <f t="shared" si="68"/>
        <v>483583116</v>
      </c>
      <c r="O267" s="37">
        <f t="shared" si="69"/>
        <v>0.92532928038224771</v>
      </c>
      <c r="P267" s="32">
        <f>SUM(P263:P266)</f>
        <v>89009587</v>
      </c>
      <c r="Q267" s="32">
        <f>SUM(Q263:Q266)</f>
        <v>517470367</v>
      </c>
      <c r="R267" s="32">
        <f>SUM(R263:R266)</f>
        <v>516963283</v>
      </c>
      <c r="S267" s="32">
        <f>SUM(S263:S266)</f>
        <v>420955947</v>
      </c>
      <c r="T267" s="37">
        <f t="shared" si="70"/>
        <v>0.81428596738465076</v>
      </c>
      <c r="U267" s="37">
        <f t="shared" si="71"/>
        <v>1.1535139467617084E-2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42895843</v>
      </c>
      <c r="E268" s="31">
        <v>26690601</v>
      </c>
      <c r="F268" s="31">
        <v>4742647</v>
      </c>
      <c r="G268" s="36">
        <f t="shared" si="64"/>
        <v>0.11056192554602552</v>
      </c>
      <c r="H268" s="31">
        <v>5116694</v>
      </c>
      <c r="I268" s="36">
        <f t="shared" si="65"/>
        <v>0.11928181479030497</v>
      </c>
      <c r="J268" s="31">
        <v>4025738</v>
      </c>
      <c r="K268" s="36">
        <f t="shared" si="66"/>
        <v>0.15082979959874265</v>
      </c>
      <c r="L268" s="31">
        <v>5948532</v>
      </c>
      <c r="M268" s="36">
        <f t="shared" si="67"/>
        <v>0.22286991589286431</v>
      </c>
      <c r="N268" s="31">
        <f t="shared" si="68"/>
        <v>19833611</v>
      </c>
      <c r="O268" s="36">
        <f t="shared" si="69"/>
        <v>0.74309345825521123</v>
      </c>
      <c r="P268" s="31">
        <v>4431093</v>
      </c>
      <c r="Q268" s="31">
        <v>32360327</v>
      </c>
      <c r="R268" s="31">
        <v>24970991</v>
      </c>
      <c r="S268" s="31">
        <v>12888679</v>
      </c>
      <c r="T268" s="36">
        <f t="shared" si="70"/>
        <v>0.51614607525988854</v>
      </c>
      <c r="U268" s="36">
        <f t="shared" si="71"/>
        <v>0.34245252807828686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198275207</v>
      </c>
      <c r="E269" s="31">
        <v>209163135</v>
      </c>
      <c r="F269" s="31">
        <v>36768078</v>
      </c>
      <c r="G269" s="36">
        <f t="shared" si="64"/>
        <v>0.18543961474719328</v>
      </c>
      <c r="H269" s="31">
        <v>66884783</v>
      </c>
      <c r="I269" s="36">
        <f t="shared" si="65"/>
        <v>0.33733306353325354</v>
      </c>
      <c r="J269" s="31">
        <v>19994732</v>
      </c>
      <c r="K269" s="36">
        <f t="shared" si="66"/>
        <v>9.5593958275677973E-2</v>
      </c>
      <c r="L269" s="31">
        <v>39500778</v>
      </c>
      <c r="M269" s="36">
        <f t="shared" si="67"/>
        <v>0.18885152969236191</v>
      </c>
      <c r="N269" s="31">
        <f t="shared" si="68"/>
        <v>163148371</v>
      </c>
      <c r="O269" s="36">
        <f t="shared" si="69"/>
        <v>0.78000538192354019</v>
      </c>
      <c r="P269" s="31">
        <v>32624591</v>
      </c>
      <c r="Q269" s="31">
        <v>149263003</v>
      </c>
      <c r="R269" s="31">
        <v>119989730</v>
      </c>
      <c r="S269" s="31">
        <v>131612180</v>
      </c>
      <c r="T269" s="36">
        <f t="shared" si="70"/>
        <v>1.0968620397762374</v>
      </c>
      <c r="U269" s="36">
        <f t="shared" si="71"/>
        <v>0.21076699474945149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12203186</v>
      </c>
      <c r="E270" s="31">
        <v>12193820</v>
      </c>
      <c r="F270" s="31">
        <v>2412995</v>
      </c>
      <c r="G270" s="36">
        <f t="shared" si="64"/>
        <v>0.19773483744327097</v>
      </c>
      <c r="H270" s="31">
        <v>3240630</v>
      </c>
      <c r="I270" s="36">
        <f t="shared" si="65"/>
        <v>0.26555606052386649</v>
      </c>
      <c r="J270" s="31">
        <v>2960178</v>
      </c>
      <c r="K270" s="36">
        <f t="shared" si="66"/>
        <v>0.24276051311237987</v>
      </c>
      <c r="L270" s="31">
        <v>2567260</v>
      </c>
      <c r="M270" s="36">
        <f t="shared" si="67"/>
        <v>0.21053779701520933</v>
      </c>
      <c r="N270" s="31">
        <f t="shared" si="68"/>
        <v>11181063</v>
      </c>
      <c r="O270" s="36">
        <f t="shared" si="69"/>
        <v>0.91694505905450463</v>
      </c>
      <c r="P270" s="31">
        <v>4006240</v>
      </c>
      <c r="Q270" s="31">
        <v>7596346</v>
      </c>
      <c r="R270" s="31">
        <v>7596346</v>
      </c>
      <c r="S270" s="31">
        <v>11384875</v>
      </c>
      <c r="T270" s="36">
        <f t="shared" si="70"/>
        <v>1.4987304422415724</v>
      </c>
      <c r="U270" s="36">
        <f t="shared" si="71"/>
        <v>-0.35918467191181758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46187164</v>
      </c>
      <c r="E271" s="31">
        <v>46187164</v>
      </c>
      <c r="F271" s="31">
        <v>10328461</v>
      </c>
      <c r="G271" s="36">
        <f t="shared" si="64"/>
        <v>0.22362189200445387</v>
      </c>
      <c r="H271" s="31">
        <v>9298052</v>
      </c>
      <c r="I271" s="36">
        <f t="shared" si="65"/>
        <v>0.2013124685464559</v>
      </c>
      <c r="J271" s="31">
        <v>9423855</v>
      </c>
      <c r="K271" s="36">
        <f t="shared" si="66"/>
        <v>0.2040362339631851</v>
      </c>
      <c r="L271" s="31">
        <v>10000740</v>
      </c>
      <c r="M271" s="36">
        <f t="shared" si="67"/>
        <v>0.21652639248428415</v>
      </c>
      <c r="N271" s="31">
        <f t="shared" si="68"/>
        <v>39051108</v>
      </c>
      <c r="O271" s="36">
        <f t="shared" si="69"/>
        <v>0.84549698699837905</v>
      </c>
      <c r="P271" s="31">
        <v>10362541</v>
      </c>
      <c r="Q271" s="31">
        <v>40261367</v>
      </c>
      <c r="R271" s="31">
        <v>40604935</v>
      </c>
      <c r="S271" s="31">
        <v>34807024</v>
      </c>
      <c r="T271" s="36">
        <f t="shared" si="70"/>
        <v>0.85721166651294967</v>
      </c>
      <c r="U271" s="36">
        <f t="shared" si="71"/>
        <v>-3.4914313004889452E-2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22698272</v>
      </c>
      <c r="E272" s="31">
        <v>22698272</v>
      </c>
      <c r="F272" s="31">
        <v>4487034</v>
      </c>
      <c r="G272" s="36">
        <f t="shared" si="64"/>
        <v>0.19768174423145515</v>
      </c>
      <c r="H272" s="31">
        <v>8407511</v>
      </c>
      <c r="I272" s="36">
        <f t="shared" si="65"/>
        <v>0.37040313024709548</v>
      </c>
      <c r="J272" s="31">
        <v>6807401</v>
      </c>
      <c r="K272" s="36">
        <f t="shared" si="66"/>
        <v>0.29990833663461253</v>
      </c>
      <c r="L272" s="31">
        <v>3755604</v>
      </c>
      <c r="M272" s="36">
        <f t="shared" si="67"/>
        <v>0.16545770532664336</v>
      </c>
      <c r="N272" s="31">
        <f t="shared" si="68"/>
        <v>23457550</v>
      </c>
      <c r="O272" s="36">
        <f t="shared" si="69"/>
        <v>1.0334509164398065</v>
      </c>
      <c r="P272" s="31">
        <v>4983722</v>
      </c>
      <c r="Q272" s="31">
        <v>22179012</v>
      </c>
      <c r="R272" s="31">
        <v>20612300</v>
      </c>
      <c r="S272" s="31">
        <v>16296996</v>
      </c>
      <c r="T272" s="36">
        <f t="shared" si="70"/>
        <v>0.79064422699068038</v>
      </c>
      <c r="U272" s="36">
        <f t="shared" si="71"/>
        <v>-0.24642586404297828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17814751</v>
      </c>
      <c r="E273" s="31">
        <v>17814751</v>
      </c>
      <c r="F273" s="31">
        <v>2646739</v>
      </c>
      <c r="G273" s="36">
        <f t="shared" si="64"/>
        <v>0.14857008105249409</v>
      </c>
      <c r="H273" s="31">
        <v>3687366</v>
      </c>
      <c r="I273" s="36">
        <f t="shared" si="65"/>
        <v>0.20698386410228242</v>
      </c>
      <c r="J273" s="31">
        <v>4518542</v>
      </c>
      <c r="K273" s="36">
        <f t="shared" si="66"/>
        <v>0.25364048029635666</v>
      </c>
      <c r="L273" s="31">
        <v>4363761</v>
      </c>
      <c r="M273" s="36">
        <f t="shared" si="67"/>
        <v>0.24495211861226687</v>
      </c>
      <c r="N273" s="31">
        <f t="shared" si="68"/>
        <v>15216408</v>
      </c>
      <c r="O273" s="36">
        <f t="shared" si="69"/>
        <v>0.85414654406340007</v>
      </c>
      <c r="P273" s="31">
        <v>4881659</v>
      </c>
      <c r="Q273" s="31">
        <v>14357106</v>
      </c>
      <c r="R273" s="31">
        <v>14357106</v>
      </c>
      <c r="S273" s="31">
        <v>11998046</v>
      </c>
      <c r="T273" s="36">
        <f t="shared" si="70"/>
        <v>0.83568694136548127</v>
      </c>
      <c r="U273" s="36">
        <f t="shared" si="71"/>
        <v>-0.1060905728974515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340074423</v>
      </c>
      <c r="E275" s="32">
        <f>SUM(E268:E274)</f>
        <v>334747743</v>
      </c>
      <c r="F275" s="32">
        <f>SUM(F268:F274)</f>
        <v>61385954</v>
      </c>
      <c r="G275" s="37">
        <f t="shared" si="64"/>
        <v>0.18050741204962656</v>
      </c>
      <c r="H275" s="32">
        <f>SUM(H268:H274)</f>
        <v>96635036</v>
      </c>
      <c r="I275" s="37">
        <f t="shared" si="65"/>
        <v>0.28415849433051893</v>
      </c>
      <c r="J275" s="32">
        <f>SUM(J268:J274)</f>
        <v>47730446</v>
      </c>
      <c r="K275" s="37">
        <f t="shared" si="66"/>
        <v>0.14258631162749916</v>
      </c>
      <c r="L275" s="32">
        <f>SUM(L268:L274)</f>
        <v>66136675</v>
      </c>
      <c r="M275" s="37">
        <f t="shared" si="67"/>
        <v>0.19757168310467144</v>
      </c>
      <c r="N275" s="32">
        <f t="shared" si="68"/>
        <v>271888111</v>
      </c>
      <c r="O275" s="37">
        <f t="shared" si="69"/>
        <v>0.81221790642513758</v>
      </c>
      <c r="P275" s="32">
        <f>SUM(P268:P274)</f>
        <v>61289846</v>
      </c>
      <c r="Q275" s="32">
        <f>SUM(Q268:Q274)</f>
        <v>266017161</v>
      </c>
      <c r="R275" s="32">
        <f>SUM(R268:R274)</f>
        <v>228131408</v>
      </c>
      <c r="S275" s="32">
        <f>SUM(S268:S274)</f>
        <v>218987800</v>
      </c>
      <c r="T275" s="37">
        <f t="shared" si="70"/>
        <v>0.95991955653909788</v>
      </c>
      <c r="U275" s="37">
        <f t="shared" si="71"/>
        <v>7.9080456491928519E-2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2748063</v>
      </c>
      <c r="Q276" s="31">
        <v>22063578</v>
      </c>
      <c r="R276" s="31">
        <v>23102310</v>
      </c>
      <c r="S276" s="31">
        <v>11326751</v>
      </c>
      <c r="T276" s="36">
        <f t="shared" si="70"/>
        <v>0.49028651247429372</v>
      </c>
      <c r="U276" s="36">
        <f t="shared" si="71"/>
        <v>-1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70291197</v>
      </c>
      <c r="E277" s="31">
        <v>74471379</v>
      </c>
      <c r="F277" s="31">
        <v>16097731</v>
      </c>
      <c r="G277" s="36">
        <f t="shared" si="64"/>
        <v>0.2290148935719504</v>
      </c>
      <c r="H277" s="31">
        <v>18831347</v>
      </c>
      <c r="I277" s="36">
        <f t="shared" si="65"/>
        <v>0.26790477049352285</v>
      </c>
      <c r="J277" s="31">
        <v>16529314</v>
      </c>
      <c r="K277" s="36">
        <f t="shared" si="66"/>
        <v>0.22195525612598097</v>
      </c>
      <c r="L277" s="31">
        <v>18699548</v>
      </c>
      <c r="M277" s="36">
        <f t="shared" si="67"/>
        <v>0.25109710940091495</v>
      </c>
      <c r="N277" s="31">
        <f t="shared" si="68"/>
        <v>70157940</v>
      </c>
      <c r="O277" s="36">
        <f t="shared" si="69"/>
        <v>0.94207923825339668</v>
      </c>
      <c r="P277" s="31">
        <v>20662224</v>
      </c>
      <c r="Q277" s="31">
        <v>45647900</v>
      </c>
      <c r="R277" s="31">
        <v>65352900</v>
      </c>
      <c r="S277" s="31">
        <v>67211340</v>
      </c>
      <c r="T277" s="36">
        <f t="shared" si="70"/>
        <v>1.0284369936146673</v>
      </c>
      <c r="U277" s="36">
        <f t="shared" si="71"/>
        <v>-9.4988613036041003E-2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139985059</v>
      </c>
      <c r="F278" s="31">
        <v>0</v>
      </c>
      <c r="G278" s="36">
        <f t="shared" si="64"/>
        <v>0</v>
      </c>
      <c r="H278" s="31">
        <v>298215</v>
      </c>
      <c r="I278" s="36">
        <f t="shared" si="65"/>
        <v>0</v>
      </c>
      <c r="J278" s="31">
        <v>4787939</v>
      </c>
      <c r="K278" s="36">
        <f t="shared" si="66"/>
        <v>3.4203214501627638E-2</v>
      </c>
      <c r="L278" s="31">
        <v>17723223</v>
      </c>
      <c r="M278" s="36">
        <f t="shared" si="67"/>
        <v>0.12660796178254996</v>
      </c>
      <c r="N278" s="31">
        <f t="shared" si="68"/>
        <v>22809377</v>
      </c>
      <c r="O278" s="36">
        <f t="shared" si="69"/>
        <v>0.16294151077937538</v>
      </c>
      <c r="P278" s="31">
        <v>0</v>
      </c>
      <c r="Q278" s="31">
        <v>132228521</v>
      </c>
      <c r="R278" s="31">
        <v>128696521</v>
      </c>
      <c r="S278" s="31">
        <v>47162754</v>
      </c>
      <c r="T278" s="36">
        <f t="shared" si="70"/>
        <v>0.36646487126097216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14468357</v>
      </c>
      <c r="E279" s="31">
        <v>14818444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1968501</v>
      </c>
      <c r="K279" s="36">
        <f t="shared" si="66"/>
        <v>0.13284127537277193</v>
      </c>
      <c r="L279" s="31">
        <v>5531957</v>
      </c>
      <c r="M279" s="36">
        <f t="shared" si="67"/>
        <v>0.3733156463661097</v>
      </c>
      <c r="N279" s="31">
        <f t="shared" si="68"/>
        <v>7500458</v>
      </c>
      <c r="O279" s="36">
        <f t="shared" si="69"/>
        <v>0.5061569217388816</v>
      </c>
      <c r="P279" s="31">
        <v>1467822</v>
      </c>
      <c r="Q279" s="31">
        <v>11532555</v>
      </c>
      <c r="R279" s="31">
        <v>11532555</v>
      </c>
      <c r="S279" s="31">
        <v>5188607</v>
      </c>
      <c r="T279" s="36">
        <f t="shared" si="70"/>
        <v>0.44990958204838388</v>
      </c>
      <c r="U279" s="36">
        <f t="shared" si="71"/>
        <v>2.7688200612880856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11586687</v>
      </c>
      <c r="E280" s="31">
        <v>12886687</v>
      </c>
      <c r="F280" s="31">
        <v>1971429</v>
      </c>
      <c r="G280" s="36">
        <f t="shared" si="64"/>
        <v>0.17014604778743053</v>
      </c>
      <c r="H280" s="31">
        <v>1159522</v>
      </c>
      <c r="I280" s="36">
        <f t="shared" si="65"/>
        <v>0.10007364486500757</v>
      </c>
      <c r="J280" s="31">
        <v>2658544</v>
      </c>
      <c r="K280" s="36">
        <f t="shared" si="66"/>
        <v>0.20630158860846082</v>
      </c>
      <c r="L280" s="31">
        <v>2081613</v>
      </c>
      <c r="M280" s="36">
        <f t="shared" si="67"/>
        <v>0.16153205241967933</v>
      </c>
      <c r="N280" s="31">
        <f t="shared" si="68"/>
        <v>7871108</v>
      </c>
      <c r="O280" s="36">
        <f t="shared" si="69"/>
        <v>0.61079375948216952</v>
      </c>
      <c r="P280" s="31">
        <v>1771613</v>
      </c>
      <c r="Q280" s="31">
        <v>6986359</v>
      </c>
      <c r="R280" s="31">
        <v>8615601</v>
      </c>
      <c r="S280" s="31">
        <v>6418142</v>
      </c>
      <c r="T280" s="36">
        <f t="shared" si="70"/>
        <v>0.74494420064253208</v>
      </c>
      <c r="U280" s="36">
        <f t="shared" si="71"/>
        <v>0.1749817821386499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19579524</v>
      </c>
      <c r="E281" s="31">
        <v>24511248</v>
      </c>
      <c r="F281" s="31">
        <v>3808307</v>
      </c>
      <c r="G281" s="36">
        <f t="shared" si="64"/>
        <v>0.19450457528998152</v>
      </c>
      <c r="H281" s="31">
        <v>3248323</v>
      </c>
      <c r="I281" s="36">
        <f t="shared" si="65"/>
        <v>0.16590408428723805</v>
      </c>
      <c r="J281" s="31">
        <v>6255370</v>
      </c>
      <c r="K281" s="36">
        <f t="shared" si="66"/>
        <v>0.25520405978512395</v>
      </c>
      <c r="L281" s="31">
        <v>2066531</v>
      </c>
      <c r="M281" s="36">
        <f t="shared" si="67"/>
        <v>8.4309497419307253E-2</v>
      </c>
      <c r="N281" s="31">
        <f t="shared" si="68"/>
        <v>15378531</v>
      </c>
      <c r="O281" s="36">
        <f t="shared" si="69"/>
        <v>0.62740709897757962</v>
      </c>
      <c r="P281" s="31">
        <v>189070</v>
      </c>
      <c r="Q281" s="31">
        <v>22546913</v>
      </c>
      <c r="R281" s="31">
        <v>17718694</v>
      </c>
      <c r="S281" s="31">
        <v>8088546</v>
      </c>
      <c r="T281" s="36">
        <f t="shared" si="70"/>
        <v>0.45649786603911102</v>
      </c>
      <c r="U281" s="36">
        <f t="shared" si="71"/>
        <v>9.9299783149098211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33771097</v>
      </c>
      <c r="E282" s="31">
        <v>32047991</v>
      </c>
      <c r="F282" s="31">
        <v>6150230</v>
      </c>
      <c r="G282" s="36">
        <f t="shared" si="64"/>
        <v>0.18211519750157953</v>
      </c>
      <c r="H282" s="31">
        <v>5847474</v>
      </c>
      <c r="I282" s="36">
        <f t="shared" si="65"/>
        <v>0.17315025330684403</v>
      </c>
      <c r="J282" s="31">
        <v>5769658</v>
      </c>
      <c r="K282" s="36">
        <f t="shared" si="66"/>
        <v>0.18003181541083182</v>
      </c>
      <c r="L282" s="31">
        <v>7892623</v>
      </c>
      <c r="M282" s="36">
        <f t="shared" si="67"/>
        <v>0.24627512532688867</v>
      </c>
      <c r="N282" s="31">
        <f t="shared" si="68"/>
        <v>25659985</v>
      </c>
      <c r="O282" s="36">
        <f t="shared" si="69"/>
        <v>0.8006737458207599</v>
      </c>
      <c r="P282" s="31">
        <v>6078272</v>
      </c>
      <c r="Q282" s="31">
        <v>30412096</v>
      </c>
      <c r="R282" s="31">
        <v>30412096</v>
      </c>
      <c r="S282" s="31">
        <v>25773932</v>
      </c>
      <c r="T282" s="36">
        <f t="shared" si="70"/>
        <v>0.84748949891516845</v>
      </c>
      <c r="U282" s="36">
        <f t="shared" si="71"/>
        <v>0.29849782964632054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78598104</v>
      </c>
      <c r="E283" s="31">
        <v>82697704</v>
      </c>
      <c r="F283" s="31">
        <v>41663449</v>
      </c>
      <c r="G283" s="36">
        <f t="shared" si="64"/>
        <v>0.53008211241329684</v>
      </c>
      <c r="H283" s="31">
        <v>35898741</v>
      </c>
      <c r="I283" s="36">
        <f t="shared" si="65"/>
        <v>0.45673800222967209</v>
      </c>
      <c r="J283" s="31">
        <v>32763306</v>
      </c>
      <c r="K283" s="36">
        <f t="shared" si="66"/>
        <v>0.39618156750760575</v>
      </c>
      <c r="L283" s="31">
        <v>13787187</v>
      </c>
      <c r="M283" s="36">
        <f t="shared" si="67"/>
        <v>0.16671789340124848</v>
      </c>
      <c r="N283" s="31">
        <f t="shared" si="68"/>
        <v>124112683</v>
      </c>
      <c r="O283" s="36">
        <f t="shared" si="69"/>
        <v>1.5007996231672889</v>
      </c>
      <c r="P283" s="31">
        <v>14524041</v>
      </c>
      <c r="Q283" s="31">
        <v>68624864</v>
      </c>
      <c r="R283" s="31">
        <v>69118864</v>
      </c>
      <c r="S283" s="31">
        <v>105752129</v>
      </c>
      <c r="T283" s="36">
        <f t="shared" si="70"/>
        <v>1.5300038640681364</v>
      </c>
      <c r="U283" s="36">
        <f t="shared" si="71"/>
        <v>-5.0733401262086808E-2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228294966</v>
      </c>
      <c r="E285" s="32">
        <f>SUM(E276:E284)</f>
        <v>381418512</v>
      </c>
      <c r="F285" s="32">
        <f>SUM(F276:F284)</f>
        <v>69691146</v>
      </c>
      <c r="G285" s="37">
        <f t="shared" si="64"/>
        <v>0.30526799263720955</v>
      </c>
      <c r="H285" s="32">
        <f>SUM(H276:H284)</f>
        <v>65283622</v>
      </c>
      <c r="I285" s="37">
        <f t="shared" si="65"/>
        <v>0.28596172374646228</v>
      </c>
      <c r="J285" s="32">
        <f>SUM(J276:J284)</f>
        <v>70732632</v>
      </c>
      <c r="K285" s="37">
        <f t="shared" si="66"/>
        <v>0.1854462480835225</v>
      </c>
      <c r="L285" s="32">
        <f>SUM(L276:L284)</f>
        <v>67782682</v>
      </c>
      <c r="M285" s="37">
        <f t="shared" si="67"/>
        <v>0.17771209279952305</v>
      </c>
      <c r="N285" s="32">
        <f t="shared" si="68"/>
        <v>273490082</v>
      </c>
      <c r="O285" s="37">
        <f t="shared" si="69"/>
        <v>0.71703410661934519</v>
      </c>
      <c r="P285" s="32">
        <f>SUM(P276:P284)</f>
        <v>47441105</v>
      </c>
      <c r="Q285" s="32">
        <f>SUM(Q276:Q284)</f>
        <v>340042786</v>
      </c>
      <c r="R285" s="32">
        <f>SUM(R276:R284)</f>
        <v>354549541</v>
      </c>
      <c r="S285" s="32">
        <f>SUM(S276:S284)</f>
        <v>276922201</v>
      </c>
      <c r="T285" s="37">
        <f t="shared" si="70"/>
        <v>0.78105361586125988</v>
      </c>
      <c r="U285" s="37">
        <f t="shared" si="71"/>
        <v>0.42877536263120342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126282556</v>
      </c>
      <c r="E286" s="31">
        <v>126282556</v>
      </c>
      <c r="F286" s="31">
        <v>28210310</v>
      </c>
      <c r="G286" s="36">
        <f t="shared" si="64"/>
        <v>0.22339039447380207</v>
      </c>
      <c r="H286" s="31">
        <v>33265148</v>
      </c>
      <c r="I286" s="36">
        <f t="shared" si="65"/>
        <v>0.26341839327357297</v>
      </c>
      <c r="J286" s="31">
        <v>32180103</v>
      </c>
      <c r="K286" s="36">
        <f t="shared" si="66"/>
        <v>0.25482619309669341</v>
      </c>
      <c r="L286" s="31">
        <v>23606840</v>
      </c>
      <c r="M286" s="36">
        <f t="shared" si="67"/>
        <v>0.18693666605861226</v>
      </c>
      <c r="N286" s="31">
        <f t="shared" si="68"/>
        <v>117262401</v>
      </c>
      <c r="O286" s="36">
        <f t="shared" si="69"/>
        <v>0.92857164690268068</v>
      </c>
      <c r="P286" s="31">
        <v>23395084</v>
      </c>
      <c r="Q286" s="31">
        <v>118574884</v>
      </c>
      <c r="R286" s="31">
        <v>118574884</v>
      </c>
      <c r="S286" s="31">
        <v>89788529</v>
      </c>
      <c r="T286" s="36">
        <f t="shared" si="70"/>
        <v>0.75723058687537914</v>
      </c>
      <c r="U286" s="36">
        <f t="shared" si="71"/>
        <v>9.0513032567012264E-3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66709637</v>
      </c>
      <c r="E288" s="31">
        <v>66709637</v>
      </c>
      <c r="F288" s="31">
        <v>-18547115</v>
      </c>
      <c r="G288" s="36">
        <f t="shared" si="64"/>
        <v>-0.27802752097122041</v>
      </c>
      <c r="H288" s="31">
        <v>-18663183</v>
      </c>
      <c r="I288" s="36">
        <f t="shared" si="65"/>
        <v>-0.27976741951091716</v>
      </c>
      <c r="J288" s="31">
        <v>13491375</v>
      </c>
      <c r="K288" s="36">
        <f t="shared" si="66"/>
        <v>0.20224027002275549</v>
      </c>
      <c r="L288" s="31">
        <v>19217787</v>
      </c>
      <c r="M288" s="36">
        <f t="shared" si="67"/>
        <v>0.28808112087313564</v>
      </c>
      <c r="N288" s="31">
        <f t="shared" si="68"/>
        <v>-4501136</v>
      </c>
      <c r="O288" s="36">
        <f t="shared" si="69"/>
        <v>-6.7473549586246434E-2</v>
      </c>
      <c r="P288" s="31">
        <v>7199247</v>
      </c>
      <c r="Q288" s="31">
        <v>72374476</v>
      </c>
      <c r="R288" s="31">
        <v>64120258</v>
      </c>
      <c r="S288" s="31">
        <v>13272848</v>
      </c>
      <c r="T288" s="36">
        <f t="shared" si="70"/>
        <v>0.20699929186186369</v>
      </c>
      <c r="U288" s="36">
        <f t="shared" si="71"/>
        <v>1.6694162597838358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29678037</v>
      </c>
      <c r="E289" s="31">
        <v>33878037</v>
      </c>
      <c r="F289" s="31">
        <v>6071825</v>
      </c>
      <c r="G289" s="36">
        <f t="shared" si="64"/>
        <v>0.20458984534590344</v>
      </c>
      <c r="H289" s="31">
        <v>8692681</v>
      </c>
      <c r="I289" s="36">
        <f t="shared" si="65"/>
        <v>0.29289945962396369</v>
      </c>
      <c r="J289" s="31">
        <v>13565368</v>
      </c>
      <c r="K289" s="36">
        <f t="shared" si="66"/>
        <v>0.40041776918774841</v>
      </c>
      <c r="L289" s="31">
        <v>7311000</v>
      </c>
      <c r="M289" s="36">
        <f t="shared" si="67"/>
        <v>0.21580353076537462</v>
      </c>
      <c r="N289" s="31">
        <f t="shared" si="68"/>
        <v>35640874</v>
      </c>
      <c r="O289" s="36">
        <f t="shared" si="69"/>
        <v>1.0520348035513392</v>
      </c>
      <c r="P289" s="31">
        <v>7075922</v>
      </c>
      <c r="Q289" s="31">
        <v>25517599</v>
      </c>
      <c r="R289" s="31">
        <v>25517599</v>
      </c>
      <c r="S289" s="31">
        <v>23476058</v>
      </c>
      <c r="T289" s="36">
        <f t="shared" si="70"/>
        <v>0.91999478477579333</v>
      </c>
      <c r="U289" s="36">
        <f t="shared" si="71"/>
        <v>3.322224298119747E-2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423489728</v>
      </c>
      <c r="E290" s="31">
        <v>423489728</v>
      </c>
      <c r="F290" s="31">
        <v>101011572</v>
      </c>
      <c r="G290" s="36">
        <f t="shared" si="64"/>
        <v>0.23852189397141646</v>
      </c>
      <c r="H290" s="31">
        <v>107355818</v>
      </c>
      <c r="I290" s="36">
        <f t="shared" si="65"/>
        <v>0.25350276736818511</v>
      </c>
      <c r="J290" s="31">
        <v>101279606</v>
      </c>
      <c r="K290" s="36">
        <f t="shared" si="66"/>
        <v>0.23915481132992203</v>
      </c>
      <c r="L290" s="31">
        <v>114887075</v>
      </c>
      <c r="M290" s="36">
        <f t="shared" si="67"/>
        <v>0.27128656825414194</v>
      </c>
      <c r="N290" s="31">
        <f t="shared" si="68"/>
        <v>424534071</v>
      </c>
      <c r="O290" s="36">
        <f t="shared" si="69"/>
        <v>1.0024660409236656</v>
      </c>
      <c r="P290" s="31">
        <v>101712216</v>
      </c>
      <c r="Q290" s="31">
        <v>393251271</v>
      </c>
      <c r="R290" s="31">
        <v>381303156</v>
      </c>
      <c r="S290" s="31">
        <v>384822856</v>
      </c>
      <c r="T290" s="36">
        <f t="shared" si="70"/>
        <v>1.0092307130025433</v>
      </c>
      <c r="U290" s="36">
        <f t="shared" si="71"/>
        <v>0.12953074387839503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646159958</v>
      </c>
      <c r="E292" s="32">
        <f>SUM(E286:E291)</f>
        <v>650359958</v>
      </c>
      <c r="F292" s="32">
        <f>SUM(F286:F291)</f>
        <v>116746592</v>
      </c>
      <c r="G292" s="37">
        <f t="shared" si="64"/>
        <v>0.18067754052936844</v>
      </c>
      <c r="H292" s="32">
        <f>SUM(H286:H291)</f>
        <v>130650464</v>
      </c>
      <c r="I292" s="37">
        <f t="shared" si="65"/>
        <v>0.20219523414046031</v>
      </c>
      <c r="J292" s="32">
        <f>SUM(J286:J291)</f>
        <v>160516452</v>
      </c>
      <c r="K292" s="37">
        <f t="shared" si="66"/>
        <v>0.24681170792498267</v>
      </c>
      <c r="L292" s="32">
        <f>SUM(L286:L291)</f>
        <v>165022702</v>
      </c>
      <c r="M292" s="37">
        <f t="shared" si="67"/>
        <v>0.25374056316056287</v>
      </c>
      <c r="N292" s="32">
        <f t="shared" si="68"/>
        <v>572936210</v>
      </c>
      <c r="O292" s="37">
        <f t="shared" si="69"/>
        <v>0.88095246786395787</v>
      </c>
      <c r="P292" s="32">
        <f>SUM(P286:P291)</f>
        <v>139382469</v>
      </c>
      <c r="Q292" s="32">
        <f>SUM(Q286:Q291)</f>
        <v>609718230</v>
      </c>
      <c r="R292" s="32">
        <f>SUM(R286:R291)</f>
        <v>589515897</v>
      </c>
      <c r="S292" s="32">
        <f>SUM(S286:S291)</f>
        <v>511360291</v>
      </c>
      <c r="T292" s="37">
        <f t="shared" si="70"/>
        <v>0.867424090855348</v>
      </c>
      <c r="U292" s="37">
        <f t="shared" si="71"/>
        <v>0.18395593925086806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1164299207</v>
      </c>
      <c r="E293" s="31">
        <v>1164299207</v>
      </c>
      <c r="F293" s="31">
        <v>292038788</v>
      </c>
      <c r="G293" s="36">
        <f t="shared" si="64"/>
        <v>0.25082795405528435</v>
      </c>
      <c r="H293" s="31">
        <v>219640082</v>
      </c>
      <c r="I293" s="36">
        <f t="shared" si="65"/>
        <v>0.18864573700598594</v>
      </c>
      <c r="J293" s="31">
        <v>237591712</v>
      </c>
      <c r="K293" s="36">
        <f t="shared" si="66"/>
        <v>0.20406413623882164</v>
      </c>
      <c r="L293" s="31">
        <v>235301069</v>
      </c>
      <c r="M293" s="36">
        <f t="shared" si="67"/>
        <v>0.20209673560311889</v>
      </c>
      <c r="N293" s="31">
        <f t="shared" si="68"/>
        <v>984571651</v>
      </c>
      <c r="O293" s="36">
        <f t="shared" si="69"/>
        <v>0.84563456290321082</v>
      </c>
      <c r="P293" s="31">
        <v>205667540</v>
      </c>
      <c r="Q293" s="31">
        <v>1052251624</v>
      </c>
      <c r="R293" s="31">
        <v>1056581624</v>
      </c>
      <c r="S293" s="31">
        <v>952786202</v>
      </c>
      <c r="T293" s="36">
        <f t="shared" si="70"/>
        <v>0.90176298769322527</v>
      </c>
      <c r="U293" s="36">
        <f t="shared" si="71"/>
        <v>0.1440846183116693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42155757</v>
      </c>
      <c r="E294" s="31">
        <v>50766274</v>
      </c>
      <c r="F294" s="31">
        <v>4295137</v>
      </c>
      <c r="G294" s="36">
        <f t="shared" si="64"/>
        <v>0.10188731754953421</v>
      </c>
      <c r="H294" s="31">
        <v>9577504</v>
      </c>
      <c r="I294" s="36">
        <f t="shared" si="65"/>
        <v>0.22719326330683612</v>
      </c>
      <c r="J294" s="31">
        <v>10495930</v>
      </c>
      <c r="K294" s="36">
        <f t="shared" si="66"/>
        <v>0.20675005614948222</v>
      </c>
      <c r="L294" s="31">
        <v>11111716</v>
      </c>
      <c r="M294" s="36">
        <f t="shared" si="67"/>
        <v>0.21887988076493461</v>
      </c>
      <c r="N294" s="31">
        <f t="shared" si="68"/>
        <v>35480287</v>
      </c>
      <c r="O294" s="36">
        <f t="shared" si="69"/>
        <v>0.69889484109076039</v>
      </c>
      <c r="P294" s="31">
        <v>-418887329</v>
      </c>
      <c r="Q294" s="31">
        <v>42956075</v>
      </c>
      <c r="R294" s="31">
        <v>42232079</v>
      </c>
      <c r="S294" s="31">
        <v>25496787</v>
      </c>
      <c r="T294" s="36">
        <f t="shared" si="70"/>
        <v>0.6037303302070447</v>
      </c>
      <c r="U294" s="36">
        <f t="shared" si="71"/>
        <v>-1.026526741753031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21681521</v>
      </c>
      <c r="E295" s="31">
        <v>21681521</v>
      </c>
      <c r="F295" s="31">
        <v>4923810</v>
      </c>
      <c r="G295" s="36">
        <f t="shared" si="64"/>
        <v>0.22709707496997097</v>
      </c>
      <c r="H295" s="31">
        <v>4819731</v>
      </c>
      <c r="I295" s="36">
        <f t="shared" si="65"/>
        <v>0.22229671986573266</v>
      </c>
      <c r="J295" s="31">
        <v>4736610</v>
      </c>
      <c r="K295" s="36">
        <f t="shared" si="66"/>
        <v>0.21846299436280323</v>
      </c>
      <c r="L295" s="31">
        <v>4656360</v>
      </c>
      <c r="M295" s="36">
        <f t="shared" si="67"/>
        <v>0.21476168576918567</v>
      </c>
      <c r="N295" s="31">
        <f t="shared" si="68"/>
        <v>19136511</v>
      </c>
      <c r="O295" s="36">
        <f t="shared" si="69"/>
        <v>0.88261847496769252</v>
      </c>
      <c r="P295" s="31">
        <v>4123751</v>
      </c>
      <c r="Q295" s="31">
        <v>35847970</v>
      </c>
      <c r="R295" s="31">
        <v>19180291</v>
      </c>
      <c r="S295" s="31">
        <v>17924318</v>
      </c>
      <c r="T295" s="36">
        <f t="shared" si="70"/>
        <v>0.93451752113667097</v>
      </c>
      <c r="U295" s="36">
        <f t="shared" si="71"/>
        <v>0.12915644033793505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173341849</v>
      </c>
      <c r="E296" s="31">
        <v>173341849</v>
      </c>
      <c r="F296" s="31">
        <v>33151580</v>
      </c>
      <c r="G296" s="36">
        <f t="shared" si="64"/>
        <v>0.19124971950656877</v>
      </c>
      <c r="H296" s="31">
        <v>29032354</v>
      </c>
      <c r="I296" s="36">
        <f t="shared" si="65"/>
        <v>0.16748612160009901</v>
      </c>
      <c r="J296" s="31">
        <v>29362750</v>
      </c>
      <c r="K296" s="36">
        <f t="shared" si="66"/>
        <v>0.16939215872792496</v>
      </c>
      <c r="L296" s="31">
        <v>30696269</v>
      </c>
      <c r="M296" s="36">
        <f t="shared" si="67"/>
        <v>0.17708515962582122</v>
      </c>
      <c r="N296" s="31">
        <f t="shared" si="68"/>
        <v>122242953</v>
      </c>
      <c r="O296" s="36">
        <f t="shared" si="69"/>
        <v>0.70521315946041396</v>
      </c>
      <c r="P296" s="31">
        <v>26680450</v>
      </c>
      <c r="Q296" s="31">
        <v>138253587</v>
      </c>
      <c r="R296" s="31">
        <v>138253587</v>
      </c>
      <c r="S296" s="31">
        <v>103487116</v>
      </c>
      <c r="T296" s="36">
        <f t="shared" si="70"/>
        <v>0.74853114660959941</v>
      </c>
      <c r="U296" s="36">
        <f t="shared" si="71"/>
        <v>0.15051541484495212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1401478334</v>
      </c>
      <c r="E298" s="32">
        <f>SUM(E293:E297)</f>
        <v>1410088851</v>
      </c>
      <c r="F298" s="32">
        <f>SUM(F293:F297)</f>
        <v>334409315</v>
      </c>
      <c r="G298" s="37">
        <f t="shared" si="64"/>
        <v>0.23861183358115332</v>
      </c>
      <c r="H298" s="32">
        <f>SUM(H293:H297)</f>
        <v>263069671</v>
      </c>
      <c r="I298" s="37">
        <f t="shared" si="65"/>
        <v>0.18770869632295006</v>
      </c>
      <c r="J298" s="32">
        <f>SUM(J293:J297)</f>
        <v>282187002</v>
      </c>
      <c r="K298" s="37">
        <f t="shared" si="66"/>
        <v>0.20012001499045964</v>
      </c>
      <c r="L298" s="32">
        <f>SUM(L293:L297)</f>
        <v>281765414</v>
      </c>
      <c r="M298" s="37">
        <f t="shared" si="67"/>
        <v>0.19982103524907593</v>
      </c>
      <c r="N298" s="32">
        <f t="shared" si="68"/>
        <v>1161431402</v>
      </c>
      <c r="O298" s="37">
        <f t="shared" si="69"/>
        <v>0.82365831144352475</v>
      </c>
      <c r="P298" s="32">
        <f>SUM(P293:P297)</f>
        <v>-182415588</v>
      </c>
      <c r="Q298" s="32">
        <f>SUM(Q293:Q297)</f>
        <v>1269309256</v>
      </c>
      <c r="R298" s="32">
        <f>SUM(R293:R297)</f>
        <v>1256247581</v>
      </c>
      <c r="S298" s="32">
        <f>SUM(S293:S297)</f>
        <v>1099694423</v>
      </c>
      <c r="T298" s="37">
        <f t="shared" si="70"/>
        <v>0.87538033078210564</v>
      </c>
      <c r="U298" s="37">
        <f t="shared" si="71"/>
        <v>-2.544634518843861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3130344678</v>
      </c>
      <c r="E299" s="32">
        <f>SUM(E263:E266,E268:E274,E276:E284,E286:E291,E293:E297)</f>
        <v>3299221585</v>
      </c>
      <c r="F299" s="32">
        <f>SUM(F263:F266,F268:F274,F276:F284,F286:F291,F293:F297)</f>
        <v>725530085</v>
      </c>
      <c r="G299" s="37">
        <f t="shared" si="64"/>
        <v>0.23177322615589618</v>
      </c>
      <c r="H299" s="32">
        <f>SUM(H263:H266,H268:H274,H276:H284,H286:H291,H293:H297)</f>
        <v>682870995</v>
      </c>
      <c r="I299" s="37">
        <f t="shared" si="65"/>
        <v>0.21814562460140691</v>
      </c>
      <c r="J299" s="32">
        <f>SUM(J263:J266,J268:J274,J276:J284,J286:J291,J293:J297)</f>
        <v>684184043</v>
      </c>
      <c r="K299" s="37">
        <f t="shared" si="66"/>
        <v>0.20737741475463825</v>
      </c>
      <c r="L299" s="32">
        <f>SUM(L263:L266,L268:L274,L276:L284,L286:L291,L293:L297)</f>
        <v>670743798</v>
      </c>
      <c r="M299" s="37">
        <f t="shared" si="67"/>
        <v>0.20330365230682135</v>
      </c>
      <c r="N299" s="32">
        <f t="shared" si="68"/>
        <v>2763328921</v>
      </c>
      <c r="O299" s="37">
        <f t="shared" si="69"/>
        <v>0.83756996909924131</v>
      </c>
      <c r="P299" s="32">
        <f>SUM(P263:P266,P268:P274,P276:P284,P286:P291,P293:P297)</f>
        <v>154707419</v>
      </c>
      <c r="Q299" s="32">
        <f>SUM(Q263:Q266,Q268:Q274,Q276:Q284,Q286:Q291,Q293:Q297)</f>
        <v>3002557800</v>
      </c>
      <c r="R299" s="32">
        <f>SUM(R263:R266,R268:R274,R276:R284,R286:R291,R293:R297)</f>
        <v>2945407710</v>
      </c>
      <c r="S299" s="32">
        <f>SUM(S263:S266,S268:S274,S276:S284,S286:S291,S293:S297)</f>
        <v>2527920662</v>
      </c>
      <c r="T299" s="37">
        <f t="shared" si="70"/>
        <v>0.8582583162994436</v>
      </c>
      <c r="U299" s="37">
        <f t="shared" si="71"/>
        <v>3.3355632350120201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21859057168</v>
      </c>
      <c r="E302" s="31">
        <v>22570173988</v>
      </c>
      <c r="F302" s="31">
        <v>6706311576</v>
      </c>
      <c r="G302" s="36">
        <f t="shared" ref="G302:G339" si="72">IF(($D302     =0),0,($F302     /$D302     ))</f>
        <v>0.30679784239814017</v>
      </c>
      <c r="H302" s="31">
        <v>5507795020</v>
      </c>
      <c r="I302" s="36">
        <f t="shared" ref="I302:I339" si="73">IF(($D302     =0),0,($H302     /$D302     ))</f>
        <v>0.25196855370610377</v>
      </c>
      <c r="J302" s="31">
        <v>5228448016</v>
      </c>
      <c r="K302" s="36">
        <f t="shared" ref="K302:K339" si="74">IF(($E302     =0),0,($J302     /$E302     ))</f>
        <v>0.23165297789816933</v>
      </c>
      <c r="L302" s="31">
        <v>7088021732</v>
      </c>
      <c r="M302" s="36">
        <f t="shared" ref="M302:M339" si="75">IF(($E302     =0),0,($L302     /$E302     ))</f>
        <v>0.31404373469910002</v>
      </c>
      <c r="N302" s="31">
        <f t="shared" ref="N302:N339" si="76">$F302     +$H302     +$J302     +$L302</f>
        <v>24530576344</v>
      </c>
      <c r="O302" s="36">
        <f t="shared" ref="O302:O339" si="77">IF(($E302     =0),0,($N302     /$E302     ))</f>
        <v>1.0868580967538086</v>
      </c>
      <c r="P302" s="31">
        <v>4941751834</v>
      </c>
      <c r="Q302" s="31">
        <v>20127337395</v>
      </c>
      <c r="R302" s="31">
        <v>20129686843</v>
      </c>
      <c r="S302" s="31">
        <v>20154883798</v>
      </c>
      <c r="T302" s="36">
        <f t="shared" ref="T302:T339" si="78">IF(($R302     =0),0,($S302     /$R302     ))</f>
        <v>1.0012517310972855</v>
      </c>
      <c r="U302" s="36">
        <f t="shared" ref="U302:U339" si="79">IF(($P302     =0),0,(($L302     /$P302     )-1))</f>
        <v>0.43431357342417298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21859057168</v>
      </c>
      <c r="E303" s="32">
        <f>E302</f>
        <v>22570173988</v>
      </c>
      <c r="F303" s="32">
        <f>F302</f>
        <v>6706311576</v>
      </c>
      <c r="G303" s="37">
        <f t="shared" si="72"/>
        <v>0.30679784239814017</v>
      </c>
      <c r="H303" s="32">
        <f>H302</f>
        <v>5507795020</v>
      </c>
      <c r="I303" s="37">
        <f t="shared" si="73"/>
        <v>0.25196855370610377</v>
      </c>
      <c r="J303" s="32">
        <f>J302</f>
        <v>5228448016</v>
      </c>
      <c r="K303" s="37">
        <f t="shared" si="74"/>
        <v>0.23165297789816933</v>
      </c>
      <c r="L303" s="32">
        <f>L302</f>
        <v>7088021732</v>
      </c>
      <c r="M303" s="37">
        <f t="shared" si="75"/>
        <v>0.31404373469910002</v>
      </c>
      <c r="N303" s="32">
        <f t="shared" si="76"/>
        <v>24530576344</v>
      </c>
      <c r="O303" s="37">
        <f t="shared" si="77"/>
        <v>1.0868580967538086</v>
      </c>
      <c r="P303" s="32">
        <f>P302</f>
        <v>4941751834</v>
      </c>
      <c r="Q303" s="32">
        <f>Q302</f>
        <v>20127337395</v>
      </c>
      <c r="R303" s="32">
        <f>R302</f>
        <v>20129686843</v>
      </c>
      <c r="S303" s="32">
        <f>S302</f>
        <v>20154883798</v>
      </c>
      <c r="T303" s="37">
        <f t="shared" si="78"/>
        <v>1.0012517310972855</v>
      </c>
      <c r="U303" s="37">
        <f t="shared" si="79"/>
        <v>0.43431357342417298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235173503</v>
      </c>
      <c r="E304" s="31">
        <v>231588043</v>
      </c>
      <c r="F304" s="31">
        <v>44960506</v>
      </c>
      <c r="G304" s="36">
        <f t="shared" si="72"/>
        <v>0.19118015178776326</v>
      </c>
      <c r="H304" s="31">
        <v>44879374</v>
      </c>
      <c r="I304" s="36">
        <f t="shared" si="73"/>
        <v>0.19083516394276781</v>
      </c>
      <c r="J304" s="31">
        <v>85629856</v>
      </c>
      <c r="K304" s="36">
        <f t="shared" si="74"/>
        <v>0.3697507647232029</v>
      </c>
      <c r="L304" s="31">
        <v>46665983</v>
      </c>
      <c r="M304" s="36">
        <f t="shared" si="75"/>
        <v>0.20150428491681671</v>
      </c>
      <c r="N304" s="31">
        <f t="shared" si="76"/>
        <v>222135719</v>
      </c>
      <c r="O304" s="36">
        <f t="shared" si="77"/>
        <v>0.95918474944753518</v>
      </c>
      <c r="P304" s="31">
        <v>41004751</v>
      </c>
      <c r="Q304" s="31">
        <v>181768359</v>
      </c>
      <c r="R304" s="31">
        <v>167168782</v>
      </c>
      <c r="S304" s="31">
        <v>153500868</v>
      </c>
      <c r="T304" s="36">
        <f t="shared" si="78"/>
        <v>0.91823883720107502</v>
      </c>
      <c r="U304" s="36">
        <f t="shared" si="79"/>
        <v>0.13806283081684856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154940313</v>
      </c>
      <c r="E305" s="31">
        <v>184773735</v>
      </c>
      <c r="F305" s="31">
        <v>45049771</v>
      </c>
      <c r="G305" s="36">
        <f t="shared" si="72"/>
        <v>0.29075564730529491</v>
      </c>
      <c r="H305" s="31">
        <v>44314973</v>
      </c>
      <c r="I305" s="36">
        <f t="shared" si="73"/>
        <v>0.28601318883356069</v>
      </c>
      <c r="J305" s="31">
        <v>40425688</v>
      </c>
      <c r="K305" s="36">
        <f t="shared" si="74"/>
        <v>0.21878481809116432</v>
      </c>
      <c r="L305" s="31">
        <v>55200775</v>
      </c>
      <c r="M305" s="36">
        <f t="shared" si="75"/>
        <v>0.2987479524619665</v>
      </c>
      <c r="N305" s="31">
        <f t="shared" si="76"/>
        <v>184991207</v>
      </c>
      <c r="O305" s="36">
        <f t="shared" si="77"/>
        <v>1.0011769638146895</v>
      </c>
      <c r="P305" s="31">
        <v>64854582</v>
      </c>
      <c r="Q305" s="31">
        <v>115874125</v>
      </c>
      <c r="R305" s="31">
        <v>160427782</v>
      </c>
      <c r="S305" s="31">
        <v>160234130</v>
      </c>
      <c r="T305" s="36">
        <f t="shared" si="78"/>
        <v>0.9987929023415657</v>
      </c>
      <c r="U305" s="36">
        <f t="shared" si="79"/>
        <v>-0.14885312189661482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160611087</v>
      </c>
      <c r="E306" s="31">
        <v>187987087</v>
      </c>
      <c r="F306" s="31">
        <v>53437125</v>
      </c>
      <c r="G306" s="36">
        <f t="shared" si="72"/>
        <v>0.33271130902687934</v>
      </c>
      <c r="H306" s="31">
        <v>42761542</v>
      </c>
      <c r="I306" s="36">
        <f t="shared" si="73"/>
        <v>0.26624277812153779</v>
      </c>
      <c r="J306" s="31">
        <v>48293262</v>
      </c>
      <c r="K306" s="36">
        <f t="shared" si="74"/>
        <v>0.25689669844184565</v>
      </c>
      <c r="L306" s="31">
        <v>43506382</v>
      </c>
      <c r="M306" s="36">
        <f t="shared" si="75"/>
        <v>0.23143282176610355</v>
      </c>
      <c r="N306" s="31">
        <f t="shared" si="76"/>
        <v>187998311</v>
      </c>
      <c r="O306" s="36">
        <f t="shared" si="77"/>
        <v>1.0000597062286518</v>
      </c>
      <c r="P306" s="31">
        <v>38772756</v>
      </c>
      <c r="Q306" s="31">
        <v>168801528</v>
      </c>
      <c r="R306" s="31">
        <v>155760528</v>
      </c>
      <c r="S306" s="31">
        <v>154726061</v>
      </c>
      <c r="T306" s="36">
        <f t="shared" si="78"/>
        <v>0.99335860623174055</v>
      </c>
      <c r="U306" s="36">
        <f t="shared" si="79"/>
        <v>0.12208639489026774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592052499</v>
      </c>
      <c r="E307" s="31">
        <v>585028499</v>
      </c>
      <c r="F307" s="31">
        <v>136382205</v>
      </c>
      <c r="G307" s="36">
        <f t="shared" si="72"/>
        <v>0.23035491823842466</v>
      </c>
      <c r="H307" s="31">
        <v>142377349</v>
      </c>
      <c r="I307" s="36">
        <f t="shared" si="73"/>
        <v>0.24048095268659614</v>
      </c>
      <c r="J307" s="31">
        <v>137665977</v>
      </c>
      <c r="K307" s="36">
        <f t="shared" si="74"/>
        <v>0.23531499274875498</v>
      </c>
      <c r="L307" s="31">
        <v>140130268</v>
      </c>
      <c r="M307" s="36">
        <f t="shared" si="75"/>
        <v>0.23952725079124734</v>
      </c>
      <c r="N307" s="31">
        <f t="shared" si="76"/>
        <v>556555799</v>
      </c>
      <c r="O307" s="36">
        <f t="shared" si="77"/>
        <v>0.95133108891503759</v>
      </c>
      <c r="P307" s="31">
        <v>129186966</v>
      </c>
      <c r="Q307" s="31">
        <v>539804237</v>
      </c>
      <c r="R307" s="31">
        <v>520746819</v>
      </c>
      <c r="S307" s="31">
        <v>492138736</v>
      </c>
      <c r="T307" s="36">
        <f t="shared" si="78"/>
        <v>0.94506335525018348</v>
      </c>
      <c r="U307" s="36">
        <f t="shared" si="79"/>
        <v>8.4709025521970904E-2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464631244</v>
      </c>
      <c r="E308" s="31">
        <v>489282769</v>
      </c>
      <c r="F308" s="31">
        <v>140919384</v>
      </c>
      <c r="G308" s="36">
        <f t="shared" si="72"/>
        <v>0.30329295719940863</v>
      </c>
      <c r="H308" s="31">
        <v>128857587</v>
      </c>
      <c r="I308" s="36">
        <f t="shared" si="73"/>
        <v>0.2773330219695686</v>
      </c>
      <c r="J308" s="31">
        <v>128610540</v>
      </c>
      <c r="K308" s="36">
        <f t="shared" si="74"/>
        <v>0.26285524066759031</v>
      </c>
      <c r="L308" s="31">
        <v>134211705</v>
      </c>
      <c r="M308" s="36">
        <f t="shared" si="75"/>
        <v>0.27430294607411365</v>
      </c>
      <c r="N308" s="31">
        <f t="shared" si="76"/>
        <v>532599216</v>
      </c>
      <c r="O308" s="36">
        <f t="shared" si="77"/>
        <v>1.0885304975863559</v>
      </c>
      <c r="P308" s="31">
        <v>137638894</v>
      </c>
      <c r="Q308" s="31">
        <v>432766894</v>
      </c>
      <c r="R308" s="31">
        <v>425258804</v>
      </c>
      <c r="S308" s="31">
        <v>475918231</v>
      </c>
      <c r="T308" s="36">
        <f t="shared" si="78"/>
        <v>1.1191261098500385</v>
      </c>
      <c r="U308" s="36">
        <f t="shared" si="79"/>
        <v>-2.4899858611185821E-2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1607408646</v>
      </c>
      <c r="E310" s="32">
        <f>SUM(E304:E309)</f>
        <v>1678660133</v>
      </c>
      <c r="F310" s="32">
        <f>SUM(F304:F309)</f>
        <v>420748991</v>
      </c>
      <c r="G310" s="37">
        <f t="shared" si="72"/>
        <v>0.26175608302656844</v>
      </c>
      <c r="H310" s="32">
        <f>SUM(H304:H309)</f>
        <v>403190825</v>
      </c>
      <c r="I310" s="37">
        <f t="shared" si="73"/>
        <v>0.25083280844813871</v>
      </c>
      <c r="J310" s="32">
        <f>SUM(J304:J309)</f>
        <v>440625323</v>
      </c>
      <c r="K310" s="37">
        <f t="shared" si="74"/>
        <v>0.26248632128562022</v>
      </c>
      <c r="L310" s="32">
        <f>SUM(L304:L309)</f>
        <v>419715113</v>
      </c>
      <c r="M310" s="37">
        <f t="shared" si="75"/>
        <v>0.25002983316814137</v>
      </c>
      <c r="N310" s="32">
        <f t="shared" si="76"/>
        <v>1684280252</v>
      </c>
      <c r="O310" s="37">
        <f t="shared" si="77"/>
        <v>1.0033479790754047</v>
      </c>
      <c r="P310" s="32">
        <f>SUM(P304:P309)</f>
        <v>411457949</v>
      </c>
      <c r="Q310" s="32">
        <f>SUM(Q304:Q309)</f>
        <v>1439015143</v>
      </c>
      <c r="R310" s="32">
        <f>SUM(R304:R309)</f>
        <v>1429362715</v>
      </c>
      <c r="S310" s="32">
        <f>SUM(S304:S309)</f>
        <v>1436518026</v>
      </c>
      <c r="T310" s="37">
        <f t="shared" si="78"/>
        <v>1.0050059449046143</v>
      </c>
      <c r="U310" s="37">
        <f t="shared" si="79"/>
        <v>2.0068062896993588E-2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430868182</v>
      </c>
      <c r="E311" s="31">
        <v>430868182</v>
      </c>
      <c r="F311" s="31">
        <v>109765791</v>
      </c>
      <c r="G311" s="36">
        <f t="shared" si="72"/>
        <v>0.254754924094163</v>
      </c>
      <c r="H311" s="31">
        <v>70338259</v>
      </c>
      <c r="I311" s="36">
        <f t="shared" si="73"/>
        <v>0.16324774475920806</v>
      </c>
      <c r="J311" s="31">
        <v>98485530</v>
      </c>
      <c r="K311" s="36">
        <f t="shared" si="74"/>
        <v>0.22857461774701202</v>
      </c>
      <c r="L311" s="31">
        <v>117537235</v>
      </c>
      <c r="M311" s="36">
        <f t="shared" si="75"/>
        <v>0.2727916330568127</v>
      </c>
      <c r="N311" s="31">
        <f t="shared" si="76"/>
        <v>396126815</v>
      </c>
      <c r="O311" s="36">
        <f t="shared" si="77"/>
        <v>0.9193689196571958</v>
      </c>
      <c r="P311" s="31">
        <v>110721984</v>
      </c>
      <c r="Q311" s="31">
        <v>397310761</v>
      </c>
      <c r="R311" s="31">
        <v>397310761</v>
      </c>
      <c r="S311" s="31">
        <v>364751202</v>
      </c>
      <c r="T311" s="36">
        <f t="shared" si="78"/>
        <v>0.91805014563902032</v>
      </c>
      <c r="U311" s="36">
        <f t="shared" si="79"/>
        <v>6.1552825859767735E-2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1692979885</v>
      </c>
      <c r="E312" s="31">
        <v>1768738973</v>
      </c>
      <c r="F312" s="31">
        <v>560193160</v>
      </c>
      <c r="G312" s="36">
        <f t="shared" si="72"/>
        <v>0.33089179910722921</v>
      </c>
      <c r="H312" s="31">
        <v>360221439</v>
      </c>
      <c r="I312" s="36">
        <f t="shared" si="73"/>
        <v>0.21277360835270645</v>
      </c>
      <c r="J312" s="31">
        <v>451613828</v>
      </c>
      <c r="K312" s="36">
        <f t="shared" si="74"/>
        <v>0.25533096454249948</v>
      </c>
      <c r="L312" s="31">
        <v>444069323</v>
      </c>
      <c r="M312" s="36">
        <f t="shared" si="75"/>
        <v>0.25106549342710727</v>
      </c>
      <c r="N312" s="31">
        <f t="shared" si="76"/>
        <v>1816097750</v>
      </c>
      <c r="O312" s="36">
        <f t="shared" si="77"/>
        <v>1.0267754472100954</v>
      </c>
      <c r="P312" s="31">
        <v>393840025</v>
      </c>
      <c r="Q312" s="31">
        <v>1581002155</v>
      </c>
      <c r="R312" s="31">
        <v>1614831630</v>
      </c>
      <c r="S312" s="31">
        <v>1599185207</v>
      </c>
      <c r="T312" s="36">
        <f t="shared" si="78"/>
        <v>0.99031080224753831</v>
      </c>
      <c r="U312" s="36">
        <f t="shared" si="79"/>
        <v>0.12753731162798898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1115261720</v>
      </c>
      <c r="E313" s="31">
        <v>1165261720</v>
      </c>
      <c r="F313" s="31">
        <v>341525971</v>
      </c>
      <c r="G313" s="36">
        <f t="shared" si="72"/>
        <v>0.30622943913111267</v>
      </c>
      <c r="H313" s="31">
        <v>262409732</v>
      </c>
      <c r="I313" s="36">
        <f t="shared" si="73"/>
        <v>0.23528982237460819</v>
      </c>
      <c r="J313" s="31">
        <v>255780715</v>
      </c>
      <c r="K313" s="36">
        <f t="shared" si="74"/>
        <v>0.21950494949752575</v>
      </c>
      <c r="L313" s="31">
        <v>255114457</v>
      </c>
      <c r="M313" s="36">
        <f t="shared" si="75"/>
        <v>0.21893318266732387</v>
      </c>
      <c r="N313" s="31">
        <f t="shared" si="76"/>
        <v>1114830875</v>
      </c>
      <c r="O313" s="36">
        <f t="shared" si="77"/>
        <v>0.95672144365988443</v>
      </c>
      <c r="P313" s="31">
        <v>218847199</v>
      </c>
      <c r="Q313" s="31">
        <v>956423812</v>
      </c>
      <c r="R313" s="31">
        <v>993715100</v>
      </c>
      <c r="S313" s="31">
        <v>914798860</v>
      </c>
      <c r="T313" s="36">
        <f t="shared" si="78"/>
        <v>0.92058464241914006</v>
      </c>
      <c r="U313" s="36">
        <f t="shared" si="79"/>
        <v>0.16571954389052967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626115855</v>
      </c>
      <c r="E314" s="31">
        <v>638750570</v>
      </c>
      <c r="F314" s="31">
        <v>138805893</v>
      </c>
      <c r="G314" s="36">
        <f t="shared" si="72"/>
        <v>0.22169362409773188</v>
      </c>
      <c r="H314" s="31">
        <v>148539694</v>
      </c>
      <c r="I314" s="36">
        <f t="shared" si="73"/>
        <v>0.23723994978533167</v>
      </c>
      <c r="J314" s="31">
        <v>157588743</v>
      </c>
      <c r="K314" s="36">
        <f t="shared" si="74"/>
        <v>0.2467140545956773</v>
      </c>
      <c r="L314" s="31">
        <v>194519266</v>
      </c>
      <c r="M314" s="36">
        <f t="shared" si="75"/>
        <v>0.30453086875523255</v>
      </c>
      <c r="N314" s="31">
        <f t="shared" si="76"/>
        <v>639453596</v>
      </c>
      <c r="O314" s="36">
        <f t="shared" si="77"/>
        <v>1.0011006268064857</v>
      </c>
      <c r="P314" s="31">
        <v>139722161</v>
      </c>
      <c r="Q314" s="31">
        <v>555186950</v>
      </c>
      <c r="R314" s="31">
        <v>555186950</v>
      </c>
      <c r="S314" s="31">
        <v>521055808</v>
      </c>
      <c r="T314" s="36">
        <f t="shared" si="78"/>
        <v>0.93852315512819595</v>
      </c>
      <c r="U314" s="36">
        <f t="shared" si="79"/>
        <v>0.39218621160604572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633776574</v>
      </c>
      <c r="E315" s="31">
        <v>623446683</v>
      </c>
      <c r="F315" s="31">
        <v>120978351</v>
      </c>
      <c r="G315" s="36">
        <f t="shared" si="72"/>
        <v>0.19088485747660341</v>
      </c>
      <c r="H315" s="31">
        <v>163873020</v>
      </c>
      <c r="I315" s="36">
        <f t="shared" si="73"/>
        <v>0.25856591537572354</v>
      </c>
      <c r="J315" s="31">
        <v>183664631</v>
      </c>
      <c r="K315" s="36">
        <f t="shared" si="74"/>
        <v>0.29459557009143633</v>
      </c>
      <c r="L315" s="31">
        <v>192738488</v>
      </c>
      <c r="M315" s="36">
        <f t="shared" si="75"/>
        <v>0.30914991330541736</v>
      </c>
      <c r="N315" s="31">
        <f t="shared" si="76"/>
        <v>661254490</v>
      </c>
      <c r="O315" s="36">
        <f t="shared" si="77"/>
        <v>1.0606432082019754</v>
      </c>
      <c r="P315" s="31">
        <v>142658142</v>
      </c>
      <c r="Q315" s="31">
        <v>657831028</v>
      </c>
      <c r="R315" s="31">
        <v>614163011</v>
      </c>
      <c r="S315" s="31">
        <v>569595893</v>
      </c>
      <c r="T315" s="36">
        <f t="shared" si="78"/>
        <v>0.92743438272611955</v>
      </c>
      <c r="U315" s="36">
        <f t="shared" si="79"/>
        <v>0.35105143876050193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4499002216</v>
      </c>
      <c r="E317" s="32">
        <f>SUM(E311:E316)</f>
        <v>4627066128</v>
      </c>
      <c r="F317" s="32">
        <f>SUM(F311:F316)</f>
        <v>1271269166</v>
      </c>
      <c r="G317" s="37">
        <f t="shared" si="72"/>
        <v>0.28256691260985145</v>
      </c>
      <c r="H317" s="32">
        <f>SUM(H311:H316)</f>
        <v>1005382144</v>
      </c>
      <c r="I317" s="37">
        <f t="shared" si="73"/>
        <v>0.22346780368867461</v>
      </c>
      <c r="J317" s="32">
        <f>SUM(J311:J316)</f>
        <v>1147133447</v>
      </c>
      <c r="K317" s="37">
        <f t="shared" si="74"/>
        <v>0.24791810085840207</v>
      </c>
      <c r="L317" s="32">
        <f>SUM(L311:L316)</f>
        <v>1203978769</v>
      </c>
      <c r="M317" s="37">
        <f t="shared" si="75"/>
        <v>0.26020349303293988</v>
      </c>
      <c r="N317" s="32">
        <f t="shared" si="76"/>
        <v>4627763526</v>
      </c>
      <c r="O317" s="37">
        <f t="shared" si="77"/>
        <v>1.0001507214249177</v>
      </c>
      <c r="P317" s="32">
        <f>SUM(P311:P316)</f>
        <v>1005789511</v>
      </c>
      <c r="Q317" s="32">
        <f>SUM(Q311:Q316)</f>
        <v>4147754706</v>
      </c>
      <c r="R317" s="32">
        <f>SUM(R311:R316)</f>
        <v>4175207452</v>
      </c>
      <c r="S317" s="32">
        <f>SUM(S311:S316)</f>
        <v>3969386970</v>
      </c>
      <c r="T317" s="37">
        <f t="shared" si="78"/>
        <v>0.95070413042556523</v>
      </c>
      <c r="U317" s="37">
        <f t="shared" si="79"/>
        <v>0.19704844386670084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163750395</v>
      </c>
      <c r="E318" s="31">
        <v>174549261</v>
      </c>
      <c r="F318" s="31">
        <v>42878638</v>
      </c>
      <c r="G318" s="36">
        <f t="shared" si="72"/>
        <v>0.26185364621563201</v>
      </c>
      <c r="H318" s="31">
        <v>37864288</v>
      </c>
      <c r="I318" s="36">
        <f t="shared" si="73"/>
        <v>0.23123173534940175</v>
      </c>
      <c r="J318" s="31">
        <v>34233300</v>
      </c>
      <c r="K318" s="36">
        <f t="shared" si="74"/>
        <v>0.19612400421448933</v>
      </c>
      <c r="L318" s="31">
        <v>37296646</v>
      </c>
      <c r="M318" s="36">
        <f t="shared" si="75"/>
        <v>0.21367404127823836</v>
      </c>
      <c r="N318" s="31">
        <f t="shared" si="76"/>
        <v>152272872</v>
      </c>
      <c r="O318" s="36">
        <f t="shared" si="77"/>
        <v>0.87237763785204459</v>
      </c>
      <c r="P318" s="31">
        <v>38800020</v>
      </c>
      <c r="Q318" s="31">
        <v>142018286</v>
      </c>
      <c r="R318" s="31">
        <v>141839249</v>
      </c>
      <c r="S318" s="31">
        <v>140781700</v>
      </c>
      <c r="T318" s="36">
        <f t="shared" si="78"/>
        <v>0.99254403130687752</v>
      </c>
      <c r="U318" s="36">
        <f t="shared" si="79"/>
        <v>-3.8746732604777012E-2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670014100</v>
      </c>
      <c r="E319" s="31">
        <v>720111355</v>
      </c>
      <c r="F319" s="31">
        <v>194637430</v>
      </c>
      <c r="G319" s="36">
        <f t="shared" si="72"/>
        <v>0.2904975134105387</v>
      </c>
      <c r="H319" s="31">
        <v>176586756</v>
      </c>
      <c r="I319" s="36">
        <f t="shared" si="73"/>
        <v>0.26355677589471627</v>
      </c>
      <c r="J319" s="31">
        <v>182915357</v>
      </c>
      <c r="K319" s="36">
        <f t="shared" si="74"/>
        <v>0.2540098218559545</v>
      </c>
      <c r="L319" s="31">
        <v>131486182</v>
      </c>
      <c r="M319" s="36">
        <f t="shared" si="75"/>
        <v>0.18259145767809759</v>
      </c>
      <c r="N319" s="31">
        <f t="shared" si="76"/>
        <v>685625725</v>
      </c>
      <c r="O319" s="36">
        <f t="shared" si="77"/>
        <v>0.95211069821277849</v>
      </c>
      <c r="P319" s="31">
        <v>145126988</v>
      </c>
      <c r="Q319" s="31">
        <v>629855957</v>
      </c>
      <c r="R319" s="31">
        <v>613837111</v>
      </c>
      <c r="S319" s="31">
        <v>621126847</v>
      </c>
      <c r="T319" s="36">
        <f t="shared" si="78"/>
        <v>1.011875684720535</v>
      </c>
      <c r="U319" s="36">
        <f t="shared" si="79"/>
        <v>-9.3992207707087494E-2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193608540</v>
      </c>
      <c r="E320" s="31">
        <v>193858540</v>
      </c>
      <c r="F320" s="31">
        <v>51914668</v>
      </c>
      <c r="G320" s="36">
        <f t="shared" si="72"/>
        <v>0.26814244867504294</v>
      </c>
      <c r="H320" s="31">
        <v>47829842</v>
      </c>
      <c r="I320" s="36">
        <f t="shared" si="73"/>
        <v>0.24704407150634988</v>
      </c>
      <c r="J320" s="31">
        <v>48247763</v>
      </c>
      <c r="K320" s="36">
        <f t="shared" si="74"/>
        <v>0.2488812873552024</v>
      </c>
      <c r="L320" s="31">
        <v>48278887</v>
      </c>
      <c r="M320" s="36">
        <f t="shared" si="75"/>
        <v>0.24904183741402364</v>
      </c>
      <c r="N320" s="31">
        <f t="shared" si="76"/>
        <v>196271160</v>
      </c>
      <c r="O320" s="36">
        <f t="shared" si="77"/>
        <v>1.0124452603429284</v>
      </c>
      <c r="P320" s="31">
        <v>45013272</v>
      </c>
      <c r="Q320" s="31">
        <v>165992533</v>
      </c>
      <c r="R320" s="31">
        <v>174142533</v>
      </c>
      <c r="S320" s="31">
        <v>172143161</v>
      </c>
      <c r="T320" s="36">
        <f t="shared" si="78"/>
        <v>0.98851876123795668</v>
      </c>
      <c r="U320" s="36">
        <f t="shared" si="79"/>
        <v>7.2547825450236081E-2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132852432</v>
      </c>
      <c r="E321" s="31">
        <v>162274949</v>
      </c>
      <c r="F321" s="31">
        <v>38165973</v>
      </c>
      <c r="G321" s="36">
        <f t="shared" si="72"/>
        <v>0.28728095094262179</v>
      </c>
      <c r="H321" s="31">
        <v>30194568</v>
      </c>
      <c r="I321" s="36">
        <f t="shared" si="73"/>
        <v>0.22727900080895772</v>
      </c>
      <c r="J321" s="31">
        <v>37581285</v>
      </c>
      <c r="K321" s="36">
        <f t="shared" si="74"/>
        <v>0.23159018216668797</v>
      </c>
      <c r="L321" s="31">
        <v>33053229</v>
      </c>
      <c r="M321" s="36">
        <f t="shared" si="75"/>
        <v>0.2036865776491478</v>
      </c>
      <c r="N321" s="31">
        <f t="shared" si="76"/>
        <v>138995055</v>
      </c>
      <c r="O321" s="36">
        <f t="shared" si="77"/>
        <v>0.85654043249768641</v>
      </c>
      <c r="P321" s="31">
        <v>27253771</v>
      </c>
      <c r="Q321" s="31">
        <v>118186801</v>
      </c>
      <c r="R321" s="31">
        <v>133949641</v>
      </c>
      <c r="S321" s="31">
        <v>115326424</v>
      </c>
      <c r="T321" s="36">
        <f t="shared" si="78"/>
        <v>0.8609685187584788</v>
      </c>
      <c r="U321" s="36">
        <f t="shared" si="79"/>
        <v>0.21279469912622373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1160225467</v>
      </c>
      <c r="E323" s="32">
        <f>SUM(E318:E322)</f>
        <v>1250794105</v>
      </c>
      <c r="F323" s="32">
        <f>SUM(F318:F322)</f>
        <v>327596709</v>
      </c>
      <c r="G323" s="37">
        <f t="shared" si="72"/>
        <v>0.28235607501968407</v>
      </c>
      <c r="H323" s="32">
        <f>SUM(H318:H322)</f>
        <v>292475454</v>
      </c>
      <c r="I323" s="37">
        <f t="shared" si="73"/>
        <v>0.25208501478273448</v>
      </c>
      <c r="J323" s="32">
        <f>SUM(J318:J322)</f>
        <v>302977705</v>
      </c>
      <c r="K323" s="37">
        <f t="shared" si="74"/>
        <v>0.24222828024921017</v>
      </c>
      <c r="L323" s="32">
        <f>SUM(L318:L322)</f>
        <v>250114944</v>
      </c>
      <c r="M323" s="37">
        <f t="shared" si="75"/>
        <v>0.19996492068532734</v>
      </c>
      <c r="N323" s="32">
        <f t="shared" si="76"/>
        <v>1173164812</v>
      </c>
      <c r="O323" s="37">
        <f t="shared" si="77"/>
        <v>0.93793599387007021</v>
      </c>
      <c r="P323" s="32">
        <f>SUM(P318:P322)</f>
        <v>256194051</v>
      </c>
      <c r="Q323" s="32">
        <f>SUM(Q318:Q322)</f>
        <v>1056053577</v>
      </c>
      <c r="R323" s="32">
        <f>SUM(R318:R322)</f>
        <v>1063768534</v>
      </c>
      <c r="S323" s="32">
        <f>SUM(S318:S322)</f>
        <v>1049378132</v>
      </c>
      <c r="T323" s="37">
        <f t="shared" si="78"/>
        <v>0.98647224321827887</v>
      </c>
      <c r="U323" s="37">
        <f t="shared" si="79"/>
        <v>-2.3728525218565721E-2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94999330</v>
      </c>
      <c r="E324" s="31">
        <v>94999330</v>
      </c>
      <c r="F324" s="31">
        <v>17153234</v>
      </c>
      <c r="G324" s="36">
        <f t="shared" si="72"/>
        <v>0.1805616313293999</v>
      </c>
      <c r="H324" s="31">
        <v>20018133</v>
      </c>
      <c r="I324" s="36">
        <f t="shared" si="73"/>
        <v>0.21071867559486998</v>
      </c>
      <c r="J324" s="31">
        <v>18182224</v>
      </c>
      <c r="K324" s="36">
        <f t="shared" si="74"/>
        <v>0.19139318140454253</v>
      </c>
      <c r="L324" s="31">
        <v>23802246</v>
      </c>
      <c r="M324" s="36">
        <f t="shared" si="75"/>
        <v>0.25055172494374434</v>
      </c>
      <c r="N324" s="31">
        <f t="shared" si="76"/>
        <v>79155837</v>
      </c>
      <c r="O324" s="36">
        <f t="shared" si="77"/>
        <v>0.83322521327255672</v>
      </c>
      <c r="P324" s="31">
        <v>12454355</v>
      </c>
      <c r="Q324" s="31">
        <v>81031800</v>
      </c>
      <c r="R324" s="31">
        <v>81031800</v>
      </c>
      <c r="S324" s="31">
        <v>67469115</v>
      </c>
      <c r="T324" s="36">
        <f t="shared" si="78"/>
        <v>0.83262515456894703</v>
      </c>
      <c r="U324" s="36">
        <f t="shared" si="79"/>
        <v>0.91115846625537822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240282945</v>
      </c>
      <c r="E325" s="31">
        <v>240282945</v>
      </c>
      <c r="F325" s="31">
        <v>54589940</v>
      </c>
      <c r="G325" s="36">
        <f t="shared" si="72"/>
        <v>0.22719024023948101</v>
      </c>
      <c r="H325" s="31">
        <v>58512603</v>
      </c>
      <c r="I325" s="36">
        <f t="shared" si="73"/>
        <v>0.24351542303595455</v>
      </c>
      <c r="J325" s="31">
        <v>62249851</v>
      </c>
      <c r="K325" s="36">
        <f t="shared" si="74"/>
        <v>0.25906895306281519</v>
      </c>
      <c r="L325" s="31">
        <v>59134507</v>
      </c>
      <c r="M325" s="36">
        <f t="shared" si="75"/>
        <v>0.24610363835851937</v>
      </c>
      <c r="N325" s="31">
        <f t="shared" si="76"/>
        <v>234486901</v>
      </c>
      <c r="O325" s="36">
        <f t="shared" si="77"/>
        <v>0.97587825469677014</v>
      </c>
      <c r="P325" s="31">
        <v>53842734</v>
      </c>
      <c r="Q325" s="31">
        <v>228648958</v>
      </c>
      <c r="R325" s="31">
        <v>217271187</v>
      </c>
      <c r="S325" s="31">
        <v>210155582</v>
      </c>
      <c r="T325" s="36">
        <f t="shared" si="78"/>
        <v>0.9672501213886221</v>
      </c>
      <c r="U325" s="36">
        <f t="shared" si="79"/>
        <v>9.8282026317608517E-2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730458750</v>
      </c>
      <c r="E326" s="31">
        <v>764473590</v>
      </c>
      <c r="F326" s="31">
        <v>212085274</v>
      </c>
      <c r="G326" s="36">
        <f t="shared" si="72"/>
        <v>0.29034531244919715</v>
      </c>
      <c r="H326" s="31">
        <v>179428750</v>
      </c>
      <c r="I326" s="36">
        <f t="shared" si="73"/>
        <v>0.24563844296478068</v>
      </c>
      <c r="J326" s="31">
        <v>178946966</v>
      </c>
      <c r="K326" s="36">
        <f t="shared" si="74"/>
        <v>0.23407867628232912</v>
      </c>
      <c r="L326" s="31">
        <v>182334181</v>
      </c>
      <c r="M326" s="36">
        <f t="shared" si="75"/>
        <v>0.23850945720701744</v>
      </c>
      <c r="N326" s="31">
        <f t="shared" si="76"/>
        <v>752795171</v>
      </c>
      <c r="O326" s="36">
        <f t="shared" si="77"/>
        <v>0.98472358083684752</v>
      </c>
      <c r="P326" s="31">
        <v>166146771</v>
      </c>
      <c r="Q326" s="31">
        <v>651373939</v>
      </c>
      <c r="R326" s="31">
        <v>658093205</v>
      </c>
      <c r="S326" s="31">
        <v>624371830</v>
      </c>
      <c r="T326" s="36">
        <f t="shared" si="78"/>
        <v>0.94875896796411996</v>
      </c>
      <c r="U326" s="36">
        <f t="shared" si="79"/>
        <v>9.7428375541526391E-2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1192412322</v>
      </c>
      <c r="E327" s="31">
        <v>1192412322</v>
      </c>
      <c r="F327" s="31">
        <v>279411290</v>
      </c>
      <c r="G327" s="36">
        <f t="shared" si="72"/>
        <v>0.23432439001582206</v>
      </c>
      <c r="H327" s="31">
        <v>291969592</v>
      </c>
      <c r="I327" s="36">
        <f t="shared" si="73"/>
        <v>0.24485623522431194</v>
      </c>
      <c r="J327" s="31">
        <v>262380825</v>
      </c>
      <c r="K327" s="36">
        <f t="shared" si="74"/>
        <v>0.22004202754288546</v>
      </c>
      <c r="L327" s="31">
        <v>291461136</v>
      </c>
      <c r="M327" s="36">
        <f t="shared" si="75"/>
        <v>0.24442982567568602</v>
      </c>
      <c r="N327" s="31">
        <f t="shared" si="76"/>
        <v>1125222843</v>
      </c>
      <c r="O327" s="36">
        <f t="shared" si="77"/>
        <v>0.94365247845870548</v>
      </c>
      <c r="P327" s="31">
        <v>257240448</v>
      </c>
      <c r="Q327" s="31">
        <v>970060194</v>
      </c>
      <c r="R327" s="31">
        <v>958776471</v>
      </c>
      <c r="S327" s="31">
        <v>940272099</v>
      </c>
      <c r="T327" s="36">
        <f t="shared" si="78"/>
        <v>0.98070001448752697</v>
      </c>
      <c r="U327" s="36">
        <f t="shared" si="79"/>
        <v>0.13302996580071258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353908900</v>
      </c>
      <c r="E328" s="31">
        <v>381858900</v>
      </c>
      <c r="F328" s="31">
        <v>97787941</v>
      </c>
      <c r="G328" s="36">
        <f t="shared" si="72"/>
        <v>0.27630822790836851</v>
      </c>
      <c r="H328" s="31">
        <v>88004892</v>
      </c>
      <c r="I328" s="36">
        <f t="shared" si="73"/>
        <v>0.24866538253205839</v>
      </c>
      <c r="J328" s="31">
        <v>88569209</v>
      </c>
      <c r="K328" s="36">
        <f t="shared" si="74"/>
        <v>0.2319422409691119</v>
      </c>
      <c r="L328" s="31">
        <v>90559015</v>
      </c>
      <c r="M328" s="36">
        <f t="shared" si="75"/>
        <v>0.23715308193680965</v>
      </c>
      <c r="N328" s="31">
        <f t="shared" si="76"/>
        <v>364921057</v>
      </c>
      <c r="O328" s="36">
        <f t="shared" si="77"/>
        <v>0.9556437129002362</v>
      </c>
      <c r="P328" s="31">
        <v>80307449</v>
      </c>
      <c r="Q328" s="31">
        <v>329402200</v>
      </c>
      <c r="R328" s="31">
        <v>320123200</v>
      </c>
      <c r="S328" s="31">
        <v>314364106</v>
      </c>
      <c r="T328" s="36">
        <f t="shared" si="78"/>
        <v>0.98200975749336505</v>
      </c>
      <c r="U328" s="36">
        <f t="shared" si="79"/>
        <v>0.12765398636930936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290482107</v>
      </c>
      <c r="E329" s="31">
        <v>289787291</v>
      </c>
      <c r="F329" s="31">
        <v>75868244</v>
      </c>
      <c r="G329" s="36">
        <f t="shared" si="72"/>
        <v>0.26118043821542508</v>
      </c>
      <c r="H329" s="31">
        <v>61357382</v>
      </c>
      <c r="I329" s="36">
        <f t="shared" si="73"/>
        <v>0.21122602914746827</v>
      </c>
      <c r="J329" s="31">
        <v>78236536</v>
      </c>
      <c r="K329" s="36">
        <f t="shared" si="74"/>
        <v>0.26997918276547195</v>
      </c>
      <c r="L329" s="31">
        <v>63875526</v>
      </c>
      <c r="M329" s="36">
        <f t="shared" si="75"/>
        <v>0.22042210953964853</v>
      </c>
      <c r="N329" s="31">
        <f t="shared" si="76"/>
        <v>279337688</v>
      </c>
      <c r="O329" s="36">
        <f t="shared" si="77"/>
        <v>0.96394043726368939</v>
      </c>
      <c r="P329" s="31">
        <v>59359187</v>
      </c>
      <c r="Q329" s="31">
        <v>266162496</v>
      </c>
      <c r="R329" s="31">
        <v>259810327</v>
      </c>
      <c r="S329" s="31">
        <v>242012350</v>
      </c>
      <c r="T329" s="36">
        <f t="shared" si="78"/>
        <v>0.93149626804480334</v>
      </c>
      <c r="U329" s="36">
        <f t="shared" si="79"/>
        <v>7.6084920098383524E-2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456044146</v>
      </c>
      <c r="E330" s="31">
        <v>451610031</v>
      </c>
      <c r="F330" s="31">
        <v>130339712</v>
      </c>
      <c r="G330" s="36">
        <f t="shared" si="72"/>
        <v>0.28580503256805317</v>
      </c>
      <c r="H330" s="31">
        <v>108900591</v>
      </c>
      <c r="I330" s="36">
        <f t="shared" si="73"/>
        <v>0.23879396754716811</v>
      </c>
      <c r="J330" s="31">
        <v>96650518</v>
      </c>
      <c r="K330" s="36">
        <f t="shared" si="74"/>
        <v>0.21401322239452206</v>
      </c>
      <c r="L330" s="31">
        <v>116963358</v>
      </c>
      <c r="M330" s="36">
        <f t="shared" si="75"/>
        <v>0.25899193988452396</v>
      </c>
      <c r="N330" s="31">
        <f t="shared" si="76"/>
        <v>452854179</v>
      </c>
      <c r="O330" s="36">
        <f t="shared" si="77"/>
        <v>1.0027549166639302</v>
      </c>
      <c r="P330" s="31">
        <v>88901861</v>
      </c>
      <c r="Q330" s="31">
        <v>425837307</v>
      </c>
      <c r="R330" s="31">
        <v>402836850</v>
      </c>
      <c r="S330" s="31">
        <v>392632437</v>
      </c>
      <c r="T330" s="36">
        <f t="shared" si="78"/>
        <v>0.97466862080765448</v>
      </c>
      <c r="U330" s="36">
        <f t="shared" si="79"/>
        <v>0.31564577708896335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3358588500</v>
      </c>
      <c r="E332" s="32">
        <f>SUM(E324:E331)</f>
        <v>3415424409</v>
      </c>
      <c r="F332" s="32">
        <f>SUM(F324:F331)</f>
        <v>867235635</v>
      </c>
      <c r="G332" s="37">
        <f t="shared" si="72"/>
        <v>0.25821431681791324</v>
      </c>
      <c r="H332" s="32">
        <f>SUM(H324:H331)</f>
        <v>808191943</v>
      </c>
      <c r="I332" s="37">
        <f t="shared" si="73"/>
        <v>0.24063440430406999</v>
      </c>
      <c r="J332" s="32">
        <f>SUM(J324:J331)</f>
        <v>785216129</v>
      </c>
      <c r="K332" s="37">
        <f t="shared" si="74"/>
        <v>0.22990294469140451</v>
      </c>
      <c r="L332" s="32">
        <f>SUM(L324:L331)</f>
        <v>828129969</v>
      </c>
      <c r="M332" s="37">
        <f t="shared" si="75"/>
        <v>0.24246766135938802</v>
      </c>
      <c r="N332" s="32">
        <f t="shared" si="76"/>
        <v>3288773676</v>
      </c>
      <c r="O332" s="37">
        <f t="shared" si="77"/>
        <v>0.9629180102284618</v>
      </c>
      <c r="P332" s="32">
        <f>SUM(P324:P331)</f>
        <v>718252805</v>
      </c>
      <c r="Q332" s="32">
        <f>SUM(Q324:Q331)</f>
        <v>2952516894</v>
      </c>
      <c r="R332" s="32">
        <f>SUM(R324:R331)</f>
        <v>2897943040</v>
      </c>
      <c r="S332" s="32">
        <f>SUM(S324:S331)</f>
        <v>2791277519</v>
      </c>
      <c r="T332" s="37">
        <f t="shared" si="78"/>
        <v>0.96319267855589041</v>
      </c>
      <c r="U332" s="37">
        <f t="shared" si="79"/>
        <v>0.15297839874081665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21294181</v>
      </c>
      <c r="E333" s="31">
        <v>24275618</v>
      </c>
      <c r="F333" s="31">
        <v>5985823</v>
      </c>
      <c r="G333" s="36">
        <f t="shared" si="72"/>
        <v>0.28110134876753418</v>
      </c>
      <c r="H333" s="31">
        <v>5617489</v>
      </c>
      <c r="I333" s="36">
        <f t="shared" si="73"/>
        <v>0.26380394719101902</v>
      </c>
      <c r="J333" s="31">
        <v>5269802</v>
      </c>
      <c r="K333" s="36">
        <f t="shared" si="74"/>
        <v>0.2170820944702623</v>
      </c>
      <c r="L333" s="31">
        <v>5414480</v>
      </c>
      <c r="M333" s="36">
        <f t="shared" si="75"/>
        <v>0.22304190154911813</v>
      </c>
      <c r="N333" s="31">
        <f t="shared" si="76"/>
        <v>22287594</v>
      </c>
      <c r="O333" s="36">
        <f t="shared" si="77"/>
        <v>0.91810614255010936</v>
      </c>
      <c r="P333" s="31">
        <v>4900803</v>
      </c>
      <c r="Q333" s="31">
        <v>20622827</v>
      </c>
      <c r="R333" s="31">
        <v>19448268</v>
      </c>
      <c r="S333" s="31">
        <v>18467680</v>
      </c>
      <c r="T333" s="36">
        <f t="shared" si="78"/>
        <v>0.94957967465277626</v>
      </c>
      <c r="U333" s="36">
        <f t="shared" si="79"/>
        <v>0.10481486401310147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26013396</v>
      </c>
      <c r="E334" s="31">
        <v>23275530</v>
      </c>
      <c r="F334" s="31">
        <v>5286628</v>
      </c>
      <c r="G334" s="36">
        <f t="shared" si="72"/>
        <v>0.20322713727957703</v>
      </c>
      <c r="H334" s="31">
        <v>5426294</v>
      </c>
      <c r="I334" s="36">
        <f t="shared" si="73"/>
        <v>0.20859614023482362</v>
      </c>
      <c r="J334" s="31">
        <v>5385045</v>
      </c>
      <c r="K334" s="36">
        <f t="shared" si="74"/>
        <v>0.23136078963615436</v>
      </c>
      <c r="L334" s="31">
        <v>5601235</v>
      </c>
      <c r="M334" s="36">
        <f t="shared" si="75"/>
        <v>0.24064908511213279</v>
      </c>
      <c r="N334" s="31">
        <f t="shared" si="76"/>
        <v>21699202</v>
      </c>
      <c r="O334" s="36">
        <f t="shared" si="77"/>
        <v>0.93227531231297422</v>
      </c>
      <c r="P334" s="31">
        <v>5723408</v>
      </c>
      <c r="Q334" s="31">
        <v>21123497</v>
      </c>
      <c r="R334" s="31">
        <v>21377427</v>
      </c>
      <c r="S334" s="31">
        <v>21466689</v>
      </c>
      <c r="T334" s="36">
        <f t="shared" si="78"/>
        <v>1.0041755258946738</v>
      </c>
      <c r="U334" s="36">
        <f t="shared" si="79"/>
        <v>-2.134619792962511E-2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155541629</v>
      </c>
      <c r="E335" s="31">
        <v>137576129</v>
      </c>
      <c r="F335" s="31">
        <v>41914381</v>
      </c>
      <c r="G335" s="36">
        <f t="shared" si="72"/>
        <v>0.2694737175473455</v>
      </c>
      <c r="H335" s="31">
        <v>38841490</v>
      </c>
      <c r="I335" s="36">
        <f t="shared" si="73"/>
        <v>0.24971764954319722</v>
      </c>
      <c r="J335" s="31">
        <v>27437419</v>
      </c>
      <c r="K335" s="36">
        <f t="shared" si="74"/>
        <v>0.19943444549163031</v>
      </c>
      <c r="L335" s="31">
        <v>32390861</v>
      </c>
      <c r="M335" s="36">
        <f t="shared" si="75"/>
        <v>0.2354395434399815</v>
      </c>
      <c r="N335" s="31">
        <f t="shared" si="76"/>
        <v>140584151</v>
      </c>
      <c r="O335" s="36">
        <f t="shared" si="77"/>
        <v>1.0218644180633982</v>
      </c>
      <c r="P335" s="31">
        <v>32904091</v>
      </c>
      <c r="Q335" s="31">
        <v>135232214</v>
      </c>
      <c r="R335" s="31">
        <v>146456184</v>
      </c>
      <c r="S335" s="31">
        <v>132137079</v>
      </c>
      <c r="T335" s="36">
        <f t="shared" si="78"/>
        <v>0.90222942719851285</v>
      </c>
      <c r="U335" s="36">
        <f t="shared" si="79"/>
        <v>-1.5597756522129691E-2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202849206</v>
      </c>
      <c r="E337" s="32">
        <f>SUM(E333:E336)</f>
        <v>185127277</v>
      </c>
      <c r="F337" s="32">
        <f>SUM(F333:F336)</f>
        <v>53186832</v>
      </c>
      <c r="G337" s="37">
        <f t="shared" si="72"/>
        <v>0.26219886707370205</v>
      </c>
      <c r="H337" s="32">
        <f>SUM(H333:H336)</f>
        <v>49885273</v>
      </c>
      <c r="I337" s="37">
        <f t="shared" si="73"/>
        <v>0.24592293942723148</v>
      </c>
      <c r="J337" s="32">
        <f>SUM(J333:J336)</f>
        <v>38092266</v>
      </c>
      <c r="K337" s="37">
        <f t="shared" si="74"/>
        <v>0.20576257922272578</v>
      </c>
      <c r="L337" s="32">
        <f>SUM(L333:L336)</f>
        <v>43406576</v>
      </c>
      <c r="M337" s="37">
        <f t="shared" si="75"/>
        <v>0.23446882978784375</v>
      </c>
      <c r="N337" s="32">
        <f t="shared" si="76"/>
        <v>184570947</v>
      </c>
      <c r="O337" s="37">
        <f t="shared" si="77"/>
        <v>0.99699487828581845</v>
      </c>
      <c r="P337" s="32">
        <f>SUM(P333:P336)</f>
        <v>43528302</v>
      </c>
      <c r="Q337" s="32">
        <f>SUM(Q333:Q336)</f>
        <v>176978538</v>
      </c>
      <c r="R337" s="32">
        <f>SUM(R333:R336)</f>
        <v>187281879</v>
      </c>
      <c r="S337" s="32">
        <f>SUM(S333:S336)</f>
        <v>172071448</v>
      </c>
      <c r="T337" s="37">
        <f t="shared" si="78"/>
        <v>0.9187832208795812</v>
      </c>
      <c r="U337" s="37">
        <f t="shared" si="79"/>
        <v>-2.7964794032168117E-3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32687131203</v>
      </c>
      <c r="E338" s="32">
        <f>SUM(E302,E304:E309,E311:E316,E318:E322,E324:E331,E333:E336)</f>
        <v>33727246040</v>
      </c>
      <c r="F338" s="32">
        <f>SUM(F302,F304:F309,F311:F316,F318:F322,F324:F331,F333:F336)</f>
        <v>9646348909</v>
      </c>
      <c r="G338" s="37">
        <f t="shared" si="72"/>
        <v>0.29511151801889135</v>
      </c>
      <c r="H338" s="32">
        <f>SUM(H302,H304:H309,H311:H316,H318:H322,H324:H331,H333:H336)</f>
        <v>8066920659</v>
      </c>
      <c r="I338" s="37">
        <f t="shared" si="73"/>
        <v>0.24679194417219533</v>
      </c>
      <c r="J338" s="32">
        <f>SUM(J302,J304:J309,J311:J316,J318:J322,J324:J331,J333:J336)</f>
        <v>7942492886</v>
      </c>
      <c r="K338" s="37">
        <f t="shared" si="74"/>
        <v>0.23549188915633149</v>
      </c>
      <c r="L338" s="32">
        <f>SUM(L302,L304:L309,L311:L316,L318:L322,L324:L331,L333:L336)</f>
        <v>9833367103</v>
      </c>
      <c r="M338" s="37">
        <f t="shared" si="75"/>
        <v>0.29155558954732846</v>
      </c>
      <c r="N338" s="32">
        <f t="shared" si="76"/>
        <v>35489129557</v>
      </c>
      <c r="O338" s="37">
        <f t="shared" si="77"/>
        <v>1.0522391752623512</v>
      </c>
      <c r="P338" s="32">
        <f>SUM(P302,P304:P309,P311:P316,P318:P322,P324:P331,P333:P336)</f>
        <v>7376974452</v>
      </c>
      <c r="Q338" s="32">
        <f>SUM(Q302,Q304:Q309,Q311:Q316,Q318:Q322,Q324:Q331,Q333:Q336)</f>
        <v>29899656253</v>
      </c>
      <c r="R338" s="32">
        <f>SUM(R302,R304:R309,R311:R316,R318:R322,R324:R331,R333:R336)</f>
        <v>29883250463</v>
      </c>
      <c r="S338" s="32">
        <f>SUM(S302,S304:S309,S311:S316,S318:S322,S324:S331,S333:S336)</f>
        <v>29573515893</v>
      </c>
      <c r="T338" s="37">
        <f t="shared" si="78"/>
        <v>0.98963517806125212</v>
      </c>
      <c r="U338" s="37">
        <f t="shared" si="79"/>
        <v>0.33298104351358271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187395139650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191178542652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49978324240</v>
      </c>
      <c r="G339" s="39">
        <f t="shared" si="72"/>
        <v>0.26670021609602618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42344583695</v>
      </c>
      <c r="I339" s="39">
        <f t="shared" si="73"/>
        <v>0.22596415133331341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41043820296</v>
      </c>
      <c r="K339" s="39">
        <f t="shared" si="74"/>
        <v>0.21468842541974792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41619989945</v>
      </c>
      <c r="M339" s="39">
        <f t="shared" si="75"/>
        <v>0.21770220322664749</v>
      </c>
      <c r="N339" s="34">
        <f t="shared" si="76"/>
        <v>174986718176</v>
      </c>
      <c r="O339" s="39">
        <f t="shared" si="77"/>
        <v>0.91530522070422005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35250799697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174853063994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170132257586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153036806761</v>
      </c>
      <c r="T339" s="39">
        <f t="shared" si="78"/>
        <v>0.89951669914002974</v>
      </c>
      <c r="U339" s="39">
        <f t="shared" si="79"/>
        <v>0.1806821491355286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1163341642</v>
      </c>
      <c r="E8" s="31">
        <v>1163341642</v>
      </c>
      <c r="F8" s="31">
        <v>345432103</v>
      </c>
      <c r="G8" s="36">
        <f>IF(($D8       =0),0,($F8       /$D8       ))</f>
        <v>0.29693091911172215</v>
      </c>
      <c r="H8" s="31">
        <v>344692255</v>
      </c>
      <c r="I8" s="36">
        <f>IF(($D8       =0),0,($H8       /$D8       ))</f>
        <v>0.29629495116104509</v>
      </c>
      <c r="J8" s="31">
        <v>291232046</v>
      </c>
      <c r="K8" s="36">
        <f>IF(($E8       =0),0,($J8       /$E8       ))</f>
        <v>0.2503409449861333</v>
      </c>
      <c r="L8" s="31">
        <v>223022213</v>
      </c>
      <c r="M8" s="36">
        <f>IF(($E8       =0),0,($L8       /$E8       ))</f>
        <v>0.1917082694784169</v>
      </c>
      <c r="N8" s="31">
        <f>$F8       +$H8       +$J8       +$L8</f>
        <v>1204378617</v>
      </c>
      <c r="O8" s="36">
        <f>IF(($E8       =0),0,($N8       /$E8       ))</f>
        <v>1.0352750847373173</v>
      </c>
      <c r="P8" s="31">
        <v>208499302</v>
      </c>
      <c r="Q8" s="31">
        <v>1164265542</v>
      </c>
      <c r="R8" s="31">
        <v>1077438664</v>
      </c>
      <c r="S8" s="31">
        <v>1046686631</v>
      </c>
      <c r="T8" s="36">
        <f>IF(($R8       =0),0,($S8       /$R8       ))</f>
        <v>0.97145820543896877</v>
      </c>
      <c r="U8" s="36">
        <f>IF(($P8       =0),0,(($L8       /$P8       )-1))</f>
        <v>6.9654482584311062E-2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3734347270</v>
      </c>
      <c r="E9" s="31">
        <v>3848869620</v>
      </c>
      <c r="F9" s="31">
        <v>648856056</v>
      </c>
      <c r="G9" s="36">
        <f>IF(($D9       =0),0,($F9       /$D9       ))</f>
        <v>0.17375353953088568</v>
      </c>
      <c r="H9" s="31">
        <v>1124276706</v>
      </c>
      <c r="I9" s="36">
        <f>IF(($D9       =0),0,($H9       /$D9       ))</f>
        <v>0.30106378028415126</v>
      </c>
      <c r="J9" s="31">
        <v>669595798</v>
      </c>
      <c r="K9" s="36">
        <f>IF(($E9       =0),0,($J9       /$E9       ))</f>
        <v>0.17397206559571637</v>
      </c>
      <c r="L9" s="31">
        <v>923991276</v>
      </c>
      <c r="M9" s="36">
        <f>IF(($E9       =0),0,($L9       /$E9       ))</f>
        <v>0.24006821930226879</v>
      </c>
      <c r="N9" s="31">
        <f>$F9       +$H9       +$J9       +$L9</f>
        <v>3366719836</v>
      </c>
      <c r="O9" s="36">
        <f>IF(($E9       =0),0,($N9       /$E9       ))</f>
        <v>0.87472950980345232</v>
      </c>
      <c r="P9" s="31">
        <v>1191295753</v>
      </c>
      <c r="Q9" s="31">
        <v>3426437560</v>
      </c>
      <c r="R9" s="31">
        <v>3696611430</v>
      </c>
      <c r="S9" s="31">
        <v>3186414871</v>
      </c>
      <c r="T9" s="36">
        <f>IF(($R9       =0),0,($S9       /$R9       ))</f>
        <v>0.86198263770449901</v>
      </c>
      <c r="U9" s="36">
        <f>IF(($P9       =0),0,(($L9       /$P9       )-1))</f>
        <v>-0.22438128930356394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4897688912</v>
      </c>
      <c r="E10" s="32">
        <f>SUM(E8:E9)</f>
        <v>5012211262</v>
      </c>
      <c r="F10" s="32">
        <f>SUM(F8:F9)</f>
        <v>994288159</v>
      </c>
      <c r="G10" s="37">
        <f t="shared" ref="G10:G54" si="0">IF(($D10      =0),0,($F10      /$D10      ))</f>
        <v>0.20301170140958924</v>
      </c>
      <c r="H10" s="32">
        <f>SUM(H8:H9)</f>
        <v>1468968961</v>
      </c>
      <c r="I10" s="37">
        <f t="shared" ref="I10:I54" si="1">IF(($D10      =0),0,($H10      /$D10      ))</f>
        <v>0.29993104653928254</v>
      </c>
      <c r="J10" s="32">
        <f>SUM(J8:J9)</f>
        <v>960827844</v>
      </c>
      <c r="K10" s="37">
        <f t="shared" ref="K10:K54" si="2">IF(($E10      =0),0,($J10      /$E10      ))</f>
        <v>0.19169739537606906</v>
      </c>
      <c r="L10" s="32">
        <f>SUM(L8:L9)</f>
        <v>1147013489</v>
      </c>
      <c r="M10" s="37">
        <f t="shared" ref="M10:M54" si="3">IF(($E10      =0),0,($L10      /$E10      ))</f>
        <v>0.22884380347174599</v>
      </c>
      <c r="N10" s="32">
        <f t="shared" ref="N10:N54" si="4">$F10      +$H10      +$J10      +$L10</f>
        <v>4571098453</v>
      </c>
      <c r="O10" s="37">
        <f t="shared" ref="O10:O54" si="5">IF(($E10      =0),0,($N10      /$E10      ))</f>
        <v>0.91199237503329322</v>
      </c>
      <c r="P10" s="32">
        <f>SUM(P8:P9)</f>
        <v>1399795055</v>
      </c>
      <c r="Q10" s="32">
        <f>SUM(Q8:Q9)</f>
        <v>4590703102</v>
      </c>
      <c r="R10" s="32">
        <f>SUM(R8:R9)</f>
        <v>4774050094</v>
      </c>
      <c r="S10" s="32">
        <f>SUM(S8:S9)</f>
        <v>4233101502</v>
      </c>
      <c r="T10" s="37">
        <f t="shared" ref="T10:T54" si="6">IF(($R10      =0),0,($S10      /$R10      ))</f>
        <v>0.88668979559308325</v>
      </c>
      <c r="U10" s="37">
        <f t="shared" ref="U10:U54" si="7">IF(($P10      =0),0,(($L10      /$P10      )-1))</f>
        <v>-0.18058469709338987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60127131</v>
      </c>
      <c r="E11" s="31">
        <v>60127131</v>
      </c>
      <c r="F11" s="31">
        <v>14314819</v>
      </c>
      <c r="G11" s="36">
        <f t="shared" si="0"/>
        <v>0.2380758696103428</v>
      </c>
      <c r="H11" s="31">
        <v>18259055</v>
      </c>
      <c r="I11" s="36">
        <f t="shared" si="1"/>
        <v>0.30367414337464399</v>
      </c>
      <c r="J11" s="31">
        <v>15163946</v>
      </c>
      <c r="K11" s="36">
        <f t="shared" si="2"/>
        <v>0.25219806346655721</v>
      </c>
      <c r="L11" s="31">
        <v>9473461</v>
      </c>
      <c r="M11" s="36">
        <f t="shared" si="3"/>
        <v>0.15755717664293678</v>
      </c>
      <c r="N11" s="31">
        <f t="shared" si="4"/>
        <v>57211281</v>
      </c>
      <c r="O11" s="36">
        <f t="shared" si="5"/>
        <v>0.95150525309448075</v>
      </c>
      <c r="P11" s="31">
        <v>12158359</v>
      </c>
      <c r="Q11" s="31">
        <v>48414792</v>
      </c>
      <c r="R11" s="31">
        <v>66004681</v>
      </c>
      <c r="S11" s="31">
        <v>63219013</v>
      </c>
      <c r="T11" s="36">
        <f t="shared" si="6"/>
        <v>0.95779590238455969</v>
      </c>
      <c r="U11" s="36">
        <f t="shared" si="7"/>
        <v>-0.22082733368869922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34670473</v>
      </c>
      <c r="E12" s="31">
        <v>34670473</v>
      </c>
      <c r="F12" s="31">
        <v>5009997</v>
      </c>
      <c r="G12" s="36">
        <f t="shared" si="0"/>
        <v>0.14450327804873039</v>
      </c>
      <c r="H12" s="31">
        <v>5345410</v>
      </c>
      <c r="I12" s="36">
        <f t="shared" si="1"/>
        <v>0.1541775908277917</v>
      </c>
      <c r="J12" s="31">
        <v>184269</v>
      </c>
      <c r="K12" s="36">
        <f t="shared" si="2"/>
        <v>5.3148683607518133E-3</v>
      </c>
      <c r="L12" s="31">
        <v>4557912</v>
      </c>
      <c r="M12" s="36">
        <f t="shared" si="3"/>
        <v>0.13146379629721233</v>
      </c>
      <c r="N12" s="31">
        <f t="shared" si="4"/>
        <v>15097588</v>
      </c>
      <c r="O12" s="36">
        <f t="shared" si="5"/>
        <v>0.43545953353448624</v>
      </c>
      <c r="P12" s="31">
        <v>5477309</v>
      </c>
      <c r="Q12" s="31">
        <v>32193351</v>
      </c>
      <c r="R12" s="31">
        <v>32627083</v>
      </c>
      <c r="S12" s="31">
        <v>21150575</v>
      </c>
      <c r="T12" s="36">
        <f t="shared" si="6"/>
        <v>0.64825209780475934</v>
      </c>
      <c r="U12" s="36">
        <f t="shared" si="7"/>
        <v>-0.16785560208489236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245879484</v>
      </c>
      <c r="E13" s="31">
        <v>251142891</v>
      </c>
      <c r="F13" s="31">
        <v>53577132</v>
      </c>
      <c r="G13" s="36">
        <f t="shared" si="0"/>
        <v>0.21789996923858845</v>
      </c>
      <c r="H13" s="31">
        <v>69024600</v>
      </c>
      <c r="I13" s="36">
        <f t="shared" si="1"/>
        <v>0.28072533290333407</v>
      </c>
      <c r="J13" s="31">
        <v>64406715</v>
      </c>
      <c r="K13" s="36">
        <f t="shared" si="2"/>
        <v>0.25645446201381827</v>
      </c>
      <c r="L13" s="31">
        <v>61595830</v>
      </c>
      <c r="M13" s="36">
        <f t="shared" si="3"/>
        <v>0.24526208866489477</v>
      </c>
      <c r="N13" s="31">
        <f t="shared" si="4"/>
        <v>248604277</v>
      </c>
      <c r="O13" s="36">
        <f t="shared" si="5"/>
        <v>0.98989175449127087</v>
      </c>
      <c r="P13" s="31">
        <v>50712464</v>
      </c>
      <c r="Q13" s="31">
        <v>189875668</v>
      </c>
      <c r="R13" s="31">
        <v>242194923</v>
      </c>
      <c r="S13" s="31">
        <v>243697352</v>
      </c>
      <c r="T13" s="36">
        <f t="shared" si="6"/>
        <v>1.0062033876738201</v>
      </c>
      <c r="U13" s="36">
        <f t="shared" si="7"/>
        <v>0.2146092921061773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82673784</v>
      </c>
      <c r="E14" s="31">
        <v>82673784</v>
      </c>
      <c r="F14" s="31">
        <v>25235783</v>
      </c>
      <c r="G14" s="36">
        <f t="shared" si="0"/>
        <v>0.30524528791375993</v>
      </c>
      <c r="H14" s="31">
        <v>20862377</v>
      </c>
      <c r="I14" s="36">
        <f t="shared" si="1"/>
        <v>0.2523457375556924</v>
      </c>
      <c r="J14" s="31">
        <v>23423778</v>
      </c>
      <c r="K14" s="36">
        <f t="shared" si="2"/>
        <v>0.28332775961966372</v>
      </c>
      <c r="L14" s="31">
        <v>19619983</v>
      </c>
      <c r="M14" s="36">
        <f t="shared" si="3"/>
        <v>0.23731807171182584</v>
      </c>
      <c r="N14" s="31">
        <f t="shared" si="4"/>
        <v>89141921</v>
      </c>
      <c r="O14" s="36">
        <f t="shared" si="5"/>
        <v>1.0782368568009419</v>
      </c>
      <c r="P14" s="31">
        <v>13106131</v>
      </c>
      <c r="Q14" s="31">
        <v>107238193</v>
      </c>
      <c r="R14" s="31">
        <v>110530262</v>
      </c>
      <c r="S14" s="31">
        <v>101577900</v>
      </c>
      <c r="T14" s="36">
        <f t="shared" si="6"/>
        <v>0.91900533086585823</v>
      </c>
      <c r="U14" s="36">
        <f t="shared" si="7"/>
        <v>0.49700800335354489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49856011</v>
      </c>
      <c r="E15" s="31">
        <v>50522569</v>
      </c>
      <c r="F15" s="31">
        <v>15145074</v>
      </c>
      <c r="G15" s="36">
        <f t="shared" si="0"/>
        <v>0.30377628888119429</v>
      </c>
      <c r="H15" s="31">
        <v>6122468</v>
      </c>
      <c r="I15" s="36">
        <f t="shared" si="1"/>
        <v>0.12280300563958076</v>
      </c>
      <c r="J15" s="31">
        <v>15780355</v>
      </c>
      <c r="K15" s="36">
        <f t="shared" si="2"/>
        <v>0.31234268787875769</v>
      </c>
      <c r="L15" s="31">
        <v>8141666</v>
      </c>
      <c r="M15" s="36">
        <f t="shared" si="3"/>
        <v>0.1611490896276474</v>
      </c>
      <c r="N15" s="31">
        <f t="shared" si="4"/>
        <v>45189563</v>
      </c>
      <c r="O15" s="36">
        <f t="shared" si="5"/>
        <v>0.89444309532240929</v>
      </c>
      <c r="P15" s="31">
        <v>5971651</v>
      </c>
      <c r="Q15" s="31">
        <v>28850014</v>
      </c>
      <c r="R15" s="31">
        <v>33019753</v>
      </c>
      <c r="S15" s="31">
        <v>23278291</v>
      </c>
      <c r="T15" s="36">
        <f t="shared" si="6"/>
        <v>0.70498077317537777</v>
      </c>
      <c r="U15" s="36">
        <f t="shared" si="7"/>
        <v>0.3633861054505696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163971576</v>
      </c>
      <c r="E16" s="31">
        <v>181433346</v>
      </c>
      <c r="F16" s="31">
        <v>53668086</v>
      </c>
      <c r="G16" s="36">
        <f t="shared" si="0"/>
        <v>0.32730115370727425</v>
      </c>
      <c r="H16" s="31">
        <v>29277377</v>
      </c>
      <c r="I16" s="36">
        <f t="shared" si="1"/>
        <v>0.1785515374933031</v>
      </c>
      <c r="J16" s="31">
        <v>29949363</v>
      </c>
      <c r="K16" s="36">
        <f t="shared" si="2"/>
        <v>0.16507088504006315</v>
      </c>
      <c r="L16" s="31">
        <v>31123323</v>
      </c>
      <c r="M16" s="36">
        <f t="shared" si="3"/>
        <v>0.17154136042885965</v>
      </c>
      <c r="N16" s="31">
        <f t="shared" si="4"/>
        <v>144018149</v>
      </c>
      <c r="O16" s="36">
        <f t="shared" si="5"/>
        <v>0.79377993172214334</v>
      </c>
      <c r="P16" s="31">
        <v>-11867820</v>
      </c>
      <c r="Q16" s="31">
        <v>131299510</v>
      </c>
      <c r="R16" s="31">
        <v>152887235</v>
      </c>
      <c r="S16" s="31">
        <v>92186593</v>
      </c>
      <c r="T16" s="36">
        <f t="shared" si="6"/>
        <v>0.60297115714075145</v>
      </c>
      <c r="U16" s="36">
        <f t="shared" si="7"/>
        <v>-3.6224970550615025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35154074</v>
      </c>
      <c r="E17" s="31">
        <v>38297587</v>
      </c>
      <c r="F17" s="31">
        <v>7082134</v>
      </c>
      <c r="G17" s="36">
        <f t="shared" si="0"/>
        <v>0.20145983649007509</v>
      </c>
      <c r="H17" s="31">
        <v>11175529</v>
      </c>
      <c r="I17" s="36">
        <f t="shared" si="1"/>
        <v>0.31790139031965398</v>
      </c>
      <c r="J17" s="31">
        <v>7817064</v>
      </c>
      <c r="K17" s="36">
        <f t="shared" si="2"/>
        <v>0.20411374742748153</v>
      </c>
      <c r="L17" s="31">
        <v>7652893</v>
      </c>
      <c r="M17" s="36">
        <f t="shared" si="3"/>
        <v>0.19982702826682006</v>
      </c>
      <c r="N17" s="31">
        <f t="shared" si="4"/>
        <v>33727620</v>
      </c>
      <c r="O17" s="36">
        <f t="shared" si="5"/>
        <v>0.88067219483044712</v>
      </c>
      <c r="P17" s="31">
        <v>7179044</v>
      </c>
      <c r="Q17" s="31">
        <v>40636565</v>
      </c>
      <c r="R17" s="31">
        <v>42616188</v>
      </c>
      <c r="S17" s="31">
        <v>30276607</v>
      </c>
      <c r="T17" s="36">
        <f t="shared" si="6"/>
        <v>0.71044850374697988</v>
      </c>
      <c r="U17" s="36">
        <f t="shared" si="7"/>
        <v>6.6004470790261172E-2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672332533</v>
      </c>
      <c r="E19" s="32">
        <f>SUM(E11:E18)</f>
        <v>698867781</v>
      </c>
      <c r="F19" s="32">
        <f>SUM(F11:F18)</f>
        <v>174033025</v>
      </c>
      <c r="G19" s="37">
        <f t="shared" si="0"/>
        <v>0.25884962642436937</v>
      </c>
      <c r="H19" s="32">
        <f>SUM(H11:H18)</f>
        <v>160066816</v>
      </c>
      <c r="I19" s="37">
        <f t="shared" si="1"/>
        <v>0.23807685653075486</v>
      </c>
      <c r="J19" s="32">
        <f>SUM(J11:J18)</f>
        <v>156725490</v>
      </c>
      <c r="K19" s="37">
        <f t="shared" si="2"/>
        <v>0.22425628174723367</v>
      </c>
      <c r="L19" s="32">
        <f>SUM(L11:L18)</f>
        <v>142165068</v>
      </c>
      <c r="M19" s="37">
        <f t="shared" si="3"/>
        <v>0.20342198033021069</v>
      </c>
      <c r="N19" s="32">
        <f t="shared" si="4"/>
        <v>632990399</v>
      </c>
      <c r="O19" s="37">
        <f t="shared" si="5"/>
        <v>0.90573698803837122</v>
      </c>
      <c r="P19" s="32">
        <f>SUM(P11:P18)</f>
        <v>82737138</v>
      </c>
      <c r="Q19" s="32">
        <f>SUM(Q11:Q18)</f>
        <v>578508093</v>
      </c>
      <c r="R19" s="32">
        <f>SUM(R11:R18)</f>
        <v>679880125</v>
      </c>
      <c r="S19" s="32">
        <f>SUM(S11:S18)</f>
        <v>575386331</v>
      </c>
      <c r="T19" s="37">
        <f t="shared" si="6"/>
        <v>0.84630556158705184</v>
      </c>
      <c r="U19" s="37">
        <f t="shared" si="7"/>
        <v>0.71827393884473012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982487796</v>
      </c>
      <c r="E26" s="31">
        <v>1110664928</v>
      </c>
      <c r="F26" s="31">
        <v>685782343</v>
      </c>
      <c r="G26" s="36">
        <f t="shared" si="0"/>
        <v>0.69800596586748853</v>
      </c>
      <c r="H26" s="31">
        <v>566261901</v>
      </c>
      <c r="I26" s="36">
        <f t="shared" si="1"/>
        <v>0.57635514996259551</v>
      </c>
      <c r="J26" s="31">
        <v>390311888</v>
      </c>
      <c r="K26" s="36">
        <f t="shared" si="2"/>
        <v>0.35142181783199333</v>
      </c>
      <c r="L26" s="31">
        <v>186561290</v>
      </c>
      <c r="M26" s="36">
        <f t="shared" si="3"/>
        <v>0.16797261288870013</v>
      </c>
      <c r="N26" s="31">
        <f t="shared" si="4"/>
        <v>1828917422</v>
      </c>
      <c r="O26" s="36">
        <f t="shared" si="5"/>
        <v>1.6466869313082335</v>
      </c>
      <c r="P26" s="31">
        <v>156023429</v>
      </c>
      <c r="Q26" s="31">
        <v>1120266923</v>
      </c>
      <c r="R26" s="31">
        <v>889266216</v>
      </c>
      <c r="S26" s="31">
        <v>1616912303</v>
      </c>
      <c r="T26" s="36">
        <f t="shared" si="6"/>
        <v>1.8182545045655933</v>
      </c>
      <c r="U26" s="36">
        <f t="shared" si="7"/>
        <v>0.19572612392719568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982487796</v>
      </c>
      <c r="E27" s="32">
        <f>SUM(E20:E26)</f>
        <v>1110664928</v>
      </c>
      <c r="F27" s="32">
        <f>SUM(F20:F26)</f>
        <v>685782343</v>
      </c>
      <c r="G27" s="37">
        <f t="shared" si="0"/>
        <v>0.69800596586748853</v>
      </c>
      <c r="H27" s="32">
        <f>SUM(H20:H26)</f>
        <v>566261901</v>
      </c>
      <c r="I27" s="37">
        <f t="shared" si="1"/>
        <v>0.57635514996259551</v>
      </c>
      <c r="J27" s="32">
        <f>SUM(J20:J26)</f>
        <v>390311888</v>
      </c>
      <c r="K27" s="37">
        <f t="shared" si="2"/>
        <v>0.35142181783199333</v>
      </c>
      <c r="L27" s="32">
        <f>SUM(L20:L26)</f>
        <v>186561290</v>
      </c>
      <c r="M27" s="37">
        <f t="shared" si="3"/>
        <v>0.16797261288870013</v>
      </c>
      <c r="N27" s="32">
        <f t="shared" si="4"/>
        <v>1828917422</v>
      </c>
      <c r="O27" s="37">
        <f t="shared" si="5"/>
        <v>1.6466869313082335</v>
      </c>
      <c r="P27" s="32">
        <f>SUM(P20:P26)</f>
        <v>156023429</v>
      </c>
      <c r="Q27" s="32">
        <f>SUM(Q20:Q26)</f>
        <v>1120266923</v>
      </c>
      <c r="R27" s="32">
        <f>SUM(R20:R26)</f>
        <v>889266216</v>
      </c>
      <c r="S27" s="32">
        <f>SUM(S20:S26)</f>
        <v>1616912303</v>
      </c>
      <c r="T27" s="37">
        <f t="shared" si="6"/>
        <v>1.8182545045655933</v>
      </c>
      <c r="U27" s="37">
        <f t="shared" si="7"/>
        <v>0.19572612392719568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411813830</v>
      </c>
      <c r="E34" s="31">
        <v>441813830</v>
      </c>
      <c r="F34" s="31">
        <v>86532899</v>
      </c>
      <c r="G34" s="36">
        <f t="shared" si="0"/>
        <v>0.21012625778012362</v>
      </c>
      <c r="H34" s="31">
        <v>110560143</v>
      </c>
      <c r="I34" s="36">
        <f t="shared" si="1"/>
        <v>0.26847117543381194</v>
      </c>
      <c r="J34" s="31">
        <v>92760649</v>
      </c>
      <c r="K34" s="36">
        <f t="shared" si="2"/>
        <v>0.20995415421921038</v>
      </c>
      <c r="L34" s="31">
        <v>80540362</v>
      </c>
      <c r="M34" s="36">
        <f t="shared" si="3"/>
        <v>0.1822947959777538</v>
      </c>
      <c r="N34" s="31">
        <f t="shared" si="4"/>
        <v>370394053</v>
      </c>
      <c r="O34" s="36">
        <f t="shared" si="5"/>
        <v>0.83834870673921635</v>
      </c>
      <c r="P34" s="31">
        <v>130259765</v>
      </c>
      <c r="Q34" s="31">
        <v>340633801</v>
      </c>
      <c r="R34" s="31">
        <v>379383801</v>
      </c>
      <c r="S34" s="31">
        <v>425712032</v>
      </c>
      <c r="T34" s="36">
        <f t="shared" si="6"/>
        <v>1.1221144152119453</v>
      </c>
      <c r="U34" s="36">
        <f t="shared" si="7"/>
        <v>-0.38169424764431292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411813830</v>
      </c>
      <c r="E35" s="32">
        <f>SUM(E28:E34)</f>
        <v>441813830</v>
      </c>
      <c r="F35" s="32">
        <f>SUM(F28:F34)</f>
        <v>86532899</v>
      </c>
      <c r="G35" s="37">
        <f t="shared" si="0"/>
        <v>0.21012625778012362</v>
      </c>
      <c r="H35" s="32">
        <f>SUM(H28:H34)</f>
        <v>110560143</v>
      </c>
      <c r="I35" s="37">
        <f t="shared" si="1"/>
        <v>0.26847117543381194</v>
      </c>
      <c r="J35" s="32">
        <f>SUM(J28:J34)</f>
        <v>92760649</v>
      </c>
      <c r="K35" s="37">
        <f t="shared" si="2"/>
        <v>0.20995415421921038</v>
      </c>
      <c r="L35" s="32">
        <f>SUM(L28:L34)</f>
        <v>80540362</v>
      </c>
      <c r="M35" s="37">
        <f t="shared" si="3"/>
        <v>0.1822947959777538</v>
      </c>
      <c r="N35" s="32">
        <f t="shared" si="4"/>
        <v>370394053</v>
      </c>
      <c r="O35" s="37">
        <f t="shared" si="5"/>
        <v>0.83834870673921635</v>
      </c>
      <c r="P35" s="32">
        <f>SUM(P28:P34)</f>
        <v>130259765</v>
      </c>
      <c r="Q35" s="32">
        <f>SUM(Q28:Q34)</f>
        <v>340633801</v>
      </c>
      <c r="R35" s="32">
        <f>SUM(R28:R34)</f>
        <v>379383801</v>
      </c>
      <c r="S35" s="32">
        <f>SUM(S28:S34)</f>
        <v>425712032</v>
      </c>
      <c r="T35" s="37">
        <f t="shared" si="6"/>
        <v>1.1221144152119453</v>
      </c>
      <c r="U35" s="37">
        <f t="shared" si="7"/>
        <v>-0.38169424764431292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305831718</v>
      </c>
      <c r="E39" s="31">
        <v>321229463</v>
      </c>
      <c r="F39" s="31">
        <v>60496159</v>
      </c>
      <c r="G39" s="36">
        <f t="shared" si="0"/>
        <v>0.19780864913429286</v>
      </c>
      <c r="H39" s="31">
        <v>68000741</v>
      </c>
      <c r="I39" s="36">
        <f t="shared" si="1"/>
        <v>0.22234692151845414</v>
      </c>
      <c r="J39" s="31">
        <v>55174780</v>
      </c>
      <c r="K39" s="36">
        <f t="shared" si="2"/>
        <v>0.17176126836161351</v>
      </c>
      <c r="L39" s="31">
        <v>189583482</v>
      </c>
      <c r="M39" s="36">
        <f t="shared" si="3"/>
        <v>0.59018086395144898</v>
      </c>
      <c r="N39" s="31">
        <f t="shared" si="4"/>
        <v>373255162</v>
      </c>
      <c r="O39" s="36">
        <f t="shared" si="5"/>
        <v>1.1619580548873876</v>
      </c>
      <c r="P39" s="31">
        <v>91274585</v>
      </c>
      <c r="Q39" s="31">
        <v>235008671</v>
      </c>
      <c r="R39" s="31">
        <v>269966531</v>
      </c>
      <c r="S39" s="31">
        <v>256048555</v>
      </c>
      <c r="T39" s="36">
        <f t="shared" si="6"/>
        <v>0.9484455500893183</v>
      </c>
      <c r="U39" s="36">
        <f t="shared" si="7"/>
        <v>1.0770675867767574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305831718</v>
      </c>
      <c r="E40" s="32">
        <f>SUM(E36:E39)</f>
        <v>321229463</v>
      </c>
      <c r="F40" s="32">
        <f>SUM(F36:F39)</f>
        <v>60496159</v>
      </c>
      <c r="G40" s="37">
        <f t="shared" si="0"/>
        <v>0.19780864913429286</v>
      </c>
      <c r="H40" s="32">
        <f>SUM(H36:H39)</f>
        <v>68000741</v>
      </c>
      <c r="I40" s="37">
        <f t="shared" si="1"/>
        <v>0.22234692151845414</v>
      </c>
      <c r="J40" s="32">
        <f>SUM(J36:J39)</f>
        <v>55174780</v>
      </c>
      <c r="K40" s="37">
        <f t="shared" si="2"/>
        <v>0.17176126836161351</v>
      </c>
      <c r="L40" s="32">
        <f>SUM(L36:L39)</f>
        <v>189583482</v>
      </c>
      <c r="M40" s="37">
        <f t="shared" si="3"/>
        <v>0.59018086395144898</v>
      </c>
      <c r="N40" s="32">
        <f t="shared" si="4"/>
        <v>373255162</v>
      </c>
      <c r="O40" s="37">
        <f t="shared" si="5"/>
        <v>1.1619580548873876</v>
      </c>
      <c r="P40" s="32">
        <f>SUM(P36:P39)</f>
        <v>91274585</v>
      </c>
      <c r="Q40" s="32">
        <f>SUM(Q36:Q39)</f>
        <v>235008671</v>
      </c>
      <c r="R40" s="32">
        <f>SUM(R36:R39)</f>
        <v>269966531</v>
      </c>
      <c r="S40" s="32">
        <f>SUM(S36:S39)</f>
        <v>256048555</v>
      </c>
      <c r="T40" s="37">
        <f t="shared" si="6"/>
        <v>0.9484455500893183</v>
      </c>
      <c r="U40" s="37">
        <f t="shared" si="7"/>
        <v>1.0770675867767574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729842119</v>
      </c>
      <c r="E46" s="31">
        <v>711242119</v>
      </c>
      <c r="F46" s="31">
        <v>95355833</v>
      </c>
      <c r="G46" s="36">
        <f t="shared" si="0"/>
        <v>0.13065268572147176</v>
      </c>
      <c r="H46" s="31">
        <v>88059703</v>
      </c>
      <c r="I46" s="36">
        <f t="shared" si="1"/>
        <v>0.12065582501686231</v>
      </c>
      <c r="J46" s="31">
        <v>93232683</v>
      </c>
      <c r="K46" s="36">
        <f t="shared" si="2"/>
        <v>0.13108431082664834</v>
      </c>
      <c r="L46" s="31">
        <v>94524632</v>
      </c>
      <c r="M46" s="36">
        <f t="shared" si="3"/>
        <v>0.13290077946016579</v>
      </c>
      <c r="N46" s="31">
        <f t="shared" si="4"/>
        <v>371172851</v>
      </c>
      <c r="O46" s="36">
        <f t="shared" si="5"/>
        <v>0.52186567848634402</v>
      </c>
      <c r="P46" s="31">
        <v>89932572</v>
      </c>
      <c r="Q46" s="31">
        <v>793296240</v>
      </c>
      <c r="R46" s="31">
        <v>776296240</v>
      </c>
      <c r="S46" s="31">
        <v>471786842</v>
      </c>
      <c r="T46" s="36">
        <f t="shared" si="6"/>
        <v>0.60774072794684664</v>
      </c>
      <c r="U46" s="36">
        <f t="shared" si="7"/>
        <v>5.1061143897897177E-2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729842119</v>
      </c>
      <c r="E47" s="32">
        <f>SUM(E41:E46)</f>
        <v>711242119</v>
      </c>
      <c r="F47" s="32">
        <f>SUM(F41:F46)</f>
        <v>95355833</v>
      </c>
      <c r="G47" s="37">
        <f t="shared" si="0"/>
        <v>0.13065268572147176</v>
      </c>
      <c r="H47" s="32">
        <f>SUM(H41:H46)</f>
        <v>88059703</v>
      </c>
      <c r="I47" s="37">
        <f t="shared" si="1"/>
        <v>0.12065582501686231</v>
      </c>
      <c r="J47" s="32">
        <f>SUM(J41:J46)</f>
        <v>93232683</v>
      </c>
      <c r="K47" s="37">
        <f t="shared" si="2"/>
        <v>0.13108431082664834</v>
      </c>
      <c r="L47" s="32">
        <f>SUM(L41:L46)</f>
        <v>94524632</v>
      </c>
      <c r="M47" s="37">
        <f t="shared" si="3"/>
        <v>0.13290077946016579</v>
      </c>
      <c r="N47" s="32">
        <f t="shared" si="4"/>
        <v>371172851</v>
      </c>
      <c r="O47" s="37">
        <f t="shared" si="5"/>
        <v>0.52186567848634402</v>
      </c>
      <c r="P47" s="32">
        <f>SUM(P41:P46)</f>
        <v>89932572</v>
      </c>
      <c r="Q47" s="32">
        <f>SUM(Q41:Q46)</f>
        <v>793296240</v>
      </c>
      <c r="R47" s="32">
        <f>SUM(R41:R46)</f>
        <v>776296240</v>
      </c>
      <c r="S47" s="32">
        <f>SUM(S41:S46)</f>
        <v>471786842</v>
      </c>
      <c r="T47" s="37">
        <f t="shared" si="6"/>
        <v>0.60774072794684664</v>
      </c>
      <c r="U47" s="37">
        <f t="shared" si="7"/>
        <v>5.1061143897897177E-2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48838157</v>
      </c>
      <c r="E52" s="31">
        <v>41996828</v>
      </c>
      <c r="F52" s="31">
        <v>10180166</v>
      </c>
      <c r="G52" s="36">
        <f t="shared" si="0"/>
        <v>0.20844697313209423</v>
      </c>
      <c r="H52" s="31">
        <v>9704747</v>
      </c>
      <c r="I52" s="36">
        <f t="shared" si="1"/>
        <v>0.19871239203395821</v>
      </c>
      <c r="J52" s="31">
        <v>11678188</v>
      </c>
      <c r="K52" s="36">
        <f t="shared" si="2"/>
        <v>0.27807309637765976</v>
      </c>
      <c r="L52" s="31">
        <v>9152864</v>
      </c>
      <c r="M52" s="36">
        <f t="shared" si="3"/>
        <v>0.21794179312780479</v>
      </c>
      <c r="N52" s="31">
        <f t="shared" si="4"/>
        <v>40715965</v>
      </c>
      <c r="O52" s="36">
        <f t="shared" si="5"/>
        <v>0.96950095850096107</v>
      </c>
      <c r="P52" s="31">
        <v>10584241</v>
      </c>
      <c r="Q52" s="31">
        <v>56620714</v>
      </c>
      <c r="R52" s="31">
        <v>51381644</v>
      </c>
      <c r="S52" s="31">
        <v>42016434</v>
      </c>
      <c r="T52" s="36">
        <f t="shared" si="6"/>
        <v>0.817732379290939</v>
      </c>
      <c r="U52" s="36">
        <f t="shared" si="7"/>
        <v>-0.13523662206860176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48838157</v>
      </c>
      <c r="E53" s="32">
        <f>SUM(E48:E52)</f>
        <v>41996828</v>
      </c>
      <c r="F53" s="32">
        <f>SUM(F48:F52)</f>
        <v>10180166</v>
      </c>
      <c r="G53" s="37">
        <f t="shared" si="0"/>
        <v>0.20844697313209423</v>
      </c>
      <c r="H53" s="32">
        <f>SUM(H48:H52)</f>
        <v>9704747</v>
      </c>
      <c r="I53" s="37">
        <f t="shared" si="1"/>
        <v>0.19871239203395821</v>
      </c>
      <c r="J53" s="32">
        <f>SUM(J48:J52)</f>
        <v>11678188</v>
      </c>
      <c r="K53" s="37">
        <f t="shared" si="2"/>
        <v>0.27807309637765976</v>
      </c>
      <c r="L53" s="32">
        <f>SUM(L48:L52)</f>
        <v>9152864</v>
      </c>
      <c r="M53" s="37">
        <f t="shared" si="3"/>
        <v>0.21794179312780479</v>
      </c>
      <c r="N53" s="32">
        <f t="shared" si="4"/>
        <v>40715965</v>
      </c>
      <c r="O53" s="37">
        <f t="shared" si="5"/>
        <v>0.96950095850096107</v>
      </c>
      <c r="P53" s="32">
        <f>SUM(P48:P52)</f>
        <v>10584241</v>
      </c>
      <c r="Q53" s="32">
        <f>SUM(Q48:Q52)</f>
        <v>56620714</v>
      </c>
      <c r="R53" s="32">
        <f>SUM(R48:R52)</f>
        <v>51381644</v>
      </c>
      <c r="S53" s="32">
        <f>SUM(S48:S52)</f>
        <v>42016434</v>
      </c>
      <c r="T53" s="37">
        <f t="shared" si="6"/>
        <v>0.817732379290939</v>
      </c>
      <c r="U53" s="37">
        <f t="shared" si="7"/>
        <v>-0.13523662206860176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8048835065</v>
      </c>
      <c r="E54" s="32">
        <f>SUM(E8:E9,E11:E18,E20:E26,E28:E34,E36:E39,E41:E46,E48:E52)</f>
        <v>8338026211</v>
      </c>
      <c r="F54" s="32">
        <f>SUM(F8:F9,F11:F18,F20:F26,F28:F34,F36:F39,F41:F46,F48:F52)</f>
        <v>2106668584</v>
      </c>
      <c r="G54" s="37">
        <f t="shared" si="0"/>
        <v>0.26173583717235732</v>
      </c>
      <c r="H54" s="32">
        <f>SUM(H8:H9,H11:H18,H20:H26,H28:H34,H36:H39,H41:H46,H48:H52)</f>
        <v>2471623012</v>
      </c>
      <c r="I54" s="37">
        <f t="shared" si="1"/>
        <v>0.30707835258641869</v>
      </c>
      <c r="J54" s="32">
        <f>SUM(J8:J9,J11:J18,J20:J26,J28:J34,J36:J39,J41:J46,J48:J52)</f>
        <v>1760711522</v>
      </c>
      <c r="K54" s="37">
        <f t="shared" si="2"/>
        <v>0.21116646523336288</v>
      </c>
      <c r="L54" s="32">
        <f>SUM(L8:L9,L11:L18,L20:L26,L28:L34,L36:L39,L41:L46,L48:L52)</f>
        <v>1849541187</v>
      </c>
      <c r="M54" s="37">
        <f t="shared" si="3"/>
        <v>0.22182002553074009</v>
      </c>
      <c r="N54" s="32">
        <f t="shared" si="4"/>
        <v>8188544305</v>
      </c>
      <c r="O54" s="37">
        <f t="shared" si="5"/>
        <v>0.98207226719882523</v>
      </c>
      <c r="P54" s="32">
        <f>SUM(P8:P9,P11:P18,P20:P26,P28:P34,P36:P39,P41:P46,P48:P52)</f>
        <v>1960606785</v>
      </c>
      <c r="Q54" s="32">
        <f>SUM(Q8:Q9,Q11:Q18,Q20:Q26,Q28:Q34,Q36:Q39,Q41:Q46,Q48:Q52)</f>
        <v>7715037544</v>
      </c>
      <c r="R54" s="32">
        <f>SUM(R8:R9,R11:R18,R20:R26,R28:R34,R36:R39,R41:R46,R48:R52)</f>
        <v>7820224651</v>
      </c>
      <c r="S54" s="32">
        <f>SUM(S8:S9,S11:S18,S20:S26,S28:S34,S36:S39,S41:S46,S48:S52)</f>
        <v>7620963999</v>
      </c>
      <c r="T54" s="37">
        <f t="shared" si="6"/>
        <v>0.97451983019765043</v>
      </c>
      <c r="U54" s="37">
        <f t="shared" si="7"/>
        <v>-5.6648583922961349E-2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2149291078</v>
      </c>
      <c r="E57" s="31">
        <v>2149291078</v>
      </c>
      <c r="F57" s="31">
        <v>630402419</v>
      </c>
      <c r="G57" s="36">
        <f t="shared" ref="G57:G85" si="8">IF(($D57      =0),0,($F57      /$D57      ))</f>
        <v>0.29330713994616975</v>
      </c>
      <c r="H57" s="31">
        <v>584936511</v>
      </c>
      <c r="I57" s="36">
        <f t="shared" ref="I57:I85" si="9">IF(($D57      =0),0,($H57      /$D57      ))</f>
        <v>0.2721532308896506</v>
      </c>
      <c r="J57" s="31">
        <v>629255369</v>
      </c>
      <c r="K57" s="36">
        <f t="shared" ref="K57:K85" si="10">IF(($E57      =0),0,($J57      /$E57      ))</f>
        <v>0.29277345234482938</v>
      </c>
      <c r="L57" s="31">
        <v>463583071</v>
      </c>
      <c r="M57" s="36">
        <f t="shared" ref="M57:M85" si="11">IF(($E57      =0),0,($L57      /$E57      ))</f>
        <v>0.21569115311797707</v>
      </c>
      <c r="N57" s="31">
        <f t="shared" ref="N57:N85" si="12">$F57      +$H57      +$J57      +$L57</f>
        <v>2308177370</v>
      </c>
      <c r="O57" s="36">
        <f t="shared" ref="O57:O85" si="13">IF(($E57      =0),0,($N57      /$E57      ))</f>
        <v>1.0739249762986267</v>
      </c>
      <c r="P57" s="31">
        <v>573109322</v>
      </c>
      <c r="Q57" s="31">
        <v>1844878166</v>
      </c>
      <c r="R57" s="31">
        <v>1844878166</v>
      </c>
      <c r="S57" s="31">
        <v>2009413855</v>
      </c>
      <c r="T57" s="36">
        <f t="shared" ref="T57:T85" si="14">IF(($R57      =0),0,($S57      /$R57      ))</f>
        <v>1.0891851245422566</v>
      </c>
      <c r="U57" s="36">
        <f t="shared" ref="U57:U85" si="15">IF(($P57      =0),0,(($L57      /$P57      )-1))</f>
        <v>-0.19110882827343023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2149291078</v>
      </c>
      <c r="E58" s="32">
        <f>E57</f>
        <v>2149291078</v>
      </c>
      <c r="F58" s="32">
        <f>F57</f>
        <v>630402419</v>
      </c>
      <c r="G58" s="37">
        <f t="shared" si="8"/>
        <v>0.29330713994616975</v>
      </c>
      <c r="H58" s="32">
        <f>H57</f>
        <v>584936511</v>
      </c>
      <c r="I58" s="37">
        <f t="shared" si="9"/>
        <v>0.2721532308896506</v>
      </c>
      <c r="J58" s="32">
        <f>J57</f>
        <v>629255369</v>
      </c>
      <c r="K58" s="37">
        <f t="shared" si="10"/>
        <v>0.29277345234482938</v>
      </c>
      <c r="L58" s="32">
        <f>L57</f>
        <v>463583071</v>
      </c>
      <c r="M58" s="37">
        <f t="shared" si="11"/>
        <v>0.21569115311797707</v>
      </c>
      <c r="N58" s="32">
        <f t="shared" si="12"/>
        <v>2308177370</v>
      </c>
      <c r="O58" s="37">
        <f t="shared" si="13"/>
        <v>1.0739249762986267</v>
      </c>
      <c r="P58" s="32">
        <f>P57</f>
        <v>573109322</v>
      </c>
      <c r="Q58" s="32">
        <f>Q57</f>
        <v>1844878166</v>
      </c>
      <c r="R58" s="32">
        <f>R57</f>
        <v>1844878166</v>
      </c>
      <c r="S58" s="32">
        <f>S57</f>
        <v>2009413855</v>
      </c>
      <c r="T58" s="37">
        <f t="shared" si="14"/>
        <v>1.0891851245422566</v>
      </c>
      <c r="U58" s="37">
        <f t="shared" si="15"/>
        <v>-0.19110882827343023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491457</v>
      </c>
      <c r="M59" s="36">
        <f t="shared" si="11"/>
        <v>0</v>
      </c>
      <c r="N59" s="31">
        <f t="shared" si="12"/>
        <v>491457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58300008</v>
      </c>
      <c r="E60" s="31">
        <v>58300008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42862785</v>
      </c>
      <c r="K60" s="36">
        <f t="shared" si="10"/>
        <v>0.73521061952512945</v>
      </c>
      <c r="L60" s="31">
        <v>21391574</v>
      </c>
      <c r="M60" s="36">
        <f t="shared" si="11"/>
        <v>0.36692231671734932</v>
      </c>
      <c r="N60" s="31">
        <f t="shared" si="12"/>
        <v>64254359</v>
      </c>
      <c r="O60" s="36">
        <f t="shared" si="13"/>
        <v>1.1021329362424788</v>
      </c>
      <c r="P60" s="31">
        <v>0</v>
      </c>
      <c r="Q60" s="31">
        <v>51266000</v>
      </c>
      <c r="R60" s="31">
        <v>77587760</v>
      </c>
      <c r="S60" s="31">
        <v>57</v>
      </c>
      <c r="T60" s="36">
        <f t="shared" si="14"/>
        <v>7.3465196056697606E-7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46202940</v>
      </c>
      <c r="E61" s="31">
        <v>46202940</v>
      </c>
      <c r="F61" s="31">
        <v>4703846</v>
      </c>
      <c r="G61" s="36">
        <f t="shared" si="8"/>
        <v>0.10180836977040855</v>
      </c>
      <c r="H61" s="31">
        <v>2244176</v>
      </c>
      <c r="I61" s="36">
        <f t="shared" si="9"/>
        <v>4.8572147140420067E-2</v>
      </c>
      <c r="J61" s="31">
        <v>0</v>
      </c>
      <c r="K61" s="36">
        <f t="shared" si="10"/>
        <v>0</v>
      </c>
      <c r="L61" s="31">
        <v>-10499880</v>
      </c>
      <c r="M61" s="36">
        <f t="shared" si="11"/>
        <v>-0.22725566814579332</v>
      </c>
      <c r="N61" s="31">
        <f t="shared" si="12"/>
        <v>-3551858</v>
      </c>
      <c r="O61" s="36">
        <f t="shared" si="13"/>
        <v>-7.6875151234964703E-2</v>
      </c>
      <c r="P61" s="31">
        <v>3254654</v>
      </c>
      <c r="Q61" s="31">
        <v>67550074</v>
      </c>
      <c r="R61" s="31">
        <v>27738627</v>
      </c>
      <c r="S61" s="31">
        <v>16898721</v>
      </c>
      <c r="T61" s="36">
        <f t="shared" si="14"/>
        <v>0.60921259729257693</v>
      </c>
      <c r="U61" s="36">
        <f t="shared" si="15"/>
        <v>-4.226112514571442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104502948</v>
      </c>
      <c r="E63" s="32">
        <f>SUM(E59:E62)</f>
        <v>104502948</v>
      </c>
      <c r="F63" s="32">
        <f>SUM(F59:F62)</f>
        <v>4703846</v>
      </c>
      <c r="G63" s="37">
        <f t="shared" si="8"/>
        <v>4.5011610581550295E-2</v>
      </c>
      <c r="H63" s="32">
        <f>SUM(H59:H62)</f>
        <v>2244176</v>
      </c>
      <c r="I63" s="37">
        <f t="shared" si="9"/>
        <v>2.1474762606696989E-2</v>
      </c>
      <c r="J63" s="32">
        <f>SUM(J59:J62)</f>
        <v>42862785</v>
      </c>
      <c r="K63" s="37">
        <f t="shared" si="10"/>
        <v>0.41015862059699981</v>
      </c>
      <c r="L63" s="32">
        <f>SUM(L59:L62)</f>
        <v>11383151</v>
      </c>
      <c r="M63" s="37">
        <f t="shared" si="11"/>
        <v>0.10892660176438276</v>
      </c>
      <c r="N63" s="32">
        <f t="shared" si="12"/>
        <v>61193958</v>
      </c>
      <c r="O63" s="37">
        <f t="shared" si="13"/>
        <v>0.5855715955496299</v>
      </c>
      <c r="P63" s="32">
        <f>SUM(P59:P62)</f>
        <v>3254654</v>
      </c>
      <c r="Q63" s="32">
        <f>SUM(Q59:Q62)</f>
        <v>118816074</v>
      </c>
      <c r="R63" s="32">
        <f>SUM(R59:R62)</f>
        <v>105326387</v>
      </c>
      <c r="S63" s="32">
        <f>SUM(S59:S62)</f>
        <v>16898778</v>
      </c>
      <c r="T63" s="37">
        <f t="shared" si="14"/>
        <v>0.16044201725062496</v>
      </c>
      <c r="U63" s="37">
        <f t="shared" si="15"/>
        <v>2.49749958060058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39030659</v>
      </c>
      <c r="E64" s="31">
        <v>39030659</v>
      </c>
      <c r="F64" s="31">
        <v>1367501</v>
      </c>
      <c r="G64" s="36">
        <f t="shared" si="8"/>
        <v>3.5036584957481756E-2</v>
      </c>
      <c r="H64" s="31">
        <v>15691784</v>
      </c>
      <c r="I64" s="36">
        <f t="shared" si="9"/>
        <v>0.40203738297116631</v>
      </c>
      <c r="J64" s="31">
        <v>15684190</v>
      </c>
      <c r="K64" s="36">
        <f t="shared" si="10"/>
        <v>0.40184281797547922</v>
      </c>
      <c r="L64" s="31">
        <v>8674109</v>
      </c>
      <c r="M64" s="36">
        <f t="shared" si="11"/>
        <v>0.22223834345200269</v>
      </c>
      <c r="N64" s="31">
        <f t="shared" si="12"/>
        <v>41417584</v>
      </c>
      <c r="O64" s="36">
        <f t="shared" si="13"/>
        <v>1.0611551293561301</v>
      </c>
      <c r="P64" s="31">
        <v>10515052</v>
      </c>
      <c r="Q64" s="31">
        <v>31596670</v>
      </c>
      <c r="R64" s="31">
        <v>31596670</v>
      </c>
      <c r="S64" s="31">
        <v>-542052321</v>
      </c>
      <c r="T64" s="36">
        <f t="shared" si="14"/>
        <v>-17.15536228976028</v>
      </c>
      <c r="U64" s="36">
        <f t="shared" si="15"/>
        <v>-0.17507692781738027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11379091</v>
      </c>
      <c r="E65" s="31">
        <v>11379091</v>
      </c>
      <c r="F65" s="31">
        <v>2484207</v>
      </c>
      <c r="G65" s="36">
        <f t="shared" si="8"/>
        <v>0.21831330815440356</v>
      </c>
      <c r="H65" s="31">
        <v>2509187</v>
      </c>
      <c r="I65" s="36">
        <f t="shared" si="9"/>
        <v>0.220508562590808</v>
      </c>
      <c r="J65" s="31">
        <v>2557305</v>
      </c>
      <c r="K65" s="36">
        <f t="shared" si="10"/>
        <v>0.22473719561606459</v>
      </c>
      <c r="L65" s="31">
        <v>2511141</v>
      </c>
      <c r="M65" s="36">
        <f t="shared" si="11"/>
        <v>0.22068028105232659</v>
      </c>
      <c r="N65" s="31">
        <f t="shared" si="12"/>
        <v>10061840</v>
      </c>
      <c r="O65" s="36">
        <f t="shared" si="13"/>
        <v>0.88423934741360277</v>
      </c>
      <c r="P65" s="31">
        <v>1461225</v>
      </c>
      <c r="Q65" s="31">
        <v>7486750</v>
      </c>
      <c r="R65" s="31">
        <v>7604462</v>
      </c>
      <c r="S65" s="31">
        <v>6103207</v>
      </c>
      <c r="T65" s="36">
        <f t="shared" si="14"/>
        <v>0.80258235230842101</v>
      </c>
      <c r="U65" s="36">
        <f t="shared" si="15"/>
        <v>0.71851768208181488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13115742</v>
      </c>
      <c r="E66" s="31">
        <v>11121292</v>
      </c>
      <c r="F66" s="31">
        <v>2055778</v>
      </c>
      <c r="G66" s="36">
        <f t="shared" si="8"/>
        <v>0.1567412655723176</v>
      </c>
      <c r="H66" s="31">
        <v>2373495</v>
      </c>
      <c r="I66" s="36">
        <f t="shared" si="9"/>
        <v>0.18096536208168779</v>
      </c>
      <c r="J66" s="31">
        <v>4308024</v>
      </c>
      <c r="K66" s="36">
        <f t="shared" si="10"/>
        <v>0.38736722316076228</v>
      </c>
      <c r="L66" s="31">
        <v>2096452</v>
      </c>
      <c r="M66" s="36">
        <f t="shared" si="11"/>
        <v>0.1885079539319712</v>
      </c>
      <c r="N66" s="31">
        <f t="shared" si="12"/>
        <v>10833749</v>
      </c>
      <c r="O66" s="36">
        <f t="shared" si="13"/>
        <v>0.97414482058379548</v>
      </c>
      <c r="P66" s="31">
        <v>1787606</v>
      </c>
      <c r="Q66" s="31">
        <v>5759689</v>
      </c>
      <c r="R66" s="31">
        <v>5759689</v>
      </c>
      <c r="S66" s="31">
        <v>6999678</v>
      </c>
      <c r="T66" s="36">
        <f t="shared" si="14"/>
        <v>1.215287492085076</v>
      </c>
      <c r="U66" s="36">
        <f t="shared" si="15"/>
        <v>0.17277073359565809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998345649</v>
      </c>
      <c r="E67" s="31">
        <v>898345649</v>
      </c>
      <c r="F67" s="31">
        <v>183739501</v>
      </c>
      <c r="G67" s="36">
        <f t="shared" si="8"/>
        <v>0.18404397433298175</v>
      </c>
      <c r="H67" s="31">
        <v>196720631</v>
      </c>
      <c r="I67" s="36">
        <f t="shared" si="9"/>
        <v>0.19704661526501027</v>
      </c>
      <c r="J67" s="31">
        <v>197982695</v>
      </c>
      <c r="K67" s="36">
        <f t="shared" si="10"/>
        <v>0.22038587844265276</v>
      </c>
      <c r="L67" s="31">
        <v>182984922</v>
      </c>
      <c r="M67" s="36">
        <f t="shared" si="11"/>
        <v>0.20369099822956899</v>
      </c>
      <c r="N67" s="31">
        <f t="shared" si="12"/>
        <v>761427749</v>
      </c>
      <c r="O67" s="36">
        <f t="shared" si="13"/>
        <v>0.84758884272171719</v>
      </c>
      <c r="P67" s="31">
        <v>194634702</v>
      </c>
      <c r="Q67" s="31">
        <v>784980806</v>
      </c>
      <c r="R67" s="31">
        <v>684980806</v>
      </c>
      <c r="S67" s="31">
        <v>752979729</v>
      </c>
      <c r="T67" s="36">
        <f t="shared" si="14"/>
        <v>1.099271282354735</v>
      </c>
      <c r="U67" s="36">
        <f t="shared" si="15"/>
        <v>-5.985458852039649E-2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123303766</v>
      </c>
      <c r="E68" s="31">
        <v>123303768</v>
      </c>
      <c r="F68" s="31">
        <v>43977754</v>
      </c>
      <c r="G68" s="36">
        <f t="shared" si="8"/>
        <v>0.3566618881697417</v>
      </c>
      <c r="H68" s="31">
        <v>11064998</v>
      </c>
      <c r="I68" s="36">
        <f t="shared" si="9"/>
        <v>8.9737713282820569E-2</v>
      </c>
      <c r="J68" s="31">
        <v>19665076</v>
      </c>
      <c r="K68" s="36">
        <f t="shared" si="10"/>
        <v>0.1594847936844882</v>
      </c>
      <c r="L68" s="31">
        <v>8384176</v>
      </c>
      <c r="M68" s="36">
        <f t="shared" si="11"/>
        <v>6.7996105358272593E-2</v>
      </c>
      <c r="N68" s="31">
        <f t="shared" si="12"/>
        <v>83092004</v>
      </c>
      <c r="O68" s="36">
        <f t="shared" si="13"/>
        <v>0.67388049325467492</v>
      </c>
      <c r="P68" s="31">
        <v>5585718</v>
      </c>
      <c r="Q68" s="31">
        <v>85243013</v>
      </c>
      <c r="R68" s="31">
        <v>85409129</v>
      </c>
      <c r="S68" s="31">
        <v>39311702</v>
      </c>
      <c r="T68" s="36">
        <f t="shared" si="14"/>
        <v>0.46027517737594537</v>
      </c>
      <c r="U68" s="36">
        <f t="shared" si="15"/>
        <v>0.50100237785008117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1185174907</v>
      </c>
      <c r="E70" s="32">
        <f>SUM(E64:E69)</f>
        <v>1083180459</v>
      </c>
      <c r="F70" s="32">
        <f>SUM(F64:F69)</f>
        <v>233624741</v>
      </c>
      <c r="G70" s="37">
        <f t="shared" si="8"/>
        <v>0.19712258470892516</v>
      </c>
      <c r="H70" s="32">
        <f>SUM(H64:H69)</f>
        <v>228360095</v>
      </c>
      <c r="I70" s="37">
        <f t="shared" si="9"/>
        <v>0.19268050112370461</v>
      </c>
      <c r="J70" s="32">
        <f>SUM(J64:J69)</f>
        <v>240197290</v>
      </c>
      <c r="K70" s="37">
        <f t="shared" si="10"/>
        <v>0.22175186784827328</v>
      </c>
      <c r="L70" s="32">
        <f>SUM(L64:L69)</f>
        <v>204650800</v>
      </c>
      <c r="M70" s="37">
        <f t="shared" si="11"/>
        <v>0.18893509230118044</v>
      </c>
      <c r="N70" s="32">
        <f t="shared" si="12"/>
        <v>906832926</v>
      </c>
      <c r="O70" s="37">
        <f t="shared" si="13"/>
        <v>0.83719468761206672</v>
      </c>
      <c r="P70" s="32">
        <f>SUM(P64:P69)</f>
        <v>213984303</v>
      </c>
      <c r="Q70" s="32">
        <f>SUM(Q64:Q69)</f>
        <v>915066928</v>
      </c>
      <c r="R70" s="32">
        <f>SUM(R64:R69)</f>
        <v>815350756</v>
      </c>
      <c r="S70" s="32">
        <f>SUM(S64:S69)</f>
        <v>263341995</v>
      </c>
      <c r="T70" s="37">
        <f t="shared" si="14"/>
        <v>0.32298000959969675</v>
      </c>
      <c r="U70" s="37">
        <f t="shared" si="15"/>
        <v>-4.361769937863158E-2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202229199</v>
      </c>
      <c r="E71" s="31">
        <v>225707255</v>
      </c>
      <c r="F71" s="31">
        <v>49925695</v>
      </c>
      <c r="G71" s="36">
        <f t="shared" si="8"/>
        <v>0.24687678756023754</v>
      </c>
      <c r="H71" s="31">
        <v>27090317</v>
      </c>
      <c r="I71" s="36">
        <f t="shared" si="9"/>
        <v>0.13395848440264058</v>
      </c>
      <c r="J71" s="31">
        <v>59852652</v>
      </c>
      <c r="K71" s="36">
        <f t="shared" si="10"/>
        <v>0.26517823718160943</v>
      </c>
      <c r="L71" s="31">
        <v>26340073</v>
      </c>
      <c r="M71" s="36">
        <f t="shared" si="11"/>
        <v>0.11670016101166088</v>
      </c>
      <c r="N71" s="31">
        <f t="shared" si="12"/>
        <v>163208737</v>
      </c>
      <c r="O71" s="36">
        <f t="shared" si="13"/>
        <v>0.72309920653636051</v>
      </c>
      <c r="P71" s="31">
        <v>23303104</v>
      </c>
      <c r="Q71" s="31">
        <v>129092004</v>
      </c>
      <c r="R71" s="31">
        <v>130533844</v>
      </c>
      <c r="S71" s="31">
        <v>139408058</v>
      </c>
      <c r="T71" s="36">
        <f t="shared" si="14"/>
        <v>1.0679840088061761</v>
      </c>
      <c r="U71" s="36">
        <f t="shared" si="15"/>
        <v>0.13032465546220795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135207706</v>
      </c>
      <c r="E72" s="31">
        <v>135207706</v>
      </c>
      <c r="F72" s="31">
        <v>42034437</v>
      </c>
      <c r="G72" s="36">
        <f t="shared" si="8"/>
        <v>0.31088787942308554</v>
      </c>
      <c r="H72" s="31">
        <v>19087355</v>
      </c>
      <c r="I72" s="36">
        <f t="shared" si="9"/>
        <v>0.14117061493521679</v>
      </c>
      <c r="J72" s="31">
        <v>38388314</v>
      </c>
      <c r="K72" s="36">
        <f t="shared" si="10"/>
        <v>0.28392105106790289</v>
      </c>
      <c r="L72" s="31">
        <v>26848745</v>
      </c>
      <c r="M72" s="36">
        <f t="shared" si="11"/>
        <v>0.19857407387712059</v>
      </c>
      <c r="N72" s="31">
        <f t="shared" si="12"/>
        <v>126358851</v>
      </c>
      <c r="O72" s="36">
        <f t="shared" si="13"/>
        <v>0.93455361930332581</v>
      </c>
      <c r="P72" s="31">
        <v>39567405</v>
      </c>
      <c r="Q72" s="31">
        <v>157238296</v>
      </c>
      <c r="R72" s="31">
        <v>168761846</v>
      </c>
      <c r="S72" s="31">
        <v>160791859</v>
      </c>
      <c r="T72" s="36">
        <f t="shared" si="14"/>
        <v>0.95277376261930669</v>
      </c>
      <c r="U72" s="36">
        <f t="shared" si="15"/>
        <v>-0.32144286439810743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77122650</v>
      </c>
      <c r="E73" s="31">
        <v>112101650</v>
      </c>
      <c r="F73" s="31">
        <v>40726589</v>
      </c>
      <c r="G73" s="36">
        <f t="shared" si="8"/>
        <v>0.52807559128219794</v>
      </c>
      <c r="H73" s="31">
        <v>19728054</v>
      </c>
      <c r="I73" s="36">
        <f t="shared" si="9"/>
        <v>0.255801038994381</v>
      </c>
      <c r="J73" s="31">
        <v>19878245</v>
      </c>
      <c r="K73" s="36">
        <f t="shared" si="10"/>
        <v>0.17732339354505486</v>
      </c>
      <c r="L73" s="31">
        <v>54416363</v>
      </c>
      <c r="M73" s="36">
        <f t="shared" si="11"/>
        <v>0.48541982209896106</v>
      </c>
      <c r="N73" s="31">
        <f t="shared" si="12"/>
        <v>134749251</v>
      </c>
      <c r="O73" s="36">
        <f t="shared" si="13"/>
        <v>1.2020273653420801</v>
      </c>
      <c r="P73" s="31">
        <v>27848708</v>
      </c>
      <c r="Q73" s="31">
        <v>91808896</v>
      </c>
      <c r="R73" s="31">
        <v>91808896</v>
      </c>
      <c r="S73" s="31">
        <v>100964622</v>
      </c>
      <c r="T73" s="36">
        <f t="shared" si="14"/>
        <v>1.0997259132709754</v>
      </c>
      <c r="U73" s="36">
        <f t="shared" si="15"/>
        <v>0.953999553587908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134508210</v>
      </c>
      <c r="E74" s="31">
        <v>139329425</v>
      </c>
      <c r="F74" s="31">
        <v>31579750</v>
      </c>
      <c r="G74" s="36">
        <f t="shared" si="8"/>
        <v>0.23477934915645671</v>
      </c>
      <c r="H74" s="31">
        <v>32660952</v>
      </c>
      <c r="I74" s="36">
        <f t="shared" si="9"/>
        <v>0.24281753507834206</v>
      </c>
      <c r="J74" s="31">
        <v>32709081</v>
      </c>
      <c r="K74" s="36">
        <f t="shared" si="10"/>
        <v>0.2347607549517986</v>
      </c>
      <c r="L74" s="31">
        <v>33029286</v>
      </c>
      <c r="M74" s="36">
        <f t="shared" si="11"/>
        <v>0.23705894142604839</v>
      </c>
      <c r="N74" s="31">
        <f t="shared" si="12"/>
        <v>129979069</v>
      </c>
      <c r="O74" s="36">
        <f t="shared" si="13"/>
        <v>0.93289029937502432</v>
      </c>
      <c r="P74" s="31">
        <v>20912926</v>
      </c>
      <c r="Q74" s="31">
        <v>126615980</v>
      </c>
      <c r="R74" s="31">
        <v>126880421</v>
      </c>
      <c r="S74" s="31">
        <v>93823195</v>
      </c>
      <c r="T74" s="36">
        <f t="shared" si="14"/>
        <v>0.73946156751797032</v>
      </c>
      <c r="U74" s="36">
        <f t="shared" si="15"/>
        <v>0.57937182008868593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36966595</v>
      </c>
      <c r="E75" s="31">
        <v>36966595</v>
      </c>
      <c r="F75" s="31">
        <v>6418921</v>
      </c>
      <c r="G75" s="36">
        <f t="shared" si="8"/>
        <v>0.17364112112570823</v>
      </c>
      <c r="H75" s="31">
        <v>5704982</v>
      </c>
      <c r="I75" s="36">
        <f t="shared" si="9"/>
        <v>0.15432803589294605</v>
      </c>
      <c r="J75" s="31">
        <v>7539026</v>
      </c>
      <c r="K75" s="36">
        <f t="shared" si="10"/>
        <v>0.20394158563968362</v>
      </c>
      <c r="L75" s="31">
        <v>5532064</v>
      </c>
      <c r="M75" s="36">
        <f t="shared" si="11"/>
        <v>0.14965035324459827</v>
      </c>
      <c r="N75" s="31">
        <f t="shared" si="12"/>
        <v>25194993</v>
      </c>
      <c r="O75" s="36">
        <f t="shared" si="13"/>
        <v>0.68156109590293612</v>
      </c>
      <c r="P75" s="31">
        <v>5214164</v>
      </c>
      <c r="Q75" s="31">
        <v>43685982</v>
      </c>
      <c r="R75" s="31">
        <v>29692576</v>
      </c>
      <c r="S75" s="31">
        <v>27701803</v>
      </c>
      <c r="T75" s="36">
        <f t="shared" si="14"/>
        <v>0.93295384677974724</v>
      </c>
      <c r="U75" s="36">
        <f t="shared" si="15"/>
        <v>6.0968546443878724E-2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36539016</v>
      </c>
      <c r="E76" s="31">
        <v>23588700</v>
      </c>
      <c r="F76" s="31">
        <v>17003831</v>
      </c>
      <c r="G76" s="36">
        <f t="shared" si="8"/>
        <v>0.46536094458591881</v>
      </c>
      <c r="H76" s="31">
        <v>11470090</v>
      </c>
      <c r="I76" s="36">
        <f t="shared" si="9"/>
        <v>0.31391348907699101</v>
      </c>
      <c r="J76" s="31">
        <v>16504442</v>
      </c>
      <c r="K76" s="36">
        <f t="shared" si="10"/>
        <v>0.69967577696100247</v>
      </c>
      <c r="L76" s="31">
        <v>10846027</v>
      </c>
      <c r="M76" s="36">
        <f t="shared" si="11"/>
        <v>0.45979757256652548</v>
      </c>
      <c r="N76" s="31">
        <f t="shared" si="12"/>
        <v>55824390</v>
      </c>
      <c r="O76" s="36">
        <f t="shared" si="13"/>
        <v>2.3665734016711393</v>
      </c>
      <c r="P76" s="31">
        <v>7054517</v>
      </c>
      <c r="Q76" s="31">
        <v>37300000</v>
      </c>
      <c r="R76" s="31">
        <v>30551000</v>
      </c>
      <c r="S76" s="31">
        <v>19055851</v>
      </c>
      <c r="T76" s="36">
        <f t="shared" si="14"/>
        <v>0.62373902654577595</v>
      </c>
      <c r="U76" s="36">
        <f t="shared" si="15"/>
        <v>0.53745848227454829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622573376</v>
      </c>
      <c r="E78" s="32">
        <f>SUM(E71:E77)</f>
        <v>672901331</v>
      </c>
      <c r="F78" s="32">
        <f>SUM(F71:F77)</f>
        <v>187689223</v>
      </c>
      <c r="G78" s="37">
        <f t="shared" si="8"/>
        <v>0.30147325638287492</v>
      </c>
      <c r="H78" s="32">
        <f>SUM(H71:H77)</f>
        <v>115741750</v>
      </c>
      <c r="I78" s="37">
        <f t="shared" si="9"/>
        <v>0.18590860846577545</v>
      </c>
      <c r="J78" s="32">
        <f>SUM(J71:J77)</f>
        <v>174871760</v>
      </c>
      <c r="K78" s="37">
        <f t="shared" si="10"/>
        <v>0.25987726869275579</v>
      </c>
      <c r="L78" s="32">
        <f>SUM(L71:L77)</f>
        <v>157012558</v>
      </c>
      <c r="M78" s="37">
        <f t="shared" si="11"/>
        <v>0.23333667324845878</v>
      </c>
      <c r="N78" s="32">
        <f t="shared" si="12"/>
        <v>635315291</v>
      </c>
      <c r="O78" s="37">
        <f t="shared" si="13"/>
        <v>0.94414331155484077</v>
      </c>
      <c r="P78" s="32">
        <f>SUM(P71:P77)</f>
        <v>123900824</v>
      </c>
      <c r="Q78" s="32">
        <f>SUM(Q71:Q77)</f>
        <v>585741158</v>
      </c>
      <c r="R78" s="32">
        <f>SUM(R71:R77)</f>
        <v>578228583</v>
      </c>
      <c r="S78" s="32">
        <f>SUM(S71:S77)</f>
        <v>541745388</v>
      </c>
      <c r="T78" s="37">
        <f t="shared" si="14"/>
        <v>0.93690523769905021</v>
      </c>
      <c r="U78" s="37">
        <f t="shared" si="15"/>
        <v>0.26724385626361946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247474510</v>
      </c>
      <c r="E79" s="31">
        <v>267981571</v>
      </c>
      <c r="F79" s="31">
        <v>53173382</v>
      </c>
      <c r="G79" s="36">
        <f t="shared" si="8"/>
        <v>0.2148640763042626</v>
      </c>
      <c r="H79" s="31">
        <v>50649018</v>
      </c>
      <c r="I79" s="36">
        <f t="shared" si="9"/>
        <v>0.20466357525063894</v>
      </c>
      <c r="J79" s="31">
        <v>58865066</v>
      </c>
      <c r="K79" s="36">
        <f t="shared" si="10"/>
        <v>0.21966087362029832</v>
      </c>
      <c r="L79" s="31">
        <v>50660833</v>
      </c>
      <c r="M79" s="36">
        <f t="shared" si="11"/>
        <v>0.18904595868646504</v>
      </c>
      <c r="N79" s="31">
        <f t="shared" si="12"/>
        <v>213348299</v>
      </c>
      <c r="O79" s="36">
        <f t="shared" si="13"/>
        <v>0.79613048839093492</v>
      </c>
      <c r="P79" s="31">
        <v>50236141</v>
      </c>
      <c r="Q79" s="31">
        <v>235404339</v>
      </c>
      <c r="R79" s="31">
        <v>235404339</v>
      </c>
      <c r="S79" s="31">
        <v>205594265</v>
      </c>
      <c r="T79" s="36">
        <f t="shared" si="14"/>
        <v>0.87336650578900332</v>
      </c>
      <c r="U79" s="36">
        <f t="shared" si="15"/>
        <v>8.4539136873591492E-3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123551690</v>
      </c>
      <c r="E80" s="31">
        <v>127558801</v>
      </c>
      <c r="F80" s="31">
        <v>23784381</v>
      </c>
      <c r="G80" s="36">
        <f t="shared" si="8"/>
        <v>0.1925055092326135</v>
      </c>
      <c r="H80" s="31">
        <v>34460369</v>
      </c>
      <c r="I80" s="36">
        <f t="shared" si="9"/>
        <v>0.27891459032247962</v>
      </c>
      <c r="J80" s="31">
        <v>22848627</v>
      </c>
      <c r="K80" s="36">
        <f t="shared" si="10"/>
        <v>0.17912230924779546</v>
      </c>
      <c r="L80" s="31">
        <v>18080711</v>
      </c>
      <c r="M80" s="36">
        <f t="shared" si="11"/>
        <v>0.14174412787087895</v>
      </c>
      <c r="N80" s="31">
        <f t="shared" si="12"/>
        <v>99174088</v>
      </c>
      <c r="O80" s="36">
        <f t="shared" si="13"/>
        <v>0.77747742392153718</v>
      </c>
      <c r="P80" s="31">
        <v>-602304</v>
      </c>
      <c r="Q80" s="31">
        <v>100669323</v>
      </c>
      <c r="R80" s="31">
        <v>100669323</v>
      </c>
      <c r="S80" s="31">
        <v>101169375</v>
      </c>
      <c r="T80" s="36">
        <f t="shared" si="14"/>
        <v>1.0049672729000074</v>
      </c>
      <c r="U80" s="36">
        <f t="shared" si="15"/>
        <v>-31.019244434704071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763406200</v>
      </c>
      <c r="E81" s="31">
        <v>629406200</v>
      </c>
      <c r="F81" s="31">
        <v>152330524</v>
      </c>
      <c r="G81" s="36">
        <f t="shared" si="8"/>
        <v>0.19954059057943202</v>
      </c>
      <c r="H81" s="31">
        <v>153655016</v>
      </c>
      <c r="I81" s="36">
        <f t="shared" si="9"/>
        <v>0.20127556731920698</v>
      </c>
      <c r="J81" s="31">
        <v>158100422</v>
      </c>
      <c r="K81" s="36">
        <f t="shared" si="10"/>
        <v>0.25118980715474365</v>
      </c>
      <c r="L81" s="31">
        <v>104360150</v>
      </c>
      <c r="M81" s="36">
        <f t="shared" si="11"/>
        <v>0.16580731171698024</v>
      </c>
      <c r="N81" s="31">
        <f t="shared" si="12"/>
        <v>568446112</v>
      </c>
      <c r="O81" s="36">
        <f t="shared" si="13"/>
        <v>0.90314666744623739</v>
      </c>
      <c r="P81" s="31">
        <v>-159727935</v>
      </c>
      <c r="Q81" s="31">
        <v>587653560</v>
      </c>
      <c r="R81" s="31">
        <v>642893620</v>
      </c>
      <c r="S81" s="31">
        <v>585048752</v>
      </c>
      <c r="T81" s="36">
        <f t="shared" si="14"/>
        <v>0.91002419964908032</v>
      </c>
      <c r="U81" s="36">
        <f t="shared" si="15"/>
        <v>-1.653361918189201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46718715</v>
      </c>
      <c r="E82" s="31">
        <v>42253579</v>
      </c>
      <c r="F82" s="31">
        <v>26221237</v>
      </c>
      <c r="G82" s="36">
        <f t="shared" si="8"/>
        <v>0.561257667296714</v>
      </c>
      <c r="H82" s="31">
        <v>20737472</v>
      </c>
      <c r="I82" s="36">
        <f t="shared" si="9"/>
        <v>0.44387933186946604</v>
      </c>
      <c r="J82" s="31">
        <v>20112671</v>
      </c>
      <c r="K82" s="36">
        <f t="shared" si="10"/>
        <v>0.47599922837305686</v>
      </c>
      <c r="L82" s="31">
        <v>20370720</v>
      </c>
      <c r="M82" s="36">
        <f t="shared" si="11"/>
        <v>0.48210637967496195</v>
      </c>
      <c r="N82" s="31">
        <f t="shared" si="12"/>
        <v>87442100</v>
      </c>
      <c r="O82" s="36">
        <f t="shared" si="13"/>
        <v>2.0694601988626808</v>
      </c>
      <c r="P82" s="31">
        <v>15716116</v>
      </c>
      <c r="Q82" s="31">
        <v>40616354</v>
      </c>
      <c r="R82" s="31">
        <v>44536430</v>
      </c>
      <c r="S82" s="31">
        <v>73738361</v>
      </c>
      <c r="T82" s="36">
        <f t="shared" si="14"/>
        <v>1.6556863897712502</v>
      </c>
      <c r="U82" s="36">
        <f t="shared" si="15"/>
        <v>0.29616757728181686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1181151115</v>
      </c>
      <c r="E84" s="32">
        <f>SUM(E79:E83)</f>
        <v>1067200151</v>
      </c>
      <c r="F84" s="32">
        <f>SUM(F79:F83)</f>
        <v>255509524</v>
      </c>
      <c r="G84" s="37">
        <f t="shared" si="8"/>
        <v>0.21632246776484651</v>
      </c>
      <c r="H84" s="32">
        <f>SUM(H79:H83)</f>
        <v>259501875</v>
      </c>
      <c r="I84" s="37">
        <f t="shared" si="9"/>
        <v>0.2197025187585756</v>
      </c>
      <c r="J84" s="32">
        <f>SUM(J79:J83)</f>
        <v>259926786</v>
      </c>
      <c r="K84" s="37">
        <f t="shared" si="10"/>
        <v>0.2435595476222904</v>
      </c>
      <c r="L84" s="32">
        <f>SUM(L79:L83)</f>
        <v>193472414</v>
      </c>
      <c r="M84" s="37">
        <f t="shared" si="11"/>
        <v>0.18128971760237317</v>
      </c>
      <c r="N84" s="32">
        <f t="shared" si="12"/>
        <v>968410599</v>
      </c>
      <c r="O84" s="37">
        <f t="shared" si="13"/>
        <v>0.90743109255800691</v>
      </c>
      <c r="P84" s="32">
        <f>SUM(P79:P83)</f>
        <v>-94377982</v>
      </c>
      <c r="Q84" s="32">
        <f>SUM(Q79:Q83)</f>
        <v>964343576</v>
      </c>
      <c r="R84" s="32">
        <f>SUM(R79:R83)</f>
        <v>1023503712</v>
      </c>
      <c r="S84" s="32">
        <f>SUM(S79:S83)</f>
        <v>965550753</v>
      </c>
      <c r="T84" s="37">
        <f t="shared" si="14"/>
        <v>0.94337787120795513</v>
      </c>
      <c r="U84" s="37">
        <f t="shared" si="15"/>
        <v>-3.0499740500914716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5242693424</v>
      </c>
      <c r="E85" s="32">
        <f>SUM(E57,E59:E62,E64:E69,E71:E77,E79:E83)</f>
        <v>5077075967</v>
      </c>
      <c r="F85" s="32">
        <f>SUM(F57,F59:F62,F64:F69,F71:F77,F79:F83)</f>
        <v>1311929753</v>
      </c>
      <c r="G85" s="37">
        <f t="shared" si="8"/>
        <v>0.25023964723823988</v>
      </c>
      <c r="H85" s="32">
        <f>SUM(H57,H59:H62,H64:H69,H71:H77,H79:H83)</f>
        <v>1190784407</v>
      </c>
      <c r="I85" s="37">
        <f t="shared" si="9"/>
        <v>0.22713218391692094</v>
      </c>
      <c r="J85" s="32">
        <f>SUM(J57,J59:J62,J64:J69,J71:J77,J79:J83)</f>
        <v>1347113990</v>
      </c>
      <c r="K85" s="37">
        <f t="shared" si="10"/>
        <v>0.26533264397774964</v>
      </c>
      <c r="L85" s="32">
        <f>SUM(L57,L59:L62,L64:L69,L71:L77,L79:L83)</f>
        <v>1030101994</v>
      </c>
      <c r="M85" s="37">
        <f t="shared" si="11"/>
        <v>0.20289276754877439</v>
      </c>
      <c r="N85" s="32">
        <f t="shared" si="12"/>
        <v>4879930144</v>
      </c>
      <c r="O85" s="37">
        <f t="shared" si="13"/>
        <v>0.96116941635669639</v>
      </c>
      <c r="P85" s="32">
        <f>SUM(P57,P59:P62,P64:P69,P71:P77,P79:P83)</f>
        <v>819871121</v>
      </c>
      <c r="Q85" s="32">
        <f>SUM(Q57,Q59:Q62,Q64:Q69,Q71:Q77,Q79:Q83)</f>
        <v>4428845902</v>
      </c>
      <c r="R85" s="32">
        <f>SUM(R57,R59:R62,R64:R69,R71:R77,R79:R83)</f>
        <v>4367287604</v>
      </c>
      <c r="S85" s="32">
        <f>SUM(S57,S59:S62,S64:S69,S71:S77,S79:S83)</f>
        <v>3796950769</v>
      </c>
      <c r="T85" s="37">
        <f t="shared" si="14"/>
        <v>0.86940708130198974</v>
      </c>
      <c r="U85" s="37">
        <f t="shared" si="15"/>
        <v>0.25641941472896446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15256078142</v>
      </c>
      <c r="E88" s="31">
        <v>15003324729</v>
      </c>
      <c r="F88" s="31">
        <v>3911677735</v>
      </c>
      <c r="G88" s="36">
        <f t="shared" ref="G88:G99" si="16">IF(($D88      =0),0,($F88      /$D88      ))</f>
        <v>0.25640126502965049</v>
      </c>
      <c r="H88" s="31">
        <v>3744036200</v>
      </c>
      <c r="I88" s="36">
        <f t="shared" ref="I88:I99" si="17">IF(($D88      =0),0,($H88      /$D88      ))</f>
        <v>0.24541275714186755</v>
      </c>
      <c r="J88" s="31">
        <v>3037249400</v>
      </c>
      <c r="K88" s="36">
        <f t="shared" ref="K88:K99" si="18">IF(($E88      =0),0,($J88      /$E88      ))</f>
        <v>0.20243842314025809</v>
      </c>
      <c r="L88" s="31">
        <v>3472640493</v>
      </c>
      <c r="M88" s="36">
        <f t="shared" ref="M88:M99" si="19">IF(($E88      =0),0,($L88      /$E88      ))</f>
        <v>0.23145806384419024</v>
      </c>
      <c r="N88" s="31">
        <f t="shared" ref="N88:N99" si="20">$F88      +$H88      +$J88      +$L88</f>
        <v>14165603828</v>
      </c>
      <c r="O88" s="36">
        <f t="shared" ref="O88:O99" si="21">IF(($E88      =0),0,($N88      /$E88      ))</f>
        <v>0.94416431583455862</v>
      </c>
      <c r="P88" s="31">
        <v>2965062203</v>
      </c>
      <c r="Q88" s="31">
        <v>13700076061</v>
      </c>
      <c r="R88" s="31">
        <v>13895703001</v>
      </c>
      <c r="S88" s="31">
        <v>13935508794</v>
      </c>
      <c r="T88" s="36">
        <f t="shared" ref="T88:T99" si="22">IF(($R88      =0),0,($S88      /$R88      ))</f>
        <v>1.0028646116714739</v>
      </c>
      <c r="U88" s="36">
        <f t="shared" ref="U88:U99" si="23">IF(($P88      =0),0,(($L88      /$P88      )-1))</f>
        <v>0.1711863884293694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10652266000</v>
      </c>
      <c r="E89" s="31">
        <v>10652266000</v>
      </c>
      <c r="F89" s="31">
        <v>2804362161</v>
      </c>
      <c r="G89" s="36">
        <f t="shared" si="16"/>
        <v>0.26326437595531316</v>
      </c>
      <c r="H89" s="31">
        <v>3021350590</v>
      </c>
      <c r="I89" s="36">
        <f t="shared" si="17"/>
        <v>0.28363454217159051</v>
      </c>
      <c r="J89" s="31">
        <v>2773631308</v>
      </c>
      <c r="K89" s="36">
        <f t="shared" si="18"/>
        <v>0.26037946367467729</v>
      </c>
      <c r="L89" s="31">
        <v>2660410856</v>
      </c>
      <c r="M89" s="36">
        <f t="shared" si="19"/>
        <v>0.24975069680009868</v>
      </c>
      <c r="N89" s="31">
        <f t="shared" si="20"/>
        <v>11259754915</v>
      </c>
      <c r="O89" s="36">
        <f t="shared" si="21"/>
        <v>1.0570290786016796</v>
      </c>
      <c r="P89" s="31">
        <v>2775557736</v>
      </c>
      <c r="Q89" s="31">
        <v>9796266170</v>
      </c>
      <c r="R89" s="31">
        <v>10005029329</v>
      </c>
      <c r="S89" s="31">
        <v>10822667807</v>
      </c>
      <c r="T89" s="36">
        <f t="shared" si="22"/>
        <v>1.081722746741985</v>
      </c>
      <c r="U89" s="36">
        <f t="shared" si="23"/>
        <v>-4.1486033061572725E-2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6462768745</v>
      </c>
      <c r="E90" s="31">
        <v>7234230927</v>
      </c>
      <c r="F90" s="31">
        <v>1751125371</v>
      </c>
      <c r="G90" s="36">
        <f t="shared" si="16"/>
        <v>0.2709559076138659</v>
      </c>
      <c r="H90" s="31">
        <v>1777591053</v>
      </c>
      <c r="I90" s="36">
        <f t="shared" si="17"/>
        <v>0.27505100725989229</v>
      </c>
      <c r="J90" s="31">
        <v>1971061922</v>
      </c>
      <c r="K90" s="36">
        <f t="shared" si="18"/>
        <v>0.27246322959410829</v>
      </c>
      <c r="L90" s="31">
        <v>837607559</v>
      </c>
      <c r="M90" s="36">
        <f t="shared" si="19"/>
        <v>0.11578391227101065</v>
      </c>
      <c r="N90" s="31">
        <f t="shared" si="20"/>
        <v>6337385905</v>
      </c>
      <c r="O90" s="36">
        <f t="shared" si="21"/>
        <v>0.87602759283606157</v>
      </c>
      <c r="P90" s="31">
        <v>1945612275</v>
      </c>
      <c r="Q90" s="31">
        <v>6021317412</v>
      </c>
      <c r="R90" s="31">
        <v>6121817412</v>
      </c>
      <c r="S90" s="31">
        <v>6560714673</v>
      </c>
      <c r="T90" s="36">
        <f t="shared" si="22"/>
        <v>1.0716939482937979</v>
      </c>
      <c r="U90" s="36">
        <f t="shared" si="23"/>
        <v>-0.56948896254265247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32371112887</v>
      </c>
      <c r="E91" s="32">
        <f>SUM(E88:E90)</f>
        <v>32889821656</v>
      </c>
      <c r="F91" s="32">
        <f>SUM(F88:F90)</f>
        <v>8467165267</v>
      </c>
      <c r="G91" s="37">
        <f t="shared" si="16"/>
        <v>0.26156546722866458</v>
      </c>
      <c r="H91" s="32">
        <f>SUM(H88:H90)</f>
        <v>8542977843</v>
      </c>
      <c r="I91" s="37">
        <f t="shared" si="17"/>
        <v>0.26390744960859214</v>
      </c>
      <c r="J91" s="32">
        <f>SUM(J88:J90)</f>
        <v>7781942630</v>
      </c>
      <c r="K91" s="37">
        <f t="shared" si="18"/>
        <v>0.23660641007399205</v>
      </c>
      <c r="L91" s="32">
        <f>SUM(L88:L90)</f>
        <v>6970658908</v>
      </c>
      <c r="M91" s="37">
        <f t="shared" si="19"/>
        <v>0.21193969918436337</v>
      </c>
      <c r="N91" s="32">
        <f t="shared" si="20"/>
        <v>31762744648</v>
      </c>
      <c r="O91" s="37">
        <f t="shared" si="21"/>
        <v>0.96573173853636907</v>
      </c>
      <c r="P91" s="32">
        <f>SUM(P88:P90)</f>
        <v>7686232214</v>
      </c>
      <c r="Q91" s="32">
        <f>SUM(Q88:Q90)</f>
        <v>29517659643</v>
      </c>
      <c r="R91" s="32">
        <f>SUM(R88:R90)</f>
        <v>30022549742</v>
      </c>
      <c r="S91" s="32">
        <f>SUM(S88:S90)</f>
        <v>31318891274</v>
      </c>
      <c r="T91" s="37">
        <f t="shared" si="22"/>
        <v>1.0431789286100002</v>
      </c>
      <c r="U91" s="37">
        <f t="shared" si="23"/>
        <v>-9.3098059761534069E-2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1879806562</v>
      </c>
      <c r="E92" s="31">
        <v>1492896740</v>
      </c>
      <c r="F92" s="31">
        <v>287799527</v>
      </c>
      <c r="G92" s="36">
        <f t="shared" si="16"/>
        <v>0.15310060769965542</v>
      </c>
      <c r="H92" s="31">
        <v>312577855</v>
      </c>
      <c r="I92" s="36">
        <f t="shared" si="17"/>
        <v>0.16628192566124259</v>
      </c>
      <c r="J92" s="31">
        <v>705030147</v>
      </c>
      <c r="K92" s="36">
        <f t="shared" si="18"/>
        <v>0.47225647166996965</v>
      </c>
      <c r="L92" s="31">
        <v>313889618</v>
      </c>
      <c r="M92" s="36">
        <f t="shared" si="19"/>
        <v>0.21025541123493913</v>
      </c>
      <c r="N92" s="31">
        <f t="shared" si="20"/>
        <v>1619297147</v>
      </c>
      <c r="O92" s="36">
        <f t="shared" si="21"/>
        <v>1.0846678833259427</v>
      </c>
      <c r="P92" s="31">
        <v>273781596</v>
      </c>
      <c r="Q92" s="31">
        <v>1377339716</v>
      </c>
      <c r="R92" s="31">
        <v>1377339716</v>
      </c>
      <c r="S92" s="31">
        <v>1024835130</v>
      </c>
      <c r="T92" s="36">
        <f t="shared" si="22"/>
        <v>0.7440685243407299</v>
      </c>
      <c r="U92" s="36">
        <f t="shared" si="23"/>
        <v>0.14649641387874746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328759979</v>
      </c>
      <c r="E93" s="31">
        <v>328779979</v>
      </c>
      <c r="F93" s="31">
        <v>83671684</v>
      </c>
      <c r="G93" s="36">
        <f t="shared" si="16"/>
        <v>0.25450690273952109</v>
      </c>
      <c r="H93" s="31">
        <v>84992534</v>
      </c>
      <c r="I93" s="36">
        <f t="shared" si="17"/>
        <v>0.25852457546239227</v>
      </c>
      <c r="J93" s="31">
        <v>76996363</v>
      </c>
      <c r="K93" s="36">
        <f t="shared" si="18"/>
        <v>0.23418811338265824</v>
      </c>
      <c r="L93" s="31">
        <v>73430023</v>
      </c>
      <c r="M93" s="36">
        <f t="shared" si="19"/>
        <v>0.22334092003819978</v>
      </c>
      <c r="N93" s="31">
        <f t="shared" si="20"/>
        <v>319090604</v>
      </c>
      <c r="O93" s="36">
        <f t="shared" si="21"/>
        <v>0.97052930342817501</v>
      </c>
      <c r="P93" s="31">
        <v>68598722</v>
      </c>
      <c r="Q93" s="31">
        <v>308433288</v>
      </c>
      <c r="R93" s="31">
        <v>309152414</v>
      </c>
      <c r="S93" s="31">
        <v>304402204</v>
      </c>
      <c r="T93" s="36">
        <f t="shared" si="22"/>
        <v>0.98463473101005772</v>
      </c>
      <c r="U93" s="36">
        <f t="shared" si="23"/>
        <v>7.0428440343247134E-2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193109075</v>
      </c>
      <c r="E94" s="31">
        <v>190183852</v>
      </c>
      <c r="F94" s="31">
        <v>46550643</v>
      </c>
      <c r="G94" s="36">
        <f t="shared" si="16"/>
        <v>0.2410588057552448</v>
      </c>
      <c r="H94" s="31">
        <v>47847569</v>
      </c>
      <c r="I94" s="36">
        <f t="shared" si="17"/>
        <v>0.24777483398954711</v>
      </c>
      <c r="J94" s="31">
        <v>43269599</v>
      </c>
      <c r="K94" s="36">
        <f t="shared" si="18"/>
        <v>0.22751457889284943</v>
      </c>
      <c r="L94" s="31">
        <v>44602129</v>
      </c>
      <c r="M94" s="36">
        <f t="shared" si="19"/>
        <v>0.23452111486310626</v>
      </c>
      <c r="N94" s="31">
        <f t="shared" si="20"/>
        <v>182269940</v>
      </c>
      <c r="O94" s="36">
        <f t="shared" si="21"/>
        <v>0.95838809700836225</v>
      </c>
      <c r="P94" s="31">
        <v>48144062</v>
      </c>
      <c r="Q94" s="31">
        <v>186318568</v>
      </c>
      <c r="R94" s="31">
        <v>182368885</v>
      </c>
      <c r="S94" s="31">
        <v>179278745</v>
      </c>
      <c r="T94" s="36">
        <f t="shared" si="22"/>
        <v>0.98305555248637944</v>
      </c>
      <c r="U94" s="36">
        <f t="shared" si="23"/>
        <v>-7.3569467403892919E-2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2401675616</v>
      </c>
      <c r="E96" s="32">
        <f>SUM(E92:E95)</f>
        <v>2011860571</v>
      </c>
      <c r="F96" s="32">
        <f>SUM(F92:F95)</f>
        <v>418021854</v>
      </c>
      <c r="G96" s="37">
        <f t="shared" si="16"/>
        <v>0.17405425246237749</v>
      </c>
      <c r="H96" s="32">
        <f>SUM(H92:H95)</f>
        <v>445417958</v>
      </c>
      <c r="I96" s="37">
        <f t="shared" si="17"/>
        <v>0.18546133167719184</v>
      </c>
      <c r="J96" s="32">
        <f>SUM(J92:J95)</f>
        <v>825296109</v>
      </c>
      <c r="K96" s="37">
        <f t="shared" si="18"/>
        <v>0.41021536029695371</v>
      </c>
      <c r="L96" s="32">
        <f>SUM(L92:L95)</f>
        <v>431921770</v>
      </c>
      <c r="M96" s="37">
        <f t="shared" si="19"/>
        <v>0.21468772549447215</v>
      </c>
      <c r="N96" s="32">
        <f t="shared" si="20"/>
        <v>2120657691</v>
      </c>
      <c r="O96" s="37">
        <f t="shared" si="21"/>
        <v>1.0540778628341636</v>
      </c>
      <c r="P96" s="32">
        <f>SUM(P92:P95)</f>
        <v>390524380</v>
      </c>
      <c r="Q96" s="32">
        <f>SUM(Q92:Q95)</f>
        <v>1872091572</v>
      </c>
      <c r="R96" s="32">
        <f>SUM(R92:R95)</f>
        <v>1868861015</v>
      </c>
      <c r="S96" s="32">
        <f>SUM(S92:S95)</f>
        <v>1508516079</v>
      </c>
      <c r="T96" s="37">
        <f t="shared" si="22"/>
        <v>0.80718473278228242</v>
      </c>
      <c r="U96" s="37">
        <f t="shared" si="23"/>
        <v>0.10600462383424047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571429886</v>
      </c>
      <c r="E97" s="31">
        <v>685851177</v>
      </c>
      <c r="F97" s="31">
        <v>3135967</v>
      </c>
      <c r="G97" s="36">
        <f t="shared" si="16"/>
        <v>5.4879296250178976E-3</v>
      </c>
      <c r="H97" s="31">
        <v>-12343432</v>
      </c>
      <c r="I97" s="36">
        <f t="shared" si="17"/>
        <v>-2.1600956307000017E-2</v>
      </c>
      <c r="J97" s="31">
        <v>23023225</v>
      </c>
      <c r="K97" s="36">
        <f t="shared" si="18"/>
        <v>3.35688350068983E-2</v>
      </c>
      <c r="L97" s="31">
        <v>4163996</v>
      </c>
      <c r="M97" s="36">
        <f t="shared" si="19"/>
        <v>6.0712821376407728E-3</v>
      </c>
      <c r="N97" s="31">
        <f t="shared" si="20"/>
        <v>17979756</v>
      </c>
      <c r="O97" s="36">
        <f t="shared" si="21"/>
        <v>2.6215244068903888E-2</v>
      </c>
      <c r="P97" s="31">
        <v>7968278</v>
      </c>
      <c r="Q97" s="31">
        <v>525683099</v>
      </c>
      <c r="R97" s="31">
        <v>539213003</v>
      </c>
      <c r="S97" s="31">
        <v>391407792</v>
      </c>
      <c r="T97" s="36">
        <f t="shared" si="22"/>
        <v>0.72588715372652091</v>
      </c>
      <c r="U97" s="36">
        <f t="shared" si="23"/>
        <v>-0.47742837285546513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461149076</v>
      </c>
      <c r="E98" s="31">
        <v>694107425</v>
      </c>
      <c r="F98" s="31">
        <v>119569057</v>
      </c>
      <c r="G98" s="36">
        <f t="shared" si="16"/>
        <v>0.25928504083135145</v>
      </c>
      <c r="H98" s="31">
        <v>131265963</v>
      </c>
      <c r="I98" s="36">
        <f t="shared" si="17"/>
        <v>0.28464973656371373</v>
      </c>
      <c r="J98" s="31">
        <v>155084707</v>
      </c>
      <c r="K98" s="36">
        <f t="shared" si="18"/>
        <v>0.22343041064572966</v>
      </c>
      <c r="L98" s="31">
        <v>126480289</v>
      </c>
      <c r="M98" s="36">
        <f t="shared" si="19"/>
        <v>0.18222004900754377</v>
      </c>
      <c r="N98" s="31">
        <f t="shared" si="20"/>
        <v>532400016</v>
      </c>
      <c r="O98" s="36">
        <f t="shared" si="21"/>
        <v>0.76702826799468393</v>
      </c>
      <c r="P98" s="31">
        <v>-562286921</v>
      </c>
      <c r="Q98" s="31">
        <v>518232102</v>
      </c>
      <c r="R98" s="31">
        <v>419367788</v>
      </c>
      <c r="S98" s="31">
        <v>-381890581</v>
      </c>
      <c r="T98" s="36">
        <f t="shared" si="22"/>
        <v>-0.91063403515388741</v>
      </c>
      <c r="U98" s="36">
        <f t="shared" si="23"/>
        <v>-1.2249390556249484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488651327</v>
      </c>
      <c r="E99" s="31">
        <v>449055631</v>
      </c>
      <c r="F99" s="31">
        <v>96219590</v>
      </c>
      <c r="G99" s="36">
        <f t="shared" si="16"/>
        <v>0.19690847989859239</v>
      </c>
      <c r="H99" s="31">
        <v>100745827</v>
      </c>
      <c r="I99" s="36">
        <f t="shared" si="17"/>
        <v>0.20617119290049529</v>
      </c>
      <c r="J99" s="31">
        <v>99457971</v>
      </c>
      <c r="K99" s="36">
        <f t="shared" si="18"/>
        <v>0.22148251604933109</v>
      </c>
      <c r="L99" s="31">
        <v>92731357</v>
      </c>
      <c r="M99" s="36">
        <f t="shared" si="19"/>
        <v>0.20650304906208825</v>
      </c>
      <c r="N99" s="31">
        <f t="shared" si="20"/>
        <v>389154745</v>
      </c>
      <c r="O99" s="36">
        <f t="shared" si="21"/>
        <v>0.8666069817082418</v>
      </c>
      <c r="P99" s="31">
        <v>99575890</v>
      </c>
      <c r="Q99" s="31">
        <v>391506928</v>
      </c>
      <c r="R99" s="31">
        <v>454762123</v>
      </c>
      <c r="S99" s="31">
        <v>420096040</v>
      </c>
      <c r="T99" s="36">
        <f t="shared" si="22"/>
        <v>0.92377095354531102</v>
      </c>
      <c r="U99" s="36">
        <f t="shared" si="23"/>
        <v>-6.8736849853915483E-2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1521230289</v>
      </c>
      <c r="E101" s="32">
        <f>SUM(E97:E100)</f>
        <v>1829014233</v>
      </c>
      <c r="F101" s="32">
        <f>SUM(F97:F100)</f>
        <v>218924614</v>
      </c>
      <c r="G101" s="37">
        <f>IF(($D101     =0),0,($F101     /$D101     ))</f>
        <v>0.14391286814563287</v>
      </c>
      <c r="H101" s="32">
        <f>SUM(H97:H100)</f>
        <v>219668358</v>
      </c>
      <c r="I101" s="37">
        <f>IF(($D101     =0),0,($H101     /$D101     ))</f>
        <v>0.14440177768508788</v>
      </c>
      <c r="J101" s="32">
        <f>SUM(J97:J100)</f>
        <v>277565903</v>
      </c>
      <c r="K101" s="37">
        <f>IF(($E101     =0),0,($J101     /$E101     ))</f>
        <v>0.15175710390439592</v>
      </c>
      <c r="L101" s="32">
        <f>SUM(L97:L100)</f>
        <v>223375642</v>
      </c>
      <c r="M101" s="37">
        <f>IF(($E101     =0),0,($L101     /$E101     ))</f>
        <v>0.12212897962724602</v>
      </c>
      <c r="N101" s="32">
        <f>$F101     +$H101     +$J101     +$L101</f>
        <v>939534517</v>
      </c>
      <c r="O101" s="37">
        <f>IF(($E101     =0),0,($N101     /$E101     ))</f>
        <v>0.51368354605909727</v>
      </c>
      <c r="P101" s="32">
        <f>SUM(P97:P100)</f>
        <v>-454742753</v>
      </c>
      <c r="Q101" s="32">
        <f>SUM(Q97:Q100)</f>
        <v>1435422129</v>
      </c>
      <c r="R101" s="32">
        <f>SUM(R97:R100)</f>
        <v>1413342914</v>
      </c>
      <c r="S101" s="32">
        <f>SUM(S97:S100)</f>
        <v>429613251</v>
      </c>
      <c r="T101" s="37">
        <f>IF(($R101     =0),0,($S101     /$R101     ))</f>
        <v>0.30396957931753565</v>
      </c>
      <c r="U101" s="37">
        <f>IF(($P101     =0),0,(($L101     /$P101     )-1))</f>
        <v>-1.4912131980693708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36294018792</v>
      </c>
      <c r="E102" s="32">
        <f>SUM(E88:E90,E92:E95,E97:E100)</f>
        <v>36730696460</v>
      </c>
      <c r="F102" s="32">
        <f>SUM(F88:F90,F92:F95,F97:F100)</f>
        <v>9104111735</v>
      </c>
      <c r="G102" s="37">
        <f>IF(($D102     =0),0,($F102     /$D102     ))</f>
        <v>0.25084330801654697</v>
      </c>
      <c r="H102" s="32">
        <f>SUM(H88:H90,H92:H95,H97:H100)</f>
        <v>9208064159</v>
      </c>
      <c r="I102" s="37">
        <f>IF(($D102     =0),0,($H102     /$D102     ))</f>
        <v>0.25370748309166741</v>
      </c>
      <c r="J102" s="32">
        <f>SUM(J88:J90,J92:J95,J97:J100)</f>
        <v>8884804642</v>
      </c>
      <c r="K102" s="37">
        <f>IF(($E102     =0),0,($J102     /$E102     ))</f>
        <v>0.24189044854283168</v>
      </c>
      <c r="L102" s="32">
        <f>SUM(L88:L90,L92:L95,L97:L100)</f>
        <v>7625956320</v>
      </c>
      <c r="M102" s="37">
        <f>IF(($E102     =0),0,($L102     /$E102     ))</f>
        <v>0.20761807030543847</v>
      </c>
      <c r="N102" s="32">
        <f>$F102     +$H102     +$J102     +$L102</f>
        <v>34822936856</v>
      </c>
      <c r="O102" s="37">
        <f>IF(($E102     =0),0,($N102     /$E102     ))</f>
        <v>0.94806089217291145</v>
      </c>
      <c r="P102" s="32">
        <f>SUM(P88:P90,P92:P95,P97:P100)</f>
        <v>7622013841</v>
      </c>
      <c r="Q102" s="32">
        <f>SUM(Q88:Q90,Q92:Q95,Q97:Q100)</f>
        <v>32825173344</v>
      </c>
      <c r="R102" s="32">
        <f>SUM(R88:R90,R92:R95,R97:R100)</f>
        <v>33304753671</v>
      </c>
      <c r="S102" s="32">
        <f>SUM(S88:S90,S92:S95,S97:S100)</f>
        <v>33257020604</v>
      </c>
      <c r="T102" s="37">
        <f>IF(($R102     =0),0,($S102     /$R102     ))</f>
        <v>0.99856677916097114</v>
      </c>
      <c r="U102" s="37">
        <f>IF(($P102     =0),0,(($L102     /$P102     )-1))</f>
        <v>5.1724899511373934E-4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9858325900</v>
      </c>
      <c r="E105" s="31">
        <v>10158325900</v>
      </c>
      <c r="F105" s="31">
        <v>2404583703</v>
      </c>
      <c r="G105" s="36">
        <f t="shared" ref="G105:G136" si="24">IF(($D105     =0),0,($F105     /$D105     ))</f>
        <v>0.24391399994191712</v>
      </c>
      <c r="H105" s="31">
        <v>2253403647</v>
      </c>
      <c r="I105" s="36">
        <f t="shared" ref="I105:I136" si="25">IF(($D105     =0),0,($H105     /$D105     ))</f>
        <v>0.22857873333240078</v>
      </c>
      <c r="J105" s="31">
        <v>2816450357</v>
      </c>
      <c r="K105" s="36">
        <f t="shared" ref="K105:K136" si="26">IF(($E105     =0),0,($J105     /$E105     ))</f>
        <v>0.277255365177839</v>
      </c>
      <c r="L105" s="31">
        <v>2379060580</v>
      </c>
      <c r="M105" s="36">
        <f t="shared" ref="M105:M136" si="27">IF(($E105     =0),0,($L105     /$E105     ))</f>
        <v>0.2341980955739961</v>
      </c>
      <c r="N105" s="31">
        <f t="shared" ref="N105:N136" si="28">$F105     +$H105     +$J105     +$L105</f>
        <v>9853498287</v>
      </c>
      <c r="O105" s="36">
        <f t="shared" ref="O105:O136" si="29">IF(($E105     =0),0,($N105     /$E105     ))</f>
        <v>0.96999233771383531</v>
      </c>
      <c r="P105" s="31">
        <v>2764139113</v>
      </c>
      <c r="Q105" s="31">
        <v>9683332880</v>
      </c>
      <c r="R105" s="31">
        <v>9683332880</v>
      </c>
      <c r="S105" s="31">
        <v>9766228724</v>
      </c>
      <c r="T105" s="36">
        <f t="shared" ref="T105:T136" si="30">IF(($R105     =0),0,($S105     /$R105     ))</f>
        <v>1.0085606727587786</v>
      </c>
      <c r="U105" s="36">
        <f t="shared" ref="U105:U136" si="31">IF(($P105     =0),0,(($L105     /$P105     )-1))</f>
        <v>-0.13931228395450157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9858325900</v>
      </c>
      <c r="E106" s="32">
        <f>E105</f>
        <v>10158325900</v>
      </c>
      <c r="F106" s="32">
        <f>F105</f>
        <v>2404583703</v>
      </c>
      <c r="G106" s="37">
        <f t="shared" si="24"/>
        <v>0.24391399994191712</v>
      </c>
      <c r="H106" s="32">
        <f>H105</f>
        <v>2253403647</v>
      </c>
      <c r="I106" s="37">
        <f t="shared" si="25"/>
        <v>0.22857873333240078</v>
      </c>
      <c r="J106" s="32">
        <f>J105</f>
        <v>2816450357</v>
      </c>
      <c r="K106" s="37">
        <f t="shared" si="26"/>
        <v>0.277255365177839</v>
      </c>
      <c r="L106" s="32">
        <f>L105</f>
        <v>2379060580</v>
      </c>
      <c r="M106" s="37">
        <f t="shared" si="27"/>
        <v>0.2341980955739961</v>
      </c>
      <c r="N106" s="32">
        <f t="shared" si="28"/>
        <v>9853498287</v>
      </c>
      <c r="O106" s="37">
        <f t="shared" si="29"/>
        <v>0.96999233771383531</v>
      </c>
      <c r="P106" s="32">
        <f>P105</f>
        <v>2764139113</v>
      </c>
      <c r="Q106" s="32">
        <f>Q105</f>
        <v>9683332880</v>
      </c>
      <c r="R106" s="32">
        <f>R105</f>
        <v>9683332880</v>
      </c>
      <c r="S106" s="32">
        <f>S105</f>
        <v>9766228724</v>
      </c>
      <c r="T106" s="37">
        <f t="shared" si="30"/>
        <v>1.0085606727587786</v>
      </c>
      <c r="U106" s="37">
        <f t="shared" si="31"/>
        <v>-0.13931228395450157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545445214</v>
      </c>
      <c r="E111" s="31">
        <v>550122429</v>
      </c>
      <c r="F111" s="31">
        <v>76242456</v>
      </c>
      <c r="G111" s="36">
        <f t="shared" si="24"/>
        <v>0.13978022731353548</v>
      </c>
      <c r="H111" s="31">
        <v>96339680</v>
      </c>
      <c r="I111" s="36">
        <f t="shared" si="25"/>
        <v>0.17662576832143587</v>
      </c>
      <c r="J111" s="31">
        <v>97631505</v>
      </c>
      <c r="K111" s="36">
        <f t="shared" si="26"/>
        <v>0.17747232225646994</v>
      </c>
      <c r="L111" s="31">
        <v>91544855</v>
      </c>
      <c r="M111" s="36">
        <f t="shared" si="27"/>
        <v>0.16640814875773771</v>
      </c>
      <c r="N111" s="31">
        <f t="shared" si="28"/>
        <v>361758496</v>
      </c>
      <c r="O111" s="36">
        <f t="shared" si="29"/>
        <v>0.65759634025029001</v>
      </c>
      <c r="P111" s="31">
        <v>75707981</v>
      </c>
      <c r="Q111" s="31">
        <v>484041567</v>
      </c>
      <c r="R111" s="31">
        <v>531113186</v>
      </c>
      <c r="S111" s="31">
        <v>301946984</v>
      </c>
      <c r="T111" s="36">
        <f t="shared" si="30"/>
        <v>0.56851720491835045</v>
      </c>
      <c r="U111" s="36">
        <f t="shared" si="31"/>
        <v>0.20918367906284541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545445214</v>
      </c>
      <c r="E112" s="32">
        <f>SUM(E107:E111)</f>
        <v>550122429</v>
      </c>
      <c r="F112" s="32">
        <f>SUM(F107:F111)</f>
        <v>76242456</v>
      </c>
      <c r="G112" s="37">
        <f t="shared" si="24"/>
        <v>0.13978022731353548</v>
      </c>
      <c r="H112" s="32">
        <f>SUM(H107:H111)</f>
        <v>96339680</v>
      </c>
      <c r="I112" s="37">
        <f t="shared" si="25"/>
        <v>0.17662576832143587</v>
      </c>
      <c r="J112" s="32">
        <f>SUM(J107:J111)</f>
        <v>97631505</v>
      </c>
      <c r="K112" s="37">
        <f t="shared" si="26"/>
        <v>0.17747232225646994</v>
      </c>
      <c r="L112" s="32">
        <f>SUM(L107:L111)</f>
        <v>91544855</v>
      </c>
      <c r="M112" s="37">
        <f t="shared" si="27"/>
        <v>0.16640814875773771</v>
      </c>
      <c r="N112" s="32">
        <f t="shared" si="28"/>
        <v>361758496</v>
      </c>
      <c r="O112" s="37">
        <f t="shared" si="29"/>
        <v>0.65759634025029001</v>
      </c>
      <c r="P112" s="32">
        <f>SUM(P107:P111)</f>
        <v>75707981</v>
      </c>
      <c r="Q112" s="32">
        <f>SUM(Q107:Q111)</f>
        <v>484041567</v>
      </c>
      <c r="R112" s="32">
        <f>SUM(R107:R111)</f>
        <v>531113186</v>
      </c>
      <c r="S112" s="32">
        <f>SUM(S107:S111)</f>
        <v>301946984</v>
      </c>
      <c r="T112" s="37">
        <f t="shared" si="30"/>
        <v>0.56851720491835045</v>
      </c>
      <c r="U112" s="37">
        <f t="shared" si="31"/>
        <v>0.20918367906284541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1179122119</v>
      </c>
      <c r="E117" s="31">
        <v>1177924375</v>
      </c>
      <c r="F117" s="31">
        <v>468945904</v>
      </c>
      <c r="G117" s="36">
        <f t="shared" si="24"/>
        <v>0.39770766440859212</v>
      </c>
      <c r="H117" s="31">
        <v>460227774</v>
      </c>
      <c r="I117" s="36">
        <f t="shared" si="25"/>
        <v>0.39031391794287934</v>
      </c>
      <c r="J117" s="31">
        <v>385435655</v>
      </c>
      <c r="K117" s="36">
        <f t="shared" si="26"/>
        <v>0.32721595985311025</v>
      </c>
      <c r="L117" s="31">
        <v>272556197</v>
      </c>
      <c r="M117" s="36">
        <f t="shared" si="27"/>
        <v>0.23138683839529173</v>
      </c>
      <c r="N117" s="31">
        <f t="shared" si="28"/>
        <v>1587165530</v>
      </c>
      <c r="O117" s="36">
        <f t="shared" si="29"/>
        <v>1.3474256613460436</v>
      </c>
      <c r="P117" s="31">
        <v>228244149</v>
      </c>
      <c r="Q117" s="31">
        <v>1264764918</v>
      </c>
      <c r="R117" s="31">
        <v>1034122409</v>
      </c>
      <c r="S117" s="31">
        <v>1242890746</v>
      </c>
      <c r="T117" s="36">
        <f t="shared" si="30"/>
        <v>1.201879714802699</v>
      </c>
      <c r="U117" s="36">
        <f t="shared" si="31"/>
        <v>0.19414319356769139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640818475</v>
      </c>
      <c r="E120" s="31">
        <v>591017652</v>
      </c>
      <c r="F120" s="31">
        <v>136922048</v>
      </c>
      <c r="G120" s="36">
        <f t="shared" si="24"/>
        <v>0.21366744771208415</v>
      </c>
      <c r="H120" s="31">
        <v>153776623</v>
      </c>
      <c r="I120" s="36">
        <f t="shared" si="25"/>
        <v>0.23996908484887236</v>
      </c>
      <c r="J120" s="31">
        <v>132606271</v>
      </c>
      <c r="K120" s="36">
        <f t="shared" si="26"/>
        <v>0.22436939159306193</v>
      </c>
      <c r="L120" s="31">
        <v>77557938</v>
      </c>
      <c r="M120" s="36">
        <f t="shared" si="27"/>
        <v>0.1312277860695775</v>
      </c>
      <c r="N120" s="31">
        <f t="shared" si="28"/>
        <v>500862880</v>
      </c>
      <c r="O120" s="36">
        <f t="shared" si="29"/>
        <v>0.84745841059921512</v>
      </c>
      <c r="P120" s="31">
        <v>124330728</v>
      </c>
      <c r="Q120" s="31">
        <v>583398231</v>
      </c>
      <c r="R120" s="31">
        <v>523964206</v>
      </c>
      <c r="S120" s="31">
        <v>503368435</v>
      </c>
      <c r="T120" s="36">
        <f t="shared" si="30"/>
        <v>0.96069240844287751</v>
      </c>
      <c r="U120" s="36">
        <f t="shared" si="31"/>
        <v>-0.37619654249913181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1819940594</v>
      </c>
      <c r="E121" s="32">
        <f>SUM(E113:E120)</f>
        <v>1768942027</v>
      </c>
      <c r="F121" s="32">
        <f>SUM(F113:F120)</f>
        <v>605867952</v>
      </c>
      <c r="G121" s="37">
        <f t="shared" si="24"/>
        <v>0.33290534537085004</v>
      </c>
      <c r="H121" s="32">
        <f>SUM(H113:H120)</f>
        <v>614004397</v>
      </c>
      <c r="I121" s="37">
        <f t="shared" si="25"/>
        <v>0.33737606547392612</v>
      </c>
      <c r="J121" s="32">
        <f>SUM(J113:J120)</f>
        <v>518041926</v>
      </c>
      <c r="K121" s="37">
        <f t="shared" si="26"/>
        <v>0.29285410041309395</v>
      </c>
      <c r="L121" s="32">
        <f>SUM(L113:L120)</f>
        <v>350114135</v>
      </c>
      <c r="M121" s="37">
        <f t="shared" si="27"/>
        <v>0.1979228994823356</v>
      </c>
      <c r="N121" s="32">
        <f t="shared" si="28"/>
        <v>2088028410</v>
      </c>
      <c r="O121" s="37">
        <f t="shared" si="29"/>
        <v>1.1803826118265435</v>
      </c>
      <c r="P121" s="32">
        <f>SUM(P113:P120)</f>
        <v>352574877</v>
      </c>
      <c r="Q121" s="32">
        <f>SUM(Q113:Q120)</f>
        <v>1848163149</v>
      </c>
      <c r="R121" s="32">
        <f>SUM(R113:R120)</f>
        <v>1558086615</v>
      </c>
      <c r="S121" s="32">
        <f>SUM(S113:S120)</f>
        <v>1746259181</v>
      </c>
      <c r="T121" s="37">
        <f t="shared" si="30"/>
        <v>1.1207715695574472</v>
      </c>
      <c r="U121" s="37">
        <f t="shared" si="31"/>
        <v>-6.9793458369411532E-3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339455148</v>
      </c>
      <c r="E125" s="31">
        <v>371292674</v>
      </c>
      <c r="F125" s="31">
        <v>33714531</v>
      </c>
      <c r="G125" s="36">
        <f t="shared" si="24"/>
        <v>9.931954544993378E-2</v>
      </c>
      <c r="H125" s="31">
        <v>175979693</v>
      </c>
      <c r="I125" s="36">
        <f t="shared" si="25"/>
        <v>0.51841810040836378</v>
      </c>
      <c r="J125" s="31">
        <v>5931674</v>
      </c>
      <c r="K125" s="36">
        <f t="shared" si="26"/>
        <v>1.5975736704139765E-2</v>
      </c>
      <c r="L125" s="31">
        <v>113913762</v>
      </c>
      <c r="M125" s="36">
        <f t="shared" si="27"/>
        <v>0.30680315012086662</v>
      </c>
      <c r="N125" s="31">
        <f t="shared" si="28"/>
        <v>329539660</v>
      </c>
      <c r="O125" s="36">
        <f t="shared" si="29"/>
        <v>0.88754689514827323</v>
      </c>
      <c r="P125" s="31">
        <v>68788009</v>
      </c>
      <c r="Q125" s="31">
        <v>286657248</v>
      </c>
      <c r="R125" s="31">
        <v>331195154</v>
      </c>
      <c r="S125" s="31">
        <v>320685727</v>
      </c>
      <c r="T125" s="36">
        <f t="shared" si="30"/>
        <v>0.96826817399628984</v>
      </c>
      <c r="U125" s="36">
        <f t="shared" si="31"/>
        <v>0.65601190754045513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339455148</v>
      </c>
      <c r="E126" s="32">
        <f>SUM(E122:E125)</f>
        <v>371292674</v>
      </c>
      <c r="F126" s="32">
        <f>SUM(F122:F125)</f>
        <v>33714531</v>
      </c>
      <c r="G126" s="37">
        <f t="shared" si="24"/>
        <v>9.931954544993378E-2</v>
      </c>
      <c r="H126" s="32">
        <f>SUM(H122:H125)</f>
        <v>175979693</v>
      </c>
      <c r="I126" s="37">
        <f t="shared" si="25"/>
        <v>0.51841810040836378</v>
      </c>
      <c r="J126" s="32">
        <f>SUM(J122:J125)</f>
        <v>5931674</v>
      </c>
      <c r="K126" s="37">
        <f t="shared" si="26"/>
        <v>1.5975736704139765E-2</v>
      </c>
      <c r="L126" s="32">
        <f>SUM(L122:L125)</f>
        <v>113913762</v>
      </c>
      <c r="M126" s="37">
        <f t="shared" si="27"/>
        <v>0.30680315012086662</v>
      </c>
      <c r="N126" s="32">
        <f t="shared" si="28"/>
        <v>329539660</v>
      </c>
      <c r="O126" s="37">
        <f t="shared" si="29"/>
        <v>0.88754689514827323</v>
      </c>
      <c r="P126" s="32">
        <f>SUM(P122:P125)</f>
        <v>68788009</v>
      </c>
      <c r="Q126" s="32">
        <f>SUM(Q122:Q125)</f>
        <v>286657248</v>
      </c>
      <c r="R126" s="32">
        <f>SUM(R122:R125)</f>
        <v>331195154</v>
      </c>
      <c r="S126" s="32">
        <f>SUM(S122:S125)</f>
        <v>320685727</v>
      </c>
      <c r="T126" s="37">
        <f t="shared" si="30"/>
        <v>0.96826817399628984</v>
      </c>
      <c r="U126" s="37">
        <f t="shared" si="31"/>
        <v>0.65601190754045513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144292842</v>
      </c>
      <c r="E131" s="31">
        <v>130744389</v>
      </c>
      <c r="F131" s="31">
        <v>33570496</v>
      </c>
      <c r="G131" s="36">
        <f t="shared" si="24"/>
        <v>0.23265531078804311</v>
      </c>
      <c r="H131" s="31">
        <v>29401678</v>
      </c>
      <c r="I131" s="36">
        <f t="shared" si="25"/>
        <v>0.20376394000195797</v>
      </c>
      <c r="J131" s="31">
        <v>33239477</v>
      </c>
      <c r="K131" s="36">
        <f t="shared" si="26"/>
        <v>0.25423253153907815</v>
      </c>
      <c r="L131" s="31">
        <v>33782839</v>
      </c>
      <c r="M131" s="36">
        <f t="shared" si="27"/>
        <v>0.25838844219922891</v>
      </c>
      <c r="N131" s="31">
        <f t="shared" si="28"/>
        <v>129994490</v>
      </c>
      <c r="O131" s="36">
        <f t="shared" si="29"/>
        <v>0.9942643886614515</v>
      </c>
      <c r="P131" s="31">
        <v>30026275</v>
      </c>
      <c r="Q131" s="31">
        <v>183124932</v>
      </c>
      <c r="R131" s="31">
        <v>177503815</v>
      </c>
      <c r="S131" s="31">
        <v>94675375</v>
      </c>
      <c r="T131" s="36">
        <f t="shared" si="30"/>
        <v>0.53337093064732155</v>
      </c>
      <c r="U131" s="36">
        <f t="shared" si="31"/>
        <v>0.12510922517028833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144292842</v>
      </c>
      <c r="E132" s="32">
        <f>SUM(E127:E131)</f>
        <v>130744389</v>
      </c>
      <c r="F132" s="32">
        <f>SUM(F127:F131)</f>
        <v>33570496</v>
      </c>
      <c r="G132" s="37">
        <f t="shared" si="24"/>
        <v>0.23265531078804311</v>
      </c>
      <c r="H132" s="32">
        <f>SUM(H127:H131)</f>
        <v>29401678</v>
      </c>
      <c r="I132" s="37">
        <f t="shared" si="25"/>
        <v>0.20376394000195797</v>
      </c>
      <c r="J132" s="32">
        <f>SUM(J127:J131)</f>
        <v>33239477</v>
      </c>
      <c r="K132" s="37">
        <f t="shared" si="26"/>
        <v>0.25423253153907815</v>
      </c>
      <c r="L132" s="32">
        <f>SUM(L127:L131)</f>
        <v>33782839</v>
      </c>
      <c r="M132" s="37">
        <f t="shared" si="27"/>
        <v>0.25838844219922891</v>
      </c>
      <c r="N132" s="32">
        <f t="shared" si="28"/>
        <v>129994490</v>
      </c>
      <c r="O132" s="37">
        <f t="shared" si="29"/>
        <v>0.9942643886614515</v>
      </c>
      <c r="P132" s="32">
        <f>SUM(P127:P131)</f>
        <v>30026275</v>
      </c>
      <c r="Q132" s="32">
        <f>SUM(Q127:Q131)</f>
        <v>183124932</v>
      </c>
      <c r="R132" s="32">
        <f>SUM(R127:R131)</f>
        <v>177503815</v>
      </c>
      <c r="S132" s="32">
        <f>SUM(S127:S131)</f>
        <v>94675375</v>
      </c>
      <c r="T132" s="37">
        <f t="shared" si="30"/>
        <v>0.53337093064732155</v>
      </c>
      <c r="U132" s="37">
        <f t="shared" si="31"/>
        <v>0.12510922517028833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341924458</v>
      </c>
      <c r="E133" s="31">
        <v>343268269</v>
      </c>
      <c r="F133" s="31">
        <v>103503005</v>
      </c>
      <c r="G133" s="36">
        <f t="shared" si="24"/>
        <v>0.30270722839019604</v>
      </c>
      <c r="H133" s="31">
        <v>94000421</v>
      </c>
      <c r="I133" s="36">
        <f t="shared" si="25"/>
        <v>0.27491575639201571</v>
      </c>
      <c r="J133" s="31">
        <v>85613120</v>
      </c>
      <c r="K133" s="36">
        <f t="shared" si="26"/>
        <v>0.24940586629054257</v>
      </c>
      <c r="L133" s="31">
        <v>59341493</v>
      </c>
      <c r="M133" s="36">
        <f t="shared" si="27"/>
        <v>0.17287206059817897</v>
      </c>
      <c r="N133" s="31">
        <f t="shared" si="28"/>
        <v>342458039</v>
      </c>
      <c r="O133" s="36">
        <f t="shared" si="29"/>
        <v>0.99763965949325772</v>
      </c>
      <c r="P133" s="31">
        <v>58889547</v>
      </c>
      <c r="Q133" s="31">
        <v>317295299</v>
      </c>
      <c r="R133" s="31">
        <v>317379155</v>
      </c>
      <c r="S133" s="31">
        <v>322240939</v>
      </c>
      <c r="T133" s="36">
        <f t="shared" si="30"/>
        <v>1.015318535963712</v>
      </c>
      <c r="U133" s="36">
        <f t="shared" si="31"/>
        <v>7.6744689511705211E-3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112162835</v>
      </c>
      <c r="E136" s="31">
        <v>112162835</v>
      </c>
      <c r="F136" s="31">
        <v>28516890</v>
      </c>
      <c r="G136" s="36">
        <f t="shared" si="24"/>
        <v>0.25424544591798165</v>
      </c>
      <c r="H136" s="31">
        <v>25686748</v>
      </c>
      <c r="I136" s="36">
        <f t="shared" si="25"/>
        <v>0.22901300595691967</v>
      </c>
      <c r="J136" s="31">
        <v>19255347</v>
      </c>
      <c r="K136" s="36">
        <f t="shared" si="26"/>
        <v>0.17167314824023483</v>
      </c>
      <c r="L136" s="31">
        <v>9231018</v>
      </c>
      <c r="M136" s="36">
        <f t="shared" si="27"/>
        <v>8.2300148707903115E-2</v>
      </c>
      <c r="N136" s="31">
        <f t="shared" si="28"/>
        <v>82690003</v>
      </c>
      <c r="O136" s="36">
        <f t="shared" si="29"/>
        <v>0.73723174882303932</v>
      </c>
      <c r="P136" s="31">
        <v>5968147</v>
      </c>
      <c r="Q136" s="31">
        <v>94764270</v>
      </c>
      <c r="R136" s="31">
        <v>108686525</v>
      </c>
      <c r="S136" s="31">
        <v>89128542</v>
      </c>
      <c r="T136" s="36">
        <f t="shared" si="30"/>
        <v>0.82005144611993064</v>
      </c>
      <c r="U136" s="36">
        <f t="shared" si="31"/>
        <v>0.5467142481577616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454087293</v>
      </c>
      <c r="E137" s="32">
        <f>SUM(E133:E136)</f>
        <v>455431104</v>
      </c>
      <c r="F137" s="32">
        <f>SUM(F133:F136)</f>
        <v>132019895</v>
      </c>
      <c r="G137" s="37">
        <f t="shared" ref="G137:G170" si="32">IF(($D137     =0),0,($F137     /$D137     ))</f>
        <v>0.29073681874643431</v>
      </c>
      <c r="H137" s="32">
        <f>SUM(H133:H136)</f>
        <v>119687169</v>
      </c>
      <c r="I137" s="37">
        <f t="shared" ref="I137:I170" si="33">IF(($D137     =0),0,($H137     /$D137     ))</f>
        <v>0.2635774461101249</v>
      </c>
      <c r="J137" s="32">
        <f>SUM(J133:J136)</f>
        <v>104868467</v>
      </c>
      <c r="K137" s="37">
        <f t="shared" ref="K137:K170" si="34">IF(($E137     =0),0,($J137     /$E137     ))</f>
        <v>0.2302619783298771</v>
      </c>
      <c r="L137" s="32">
        <f>SUM(L133:L136)</f>
        <v>68572511</v>
      </c>
      <c r="M137" s="37">
        <f t="shared" ref="M137:M170" si="35">IF(($E137     =0),0,($L137     /$E137     ))</f>
        <v>0.15056615676385599</v>
      </c>
      <c r="N137" s="32">
        <f t="shared" ref="N137:N170" si="36">$F137     +$H137     +$J137     +$L137</f>
        <v>425148042</v>
      </c>
      <c r="O137" s="37">
        <f t="shared" ref="O137:O170" si="37">IF(($E137     =0),0,($N137     /$E137     ))</f>
        <v>0.93350682082530756</v>
      </c>
      <c r="P137" s="32">
        <f>SUM(P133:P136)</f>
        <v>64857694</v>
      </c>
      <c r="Q137" s="32">
        <f>SUM(Q133:Q136)</f>
        <v>412059569</v>
      </c>
      <c r="R137" s="32">
        <f>SUM(R133:R136)</f>
        <v>426065680</v>
      </c>
      <c r="S137" s="32">
        <f>SUM(S133:S136)</f>
        <v>411369481</v>
      </c>
      <c r="T137" s="37">
        <f t="shared" ref="T137:T170" si="38">IF(($R137     =0),0,($S137     /$R137     ))</f>
        <v>0.96550719832679321</v>
      </c>
      <c r="U137" s="37">
        <f t="shared" ref="U137:U170" si="39">IF(($P137     =0),0,(($L137     /$P137     )-1))</f>
        <v>5.7276427373443184E-2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50773000</v>
      </c>
      <c r="E140" s="31">
        <v>75918062</v>
      </c>
      <c r="F140" s="31">
        <v>18225595</v>
      </c>
      <c r="G140" s="36">
        <f t="shared" si="32"/>
        <v>0.35896234218974654</v>
      </c>
      <c r="H140" s="31">
        <v>17869873</v>
      </c>
      <c r="I140" s="36">
        <f t="shared" si="33"/>
        <v>0.35195621688692807</v>
      </c>
      <c r="J140" s="31">
        <v>15398283</v>
      </c>
      <c r="K140" s="36">
        <f t="shared" si="34"/>
        <v>0.20282766174932126</v>
      </c>
      <c r="L140" s="31">
        <v>16280142</v>
      </c>
      <c r="M140" s="36">
        <f t="shared" si="35"/>
        <v>0.21444359314651631</v>
      </c>
      <c r="N140" s="31">
        <f t="shared" si="36"/>
        <v>67773893</v>
      </c>
      <c r="O140" s="36">
        <f t="shared" si="37"/>
        <v>0.89272422417737696</v>
      </c>
      <c r="P140" s="31">
        <v>6785556</v>
      </c>
      <c r="Q140" s="31">
        <v>62253388</v>
      </c>
      <c r="R140" s="31">
        <v>62253388</v>
      </c>
      <c r="S140" s="31">
        <v>54173654</v>
      </c>
      <c r="T140" s="36">
        <f t="shared" si="38"/>
        <v>0.87021214010071224</v>
      </c>
      <c r="U140" s="36">
        <f t="shared" si="39"/>
        <v>1.3992347863609114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74287988</v>
      </c>
      <c r="E143" s="31">
        <v>67310904</v>
      </c>
      <c r="F143" s="31">
        <v>16172943</v>
      </c>
      <c r="G143" s="36">
        <f t="shared" si="32"/>
        <v>0.21770603075156647</v>
      </c>
      <c r="H143" s="31">
        <v>18150056</v>
      </c>
      <c r="I143" s="36">
        <f t="shared" si="33"/>
        <v>0.2443201988456061</v>
      </c>
      <c r="J143" s="31">
        <v>15455598</v>
      </c>
      <c r="K143" s="36">
        <f t="shared" si="34"/>
        <v>0.22961507098463571</v>
      </c>
      <c r="L143" s="31">
        <v>11514323</v>
      </c>
      <c r="M143" s="36">
        <f t="shared" si="35"/>
        <v>0.17106177923267826</v>
      </c>
      <c r="N143" s="31">
        <f t="shared" si="36"/>
        <v>61292920</v>
      </c>
      <c r="O143" s="36">
        <f t="shared" si="37"/>
        <v>0.9105942181373764</v>
      </c>
      <c r="P143" s="31">
        <v>16940747</v>
      </c>
      <c r="Q143" s="31">
        <v>59499000</v>
      </c>
      <c r="R143" s="31">
        <v>61377209</v>
      </c>
      <c r="S143" s="31">
        <v>66244119</v>
      </c>
      <c r="T143" s="36">
        <f t="shared" si="38"/>
        <v>1.0792950686304423</v>
      </c>
      <c r="U143" s="36">
        <f t="shared" si="39"/>
        <v>-0.32031787028045455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125060988</v>
      </c>
      <c r="E144" s="32">
        <f>SUM(E138:E143)</f>
        <v>143228966</v>
      </c>
      <c r="F144" s="32">
        <f>SUM(F138:F143)</f>
        <v>34398538</v>
      </c>
      <c r="G144" s="37">
        <f t="shared" si="32"/>
        <v>0.27505410400244079</v>
      </c>
      <c r="H144" s="32">
        <f>SUM(H138:H143)</f>
        <v>36019929</v>
      </c>
      <c r="I144" s="37">
        <f t="shared" si="33"/>
        <v>0.28801890642348038</v>
      </c>
      <c r="J144" s="32">
        <f>SUM(J138:J143)</f>
        <v>30853881</v>
      </c>
      <c r="K144" s="37">
        <f t="shared" si="34"/>
        <v>0.21541648914787251</v>
      </c>
      <c r="L144" s="32">
        <f>SUM(L138:L143)</f>
        <v>27794465</v>
      </c>
      <c r="M144" s="37">
        <f t="shared" si="35"/>
        <v>0.1940561729671357</v>
      </c>
      <c r="N144" s="32">
        <f t="shared" si="36"/>
        <v>129066813</v>
      </c>
      <c r="O144" s="37">
        <f t="shared" si="37"/>
        <v>0.90112228416143147</v>
      </c>
      <c r="P144" s="32">
        <f>SUM(P138:P143)</f>
        <v>23726303</v>
      </c>
      <c r="Q144" s="32">
        <f>SUM(Q138:Q143)</f>
        <v>121752388</v>
      </c>
      <c r="R144" s="32">
        <f>SUM(R138:R143)</f>
        <v>123630597</v>
      </c>
      <c r="S144" s="32">
        <f>SUM(S138:S143)</f>
        <v>120417773</v>
      </c>
      <c r="T144" s="37">
        <f t="shared" si="38"/>
        <v>0.97401271143259138</v>
      </c>
      <c r="U144" s="37">
        <f t="shared" si="39"/>
        <v>0.17146211105876885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65762236</v>
      </c>
      <c r="E149" s="31">
        <v>67258277</v>
      </c>
      <c r="F149" s="31">
        <v>15847332</v>
      </c>
      <c r="G149" s="36">
        <f t="shared" si="32"/>
        <v>0.24097921487949406</v>
      </c>
      <c r="H149" s="31">
        <v>13420397</v>
      </c>
      <c r="I149" s="36">
        <f t="shared" si="33"/>
        <v>0.20407452386503402</v>
      </c>
      <c r="J149" s="31">
        <v>14132602</v>
      </c>
      <c r="K149" s="36">
        <f t="shared" si="34"/>
        <v>0.21012435391409148</v>
      </c>
      <c r="L149" s="31">
        <v>8458792</v>
      </c>
      <c r="M149" s="36">
        <f t="shared" si="35"/>
        <v>0.12576581466694425</v>
      </c>
      <c r="N149" s="31">
        <f t="shared" si="36"/>
        <v>51859123</v>
      </c>
      <c r="O149" s="36">
        <f t="shared" si="37"/>
        <v>0.77104447680097421</v>
      </c>
      <c r="P149" s="31">
        <v>9991638</v>
      </c>
      <c r="Q149" s="31">
        <v>47046000</v>
      </c>
      <c r="R149" s="31">
        <v>54873296</v>
      </c>
      <c r="S149" s="31">
        <v>51738893</v>
      </c>
      <c r="T149" s="36">
        <f t="shared" si="38"/>
        <v>0.94287926498893015</v>
      </c>
      <c r="U149" s="36">
        <f t="shared" si="39"/>
        <v>-0.15341288385347829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65762236</v>
      </c>
      <c r="E150" s="32">
        <f>SUM(E145:E149)</f>
        <v>67258277</v>
      </c>
      <c r="F150" s="32">
        <f>SUM(F145:F149)</f>
        <v>15847332</v>
      </c>
      <c r="G150" s="37">
        <f t="shared" si="32"/>
        <v>0.24097921487949406</v>
      </c>
      <c r="H150" s="32">
        <f>SUM(H145:H149)</f>
        <v>13420397</v>
      </c>
      <c r="I150" s="37">
        <f t="shared" si="33"/>
        <v>0.20407452386503402</v>
      </c>
      <c r="J150" s="32">
        <f>SUM(J145:J149)</f>
        <v>14132602</v>
      </c>
      <c r="K150" s="37">
        <f t="shared" si="34"/>
        <v>0.21012435391409148</v>
      </c>
      <c r="L150" s="32">
        <f>SUM(L145:L149)</f>
        <v>8458792</v>
      </c>
      <c r="M150" s="37">
        <f t="shared" si="35"/>
        <v>0.12576581466694425</v>
      </c>
      <c r="N150" s="32">
        <f t="shared" si="36"/>
        <v>51859123</v>
      </c>
      <c r="O150" s="37">
        <f t="shared" si="37"/>
        <v>0.77104447680097421</v>
      </c>
      <c r="P150" s="32">
        <f>SUM(P145:P149)</f>
        <v>9991638</v>
      </c>
      <c r="Q150" s="32">
        <f>SUM(Q145:Q149)</f>
        <v>47046000</v>
      </c>
      <c r="R150" s="32">
        <f>SUM(R145:R149)</f>
        <v>54873296</v>
      </c>
      <c r="S150" s="32">
        <f>SUM(S145:S149)</f>
        <v>51738893</v>
      </c>
      <c r="T150" s="37">
        <f t="shared" si="38"/>
        <v>0.94287926498893015</v>
      </c>
      <c r="U150" s="37">
        <f t="shared" si="39"/>
        <v>-0.15341288385347829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1287663300</v>
      </c>
      <c r="E152" s="31">
        <v>1217070806</v>
      </c>
      <c r="F152" s="31">
        <v>319358250</v>
      </c>
      <c r="G152" s="36">
        <f t="shared" si="32"/>
        <v>0.24801378590195122</v>
      </c>
      <c r="H152" s="31">
        <v>299904023</v>
      </c>
      <c r="I152" s="36">
        <f t="shared" si="33"/>
        <v>0.23290562292176845</v>
      </c>
      <c r="J152" s="31">
        <v>297842651</v>
      </c>
      <c r="K152" s="36">
        <f t="shared" si="34"/>
        <v>0.24472089013365095</v>
      </c>
      <c r="L152" s="31">
        <v>313813025</v>
      </c>
      <c r="M152" s="36">
        <f t="shared" si="35"/>
        <v>0.25784286621036573</v>
      </c>
      <c r="N152" s="31">
        <f t="shared" si="36"/>
        <v>1230917949</v>
      </c>
      <c r="O152" s="36">
        <f t="shared" si="37"/>
        <v>1.0113774341901354</v>
      </c>
      <c r="P152" s="31">
        <v>322001523</v>
      </c>
      <c r="Q152" s="31">
        <v>1156968900</v>
      </c>
      <c r="R152" s="31">
        <v>1151498600</v>
      </c>
      <c r="S152" s="31">
        <v>1215991798</v>
      </c>
      <c r="T152" s="36">
        <f t="shared" si="38"/>
        <v>1.0560080559368461</v>
      </c>
      <c r="U152" s="36">
        <f t="shared" si="39"/>
        <v>-2.5429997733271592E-2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435316206</v>
      </c>
      <c r="E156" s="31">
        <v>427604892</v>
      </c>
      <c r="F156" s="31">
        <v>161038806</v>
      </c>
      <c r="G156" s="36">
        <f t="shared" si="32"/>
        <v>0.36993524196983374</v>
      </c>
      <c r="H156" s="31">
        <v>134303195</v>
      </c>
      <c r="I156" s="36">
        <f t="shared" si="33"/>
        <v>0.30851871156848226</v>
      </c>
      <c r="J156" s="31">
        <v>106486499</v>
      </c>
      <c r="K156" s="36">
        <f t="shared" si="34"/>
        <v>0.24903012335041294</v>
      </c>
      <c r="L156" s="31">
        <v>24768480</v>
      </c>
      <c r="M156" s="36">
        <f t="shared" si="35"/>
        <v>5.7923752659031789E-2</v>
      </c>
      <c r="N156" s="31">
        <f t="shared" si="36"/>
        <v>426596980</v>
      </c>
      <c r="O156" s="36">
        <f t="shared" si="37"/>
        <v>0.99764288945506263</v>
      </c>
      <c r="P156" s="31">
        <v>21769025</v>
      </c>
      <c r="Q156" s="31">
        <v>400941413</v>
      </c>
      <c r="R156" s="31">
        <v>409249146</v>
      </c>
      <c r="S156" s="31">
        <v>400153277</v>
      </c>
      <c r="T156" s="36">
        <f t="shared" si="38"/>
        <v>0.97777425050509448</v>
      </c>
      <c r="U156" s="36">
        <f t="shared" si="39"/>
        <v>0.1377854543324748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1722979506</v>
      </c>
      <c r="E157" s="32">
        <f>SUM(E151:E156)</f>
        <v>1644675698</v>
      </c>
      <c r="F157" s="32">
        <f>SUM(F151:F156)</f>
        <v>480397056</v>
      </c>
      <c r="G157" s="37">
        <f t="shared" si="32"/>
        <v>0.27881762628463902</v>
      </c>
      <c r="H157" s="32">
        <f>SUM(H151:H156)</f>
        <v>434207218</v>
      </c>
      <c r="I157" s="37">
        <f t="shared" si="33"/>
        <v>0.2520095082314926</v>
      </c>
      <c r="J157" s="32">
        <f>SUM(J151:J156)</f>
        <v>404329150</v>
      </c>
      <c r="K157" s="37">
        <f t="shared" si="34"/>
        <v>0.24584126250037167</v>
      </c>
      <c r="L157" s="32">
        <f>SUM(L151:L156)</f>
        <v>338581505</v>
      </c>
      <c r="M157" s="37">
        <f t="shared" si="35"/>
        <v>0.20586520820592802</v>
      </c>
      <c r="N157" s="32">
        <f t="shared" si="36"/>
        <v>1657514929</v>
      </c>
      <c r="O157" s="37">
        <f t="shared" si="37"/>
        <v>1.0078065426610323</v>
      </c>
      <c r="P157" s="32">
        <f>SUM(P151:P156)</f>
        <v>343770548</v>
      </c>
      <c r="Q157" s="32">
        <f>SUM(Q151:Q156)</f>
        <v>1557910313</v>
      </c>
      <c r="R157" s="32">
        <f>SUM(R151:R156)</f>
        <v>1560747746</v>
      </c>
      <c r="S157" s="32">
        <f>SUM(S151:S156)</f>
        <v>1616145075</v>
      </c>
      <c r="T157" s="37">
        <f t="shared" si="38"/>
        <v>1.0354940951489287</v>
      </c>
      <c r="U157" s="37">
        <f t="shared" si="39"/>
        <v>-1.5094495529617058E-2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692215190</v>
      </c>
      <c r="E162" s="31">
        <v>674027006</v>
      </c>
      <c r="F162" s="31">
        <v>170401276</v>
      </c>
      <c r="G162" s="36">
        <f t="shared" si="32"/>
        <v>0.24616806805409747</v>
      </c>
      <c r="H162" s="31">
        <v>219426497</v>
      </c>
      <c r="I162" s="36">
        <f t="shared" si="33"/>
        <v>0.31699173923068635</v>
      </c>
      <c r="J162" s="31">
        <v>152391998</v>
      </c>
      <c r="K162" s="36">
        <f t="shared" si="34"/>
        <v>0.22609182813663106</v>
      </c>
      <c r="L162" s="31">
        <v>103345453</v>
      </c>
      <c r="M162" s="36">
        <f t="shared" si="35"/>
        <v>0.15332538916103905</v>
      </c>
      <c r="N162" s="31">
        <f t="shared" si="36"/>
        <v>645565224</v>
      </c>
      <c r="O162" s="36">
        <f t="shared" si="37"/>
        <v>0.95777352873602817</v>
      </c>
      <c r="P162" s="31">
        <v>67511024</v>
      </c>
      <c r="Q162" s="31">
        <v>868495210</v>
      </c>
      <c r="R162" s="31">
        <v>783904143</v>
      </c>
      <c r="S162" s="31">
        <v>679992287</v>
      </c>
      <c r="T162" s="36">
        <f t="shared" si="38"/>
        <v>0.86744316007524913</v>
      </c>
      <c r="U162" s="36">
        <f t="shared" si="39"/>
        <v>0.53079374118218081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692215190</v>
      </c>
      <c r="E163" s="32">
        <f>SUM(E158:E162)</f>
        <v>674027006</v>
      </c>
      <c r="F163" s="32">
        <f>SUM(F158:F162)</f>
        <v>170401276</v>
      </c>
      <c r="G163" s="37">
        <f t="shared" si="32"/>
        <v>0.24616806805409747</v>
      </c>
      <c r="H163" s="32">
        <f>SUM(H158:H162)</f>
        <v>219426497</v>
      </c>
      <c r="I163" s="37">
        <f t="shared" si="33"/>
        <v>0.31699173923068635</v>
      </c>
      <c r="J163" s="32">
        <f>SUM(J158:J162)</f>
        <v>152391998</v>
      </c>
      <c r="K163" s="37">
        <f t="shared" si="34"/>
        <v>0.22609182813663106</v>
      </c>
      <c r="L163" s="32">
        <f>SUM(L158:L162)</f>
        <v>103345453</v>
      </c>
      <c r="M163" s="37">
        <f t="shared" si="35"/>
        <v>0.15332538916103905</v>
      </c>
      <c r="N163" s="32">
        <f t="shared" si="36"/>
        <v>645565224</v>
      </c>
      <c r="O163" s="37">
        <f t="shared" si="37"/>
        <v>0.95777352873602817</v>
      </c>
      <c r="P163" s="32">
        <f>SUM(P158:P162)</f>
        <v>67511024</v>
      </c>
      <c r="Q163" s="32">
        <f>SUM(Q158:Q162)</f>
        <v>868495210</v>
      </c>
      <c r="R163" s="32">
        <f>SUM(R158:R162)</f>
        <v>783904143</v>
      </c>
      <c r="S163" s="32">
        <f>SUM(S158:S162)</f>
        <v>679992287</v>
      </c>
      <c r="T163" s="37">
        <f t="shared" si="38"/>
        <v>0.86744316007524913</v>
      </c>
      <c r="U163" s="37">
        <f t="shared" si="39"/>
        <v>0.53079374118218081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91832804</v>
      </c>
      <c r="E168" s="31">
        <v>98427612</v>
      </c>
      <c r="F168" s="31">
        <v>19909343</v>
      </c>
      <c r="G168" s="36">
        <f t="shared" si="32"/>
        <v>0.21679990300633747</v>
      </c>
      <c r="H168" s="31">
        <v>29126845</v>
      </c>
      <c r="I168" s="36">
        <f t="shared" si="33"/>
        <v>0.31717255415613793</v>
      </c>
      <c r="J168" s="31">
        <v>29433142</v>
      </c>
      <c r="K168" s="36">
        <f t="shared" si="34"/>
        <v>0.29903338506271998</v>
      </c>
      <c r="L168" s="31">
        <v>26165375</v>
      </c>
      <c r="M168" s="36">
        <f t="shared" si="35"/>
        <v>0.26583368699425525</v>
      </c>
      <c r="N168" s="31">
        <f t="shared" si="36"/>
        <v>104634705</v>
      </c>
      <c r="O168" s="36">
        <f t="shared" si="37"/>
        <v>1.0630625174569917</v>
      </c>
      <c r="P168" s="31">
        <v>28010634</v>
      </c>
      <c r="Q168" s="31">
        <v>102382691</v>
      </c>
      <c r="R168" s="31">
        <v>82538612</v>
      </c>
      <c r="S168" s="31">
        <v>87259141</v>
      </c>
      <c r="T168" s="36">
        <f t="shared" si="38"/>
        <v>1.0571917662002845</v>
      </c>
      <c r="U168" s="36">
        <f t="shared" si="39"/>
        <v>-6.5877087965948933E-2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91832804</v>
      </c>
      <c r="E169" s="32">
        <f>SUM(E164:E168)</f>
        <v>98427612</v>
      </c>
      <c r="F169" s="32">
        <f>SUM(F164:F168)</f>
        <v>19909343</v>
      </c>
      <c r="G169" s="37">
        <f t="shared" si="32"/>
        <v>0.21679990300633747</v>
      </c>
      <c r="H169" s="32">
        <f>SUM(H164:H168)</f>
        <v>29126845</v>
      </c>
      <c r="I169" s="37">
        <f t="shared" si="33"/>
        <v>0.31717255415613793</v>
      </c>
      <c r="J169" s="32">
        <f>SUM(J164:J168)</f>
        <v>29433142</v>
      </c>
      <c r="K169" s="37">
        <f t="shared" si="34"/>
        <v>0.29903338506271998</v>
      </c>
      <c r="L169" s="32">
        <f>SUM(L164:L168)</f>
        <v>26165375</v>
      </c>
      <c r="M169" s="37">
        <f t="shared" si="35"/>
        <v>0.26583368699425525</v>
      </c>
      <c r="N169" s="32">
        <f t="shared" si="36"/>
        <v>104634705</v>
      </c>
      <c r="O169" s="37">
        <f t="shared" si="37"/>
        <v>1.0630625174569917</v>
      </c>
      <c r="P169" s="32">
        <f>SUM(P164:P168)</f>
        <v>28010634</v>
      </c>
      <c r="Q169" s="32">
        <f>SUM(Q164:Q168)</f>
        <v>102382691</v>
      </c>
      <c r="R169" s="32">
        <f>SUM(R164:R168)</f>
        <v>82538612</v>
      </c>
      <c r="S169" s="32">
        <f>SUM(S164:S168)</f>
        <v>87259141</v>
      </c>
      <c r="T169" s="37">
        <f t="shared" si="38"/>
        <v>1.0571917662002845</v>
      </c>
      <c r="U169" s="37">
        <f t="shared" si="39"/>
        <v>-6.5877087965948933E-2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15859397715</v>
      </c>
      <c r="E170" s="32">
        <f>SUM(E105,E107:E111,E113:E120,E122:E125,E127:E131,E133:E136,E138:E143,E145:E149,E151:E156,E158:E162,E164:E168)</f>
        <v>16062476082</v>
      </c>
      <c r="F170" s="32">
        <f>SUM(F105,F107:F111,F113:F120,F122:F125,F127:F131,F133:F136,F138:F143,F145:F149,F151:F156,F158:F162,F164:F168)</f>
        <v>4006952578</v>
      </c>
      <c r="G170" s="37">
        <f t="shared" si="32"/>
        <v>0.25265477605181552</v>
      </c>
      <c r="H170" s="32">
        <f>SUM(H105,H107:H111,H113:H120,H122:H125,H127:H131,H133:H136,H138:H143,H145:H149,H151:H156,H158:H162,H164:H168)</f>
        <v>4021017150</v>
      </c>
      <c r="I170" s="37">
        <f t="shared" si="33"/>
        <v>0.25354160493729694</v>
      </c>
      <c r="J170" s="32">
        <f>SUM(J105,J107:J111,J113:J120,J122:J125,J127:J131,J133:J136,J138:J143,J145:J149,J151:J156,J158:J162,J164:J168)</f>
        <v>4207304179</v>
      </c>
      <c r="K170" s="37">
        <f t="shared" si="34"/>
        <v>0.26193372413577054</v>
      </c>
      <c r="L170" s="32">
        <f>SUM(L105,L107:L111,L113:L120,L122:L125,L127:L131,L133:L136,L138:L143,L145:L149,L151:L156,L158:L162,L164:L168)</f>
        <v>3541334272</v>
      </c>
      <c r="M170" s="37">
        <f t="shared" si="35"/>
        <v>0.22047250087229733</v>
      </c>
      <c r="N170" s="32">
        <f t="shared" si="36"/>
        <v>15776608179</v>
      </c>
      <c r="O170" s="37">
        <f t="shared" si="37"/>
        <v>0.98220274996578205</v>
      </c>
      <c r="P170" s="32">
        <f>SUM(P105,P107:P111,P113:P120,P122:P125,P127:P131,P133:P136,P138:P143,P145:P149,P151:P156,P158:P162,P164:P168)</f>
        <v>3829104096</v>
      </c>
      <c r="Q170" s="32">
        <f>SUM(Q105,Q107:Q111,Q113:Q120,Q122:Q125,Q127:Q131,Q133:Q136,Q138:Q143,Q145:Q149,Q151:Q156,Q158:Q162,Q164:Q168)</f>
        <v>15594965947</v>
      </c>
      <c r="R170" s="32">
        <f>SUM(R105,R107:R111,R113:R120,R122:R125,R127:R131,R133:R136,R138:R143,R145:R149,R151:R156,R158:R162,R164:R168)</f>
        <v>15312991724</v>
      </c>
      <c r="S170" s="32">
        <f>SUM(S105,S107:S111,S113:S120,S122:S125,S127:S131,S133:S136,S138:S143,S145:S149,S151:S156,S158:S162,S164:S168)</f>
        <v>15196718641</v>
      </c>
      <c r="T170" s="37">
        <f t="shared" si="38"/>
        <v>0.99240689963818329</v>
      </c>
      <c r="U170" s="37">
        <f t="shared" si="39"/>
        <v>-7.5153303954471506E-2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789291</v>
      </c>
      <c r="I174" s="36">
        <f t="shared" si="41"/>
        <v>0</v>
      </c>
      <c r="J174" s="31">
        <v>-884969</v>
      </c>
      <c r="K174" s="36">
        <f t="shared" si="42"/>
        <v>0</v>
      </c>
      <c r="L174" s="31">
        <v>761198</v>
      </c>
      <c r="M174" s="36">
        <f t="shared" si="43"/>
        <v>0</v>
      </c>
      <c r="N174" s="31">
        <f t="shared" si="44"/>
        <v>665520</v>
      </c>
      <c r="O174" s="36">
        <f t="shared" si="45"/>
        <v>0</v>
      </c>
      <c r="P174" s="31">
        <v>762303</v>
      </c>
      <c r="Q174" s="31">
        <v>0</v>
      </c>
      <c r="R174" s="31">
        <v>0</v>
      </c>
      <c r="S174" s="31">
        <v>762304</v>
      </c>
      <c r="T174" s="36">
        <f t="shared" si="46"/>
        <v>0</v>
      </c>
      <c r="U174" s="36">
        <f t="shared" si="47"/>
        <v>-1.4495548358067767E-3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18548243</v>
      </c>
      <c r="F175" s="31">
        <v>5629211</v>
      </c>
      <c r="G175" s="36">
        <f t="shared" si="40"/>
        <v>0</v>
      </c>
      <c r="H175" s="31">
        <v>3848560</v>
      </c>
      <c r="I175" s="36">
        <f t="shared" si="41"/>
        <v>0</v>
      </c>
      <c r="J175" s="31">
        <v>3670065</v>
      </c>
      <c r="K175" s="36">
        <f t="shared" si="42"/>
        <v>0.19786591107308654</v>
      </c>
      <c r="L175" s="31">
        <v>3702301</v>
      </c>
      <c r="M175" s="36">
        <f t="shared" si="43"/>
        <v>0.19960386544429032</v>
      </c>
      <c r="N175" s="31">
        <f t="shared" si="44"/>
        <v>16850137</v>
      </c>
      <c r="O175" s="36">
        <f t="shared" si="45"/>
        <v>0.90844922616120571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771541</v>
      </c>
      <c r="G177" s="36">
        <f t="shared" si="40"/>
        <v>0</v>
      </c>
      <c r="H177" s="31">
        <v>1149499</v>
      </c>
      <c r="I177" s="36">
        <f t="shared" si="41"/>
        <v>0</v>
      </c>
      <c r="J177" s="31">
        <v>1754216</v>
      </c>
      <c r="K177" s="36">
        <f t="shared" si="42"/>
        <v>0</v>
      </c>
      <c r="L177" s="31">
        <v>1416672</v>
      </c>
      <c r="M177" s="36">
        <f t="shared" si="43"/>
        <v>0</v>
      </c>
      <c r="N177" s="31">
        <f t="shared" si="44"/>
        <v>5091928</v>
      </c>
      <c r="O177" s="36">
        <f t="shared" si="45"/>
        <v>0</v>
      </c>
      <c r="P177" s="31">
        <v>4298467</v>
      </c>
      <c r="Q177" s="31">
        <v>0</v>
      </c>
      <c r="R177" s="31">
        <v>0</v>
      </c>
      <c r="S177" s="31">
        <v>5784386</v>
      </c>
      <c r="T177" s="36">
        <f t="shared" si="46"/>
        <v>0</v>
      </c>
      <c r="U177" s="36">
        <f t="shared" si="47"/>
        <v>-0.67042389763606414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375299892</v>
      </c>
      <c r="E178" s="31">
        <v>375299892</v>
      </c>
      <c r="F178" s="31">
        <v>34101122</v>
      </c>
      <c r="G178" s="36">
        <f t="shared" si="40"/>
        <v>9.0863660573608687E-2</v>
      </c>
      <c r="H178" s="31">
        <v>41504684</v>
      </c>
      <c r="I178" s="36">
        <f t="shared" si="41"/>
        <v>0.11059071661017159</v>
      </c>
      <c r="J178" s="31">
        <v>51167990</v>
      </c>
      <c r="K178" s="36">
        <f t="shared" si="42"/>
        <v>0.13633894144579184</v>
      </c>
      <c r="L178" s="31">
        <v>171963239</v>
      </c>
      <c r="M178" s="36">
        <f t="shared" si="43"/>
        <v>0.45820220752954549</v>
      </c>
      <c r="N178" s="31">
        <f t="shared" si="44"/>
        <v>298737035</v>
      </c>
      <c r="O178" s="36">
        <f t="shared" si="45"/>
        <v>0.79599552615911762</v>
      </c>
      <c r="P178" s="31">
        <v>43833264</v>
      </c>
      <c r="Q178" s="31">
        <v>351369011</v>
      </c>
      <c r="R178" s="31">
        <v>351919011</v>
      </c>
      <c r="S178" s="31">
        <v>138055351</v>
      </c>
      <c r="T178" s="36">
        <f t="shared" si="46"/>
        <v>0.39229296140525921</v>
      </c>
      <c r="U178" s="36">
        <f t="shared" si="47"/>
        <v>2.923121924025553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375299892</v>
      </c>
      <c r="E179" s="32">
        <f>SUM(E173:E178)</f>
        <v>393848135</v>
      </c>
      <c r="F179" s="32">
        <f>SUM(F173:F178)</f>
        <v>40501874</v>
      </c>
      <c r="G179" s="37">
        <f t="shared" si="40"/>
        <v>0.10791869345914973</v>
      </c>
      <c r="H179" s="32">
        <f>SUM(H173:H178)</f>
        <v>47292034</v>
      </c>
      <c r="I179" s="37">
        <f t="shared" si="41"/>
        <v>0.12601131790360334</v>
      </c>
      <c r="J179" s="32">
        <f>SUM(J173:J178)</f>
        <v>55707302</v>
      </c>
      <c r="K179" s="37">
        <f t="shared" si="42"/>
        <v>0.1414436099843408</v>
      </c>
      <c r="L179" s="32">
        <f>SUM(L173:L178)</f>
        <v>177843410</v>
      </c>
      <c r="M179" s="37">
        <f t="shared" si="43"/>
        <v>0.45155326176674671</v>
      </c>
      <c r="N179" s="32">
        <f t="shared" si="44"/>
        <v>321344620</v>
      </c>
      <c r="O179" s="37">
        <f t="shared" si="45"/>
        <v>0.81590996996850063</v>
      </c>
      <c r="P179" s="32">
        <f>SUM(P173:P178)</f>
        <v>48894034</v>
      </c>
      <c r="Q179" s="32">
        <f>SUM(Q173:Q178)</f>
        <v>351369011</v>
      </c>
      <c r="R179" s="32">
        <f>SUM(R173:R178)</f>
        <v>351919011</v>
      </c>
      <c r="S179" s="32">
        <f>SUM(S173:S178)</f>
        <v>144602041</v>
      </c>
      <c r="T179" s="37">
        <f t="shared" si="46"/>
        <v>0.41089579272544613</v>
      </c>
      <c r="U179" s="37">
        <f t="shared" si="47"/>
        <v>2.6373233184236753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8766414</v>
      </c>
      <c r="G180" s="36">
        <f t="shared" si="40"/>
        <v>0</v>
      </c>
      <c r="H180" s="31">
        <v>7700357</v>
      </c>
      <c r="I180" s="36">
        <f t="shared" si="41"/>
        <v>0</v>
      </c>
      <c r="J180" s="31">
        <v>7840010</v>
      </c>
      <c r="K180" s="36">
        <f t="shared" si="42"/>
        <v>0</v>
      </c>
      <c r="L180" s="31">
        <v>7019532</v>
      </c>
      <c r="M180" s="36">
        <f t="shared" si="43"/>
        <v>0</v>
      </c>
      <c r="N180" s="31">
        <f t="shared" si="44"/>
        <v>31326313</v>
      </c>
      <c r="O180" s="36">
        <f t="shared" si="45"/>
        <v>0</v>
      </c>
      <c r="P180" s="31">
        <v>6214836</v>
      </c>
      <c r="Q180" s="31">
        <v>0</v>
      </c>
      <c r="R180" s="31">
        <v>0</v>
      </c>
      <c r="S180" s="31">
        <v>31730808</v>
      </c>
      <c r="T180" s="36">
        <f t="shared" si="46"/>
        <v>0</v>
      </c>
      <c r="U180" s="36">
        <f t="shared" si="47"/>
        <v>0.12947984468133988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1001343827</v>
      </c>
      <c r="E184" s="31">
        <v>1265363304</v>
      </c>
      <c r="F184" s="31">
        <v>270758847</v>
      </c>
      <c r="G184" s="36">
        <f t="shared" si="40"/>
        <v>0.27039548225027404</v>
      </c>
      <c r="H184" s="31">
        <v>262806363</v>
      </c>
      <c r="I184" s="36">
        <f t="shared" si="41"/>
        <v>0.26245367067110309</v>
      </c>
      <c r="J184" s="31">
        <v>267515813</v>
      </c>
      <c r="K184" s="36">
        <f t="shared" si="42"/>
        <v>0.21141423348878782</v>
      </c>
      <c r="L184" s="31">
        <v>90721524</v>
      </c>
      <c r="M184" s="36">
        <f t="shared" si="43"/>
        <v>7.1696028890055441E-2</v>
      </c>
      <c r="N184" s="31">
        <f t="shared" si="44"/>
        <v>891802547</v>
      </c>
      <c r="O184" s="36">
        <f t="shared" si="45"/>
        <v>0.70477984005137551</v>
      </c>
      <c r="P184" s="31">
        <v>89570690</v>
      </c>
      <c r="Q184" s="31">
        <v>1121075582</v>
      </c>
      <c r="R184" s="31">
        <v>980757747</v>
      </c>
      <c r="S184" s="31">
        <v>445647301</v>
      </c>
      <c r="T184" s="36">
        <f t="shared" si="46"/>
        <v>0.45439080380774194</v>
      </c>
      <c r="U184" s="36">
        <f t="shared" si="47"/>
        <v>1.2848332417669139E-2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1001343827</v>
      </c>
      <c r="E185" s="32">
        <f>SUM(E180:E184)</f>
        <v>1265363304</v>
      </c>
      <c r="F185" s="32">
        <f>SUM(F180:F184)</f>
        <v>279525261</v>
      </c>
      <c r="G185" s="37">
        <f t="shared" si="40"/>
        <v>0.27915013151621498</v>
      </c>
      <c r="H185" s="32">
        <f>SUM(H180:H184)</f>
        <v>270506720</v>
      </c>
      <c r="I185" s="37">
        <f t="shared" si="41"/>
        <v>0.27014369361064627</v>
      </c>
      <c r="J185" s="32">
        <f>SUM(J180:J184)</f>
        <v>275355823</v>
      </c>
      <c r="K185" s="37">
        <f t="shared" si="42"/>
        <v>0.21761009042190463</v>
      </c>
      <c r="L185" s="32">
        <f>SUM(L180:L184)</f>
        <v>97741056</v>
      </c>
      <c r="M185" s="37">
        <f t="shared" si="43"/>
        <v>7.7243472835845733E-2</v>
      </c>
      <c r="N185" s="32">
        <f t="shared" si="44"/>
        <v>923128860</v>
      </c>
      <c r="O185" s="37">
        <f t="shared" si="45"/>
        <v>0.72953661377870971</v>
      </c>
      <c r="P185" s="32">
        <f>SUM(P180:P184)</f>
        <v>95785526</v>
      </c>
      <c r="Q185" s="32">
        <f>SUM(Q180:Q184)</f>
        <v>1121075582</v>
      </c>
      <c r="R185" s="32">
        <f>SUM(R180:R184)</f>
        <v>980757747</v>
      </c>
      <c r="S185" s="32">
        <f>SUM(S180:S184)</f>
        <v>477378109</v>
      </c>
      <c r="T185" s="37">
        <f t="shared" si="46"/>
        <v>0.48674416333720788</v>
      </c>
      <c r="U185" s="37">
        <f t="shared" si="47"/>
        <v>2.0415715000615009E-2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-137125</v>
      </c>
      <c r="G186" s="36">
        <f t="shared" si="40"/>
        <v>0</v>
      </c>
      <c r="H186" s="31">
        <v>451595</v>
      </c>
      <c r="I186" s="36">
        <f t="shared" si="41"/>
        <v>0</v>
      </c>
      <c r="J186" s="31">
        <v>-154477</v>
      </c>
      <c r="K186" s="36">
        <f t="shared" si="42"/>
        <v>0</v>
      </c>
      <c r="L186" s="31">
        <v>237312</v>
      </c>
      <c r="M186" s="36">
        <f t="shared" si="43"/>
        <v>0</v>
      </c>
      <c r="N186" s="31">
        <f t="shared" si="44"/>
        <v>397305</v>
      </c>
      <c r="O186" s="36">
        <f t="shared" si="45"/>
        <v>0</v>
      </c>
      <c r="P186" s="31">
        <v>961897</v>
      </c>
      <c r="Q186" s="31">
        <v>0</v>
      </c>
      <c r="R186" s="31">
        <v>0</v>
      </c>
      <c r="S186" s="31">
        <v>4026406</v>
      </c>
      <c r="T186" s="36">
        <f t="shared" si="46"/>
        <v>0</v>
      </c>
      <c r="U186" s="36">
        <f t="shared" si="47"/>
        <v>-0.75328751415172313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71949</v>
      </c>
      <c r="E187" s="31">
        <v>71949</v>
      </c>
      <c r="F187" s="31">
        <v>47708</v>
      </c>
      <c r="G187" s="36">
        <f t="shared" si="40"/>
        <v>0.6630807933397268</v>
      </c>
      <c r="H187" s="31">
        <v>47749</v>
      </c>
      <c r="I187" s="36">
        <f t="shared" si="41"/>
        <v>0.66365064142656605</v>
      </c>
      <c r="J187" s="31">
        <v>-37225</v>
      </c>
      <c r="K187" s="36">
        <f t="shared" si="42"/>
        <v>-0.51738036664859832</v>
      </c>
      <c r="L187" s="31">
        <v>-606550</v>
      </c>
      <c r="M187" s="36">
        <f t="shared" si="43"/>
        <v>-8.4302770017651394</v>
      </c>
      <c r="N187" s="31">
        <f t="shared" si="44"/>
        <v>-548318</v>
      </c>
      <c r="O187" s="36">
        <f t="shared" si="45"/>
        <v>-7.6209259336474444</v>
      </c>
      <c r="P187" s="31">
        <v>192644</v>
      </c>
      <c r="Q187" s="31">
        <v>68588</v>
      </c>
      <c r="R187" s="31">
        <v>68588</v>
      </c>
      <c r="S187" s="31">
        <v>893162</v>
      </c>
      <c r="T187" s="36">
        <f t="shared" si="46"/>
        <v>13.022132151396745</v>
      </c>
      <c r="U187" s="36">
        <f t="shared" si="47"/>
        <v>-4.1485538090986482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427189204</v>
      </c>
      <c r="E188" s="31">
        <v>410963860</v>
      </c>
      <c r="F188" s="31">
        <v>77557057</v>
      </c>
      <c r="G188" s="36">
        <f t="shared" si="40"/>
        <v>0.18155200616914466</v>
      </c>
      <c r="H188" s="31">
        <v>68804035</v>
      </c>
      <c r="I188" s="36">
        <f t="shared" si="41"/>
        <v>0.16106220465253143</v>
      </c>
      <c r="J188" s="31">
        <v>103231875</v>
      </c>
      <c r="K188" s="36">
        <f t="shared" si="42"/>
        <v>0.25119453326139191</v>
      </c>
      <c r="L188" s="31">
        <v>51661153</v>
      </c>
      <c r="M188" s="36">
        <f t="shared" si="43"/>
        <v>0.12570728968722455</v>
      </c>
      <c r="N188" s="31">
        <f t="shared" si="44"/>
        <v>301254120</v>
      </c>
      <c r="O188" s="36">
        <f t="shared" si="45"/>
        <v>0.73304285199190022</v>
      </c>
      <c r="P188" s="31">
        <v>86605778</v>
      </c>
      <c r="Q188" s="31">
        <v>373505118</v>
      </c>
      <c r="R188" s="31">
        <v>373505118</v>
      </c>
      <c r="S188" s="31">
        <v>269798482</v>
      </c>
      <c r="T188" s="36">
        <f t="shared" si="46"/>
        <v>0.7223421286559184</v>
      </c>
      <c r="U188" s="36">
        <f t="shared" si="47"/>
        <v>-0.40349068857738335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289464000</v>
      </c>
      <c r="E190" s="31">
        <v>318828000</v>
      </c>
      <c r="F190" s="31">
        <v>113187264</v>
      </c>
      <c r="G190" s="36">
        <f t="shared" si="40"/>
        <v>0.39102362988143602</v>
      </c>
      <c r="H190" s="31">
        <v>91896095</v>
      </c>
      <c r="I190" s="36">
        <f t="shared" si="41"/>
        <v>0.31746985808252493</v>
      </c>
      <c r="J190" s="31">
        <v>74114718</v>
      </c>
      <c r="K190" s="36">
        <f t="shared" si="42"/>
        <v>0.23245987805337046</v>
      </c>
      <c r="L190" s="31">
        <v>6102692</v>
      </c>
      <c r="M190" s="36">
        <f t="shared" si="43"/>
        <v>1.9141016472831746E-2</v>
      </c>
      <c r="N190" s="31">
        <f t="shared" si="44"/>
        <v>285300769</v>
      </c>
      <c r="O190" s="36">
        <f t="shared" si="45"/>
        <v>0.89484226291291857</v>
      </c>
      <c r="P190" s="31">
        <v>4828960</v>
      </c>
      <c r="Q190" s="31">
        <v>269751000</v>
      </c>
      <c r="R190" s="31">
        <v>265114000</v>
      </c>
      <c r="S190" s="31">
        <v>254485006</v>
      </c>
      <c r="T190" s="36">
        <f t="shared" si="46"/>
        <v>0.95990783587437856</v>
      </c>
      <c r="U190" s="36">
        <f t="shared" si="47"/>
        <v>0.26376942447235008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716725153</v>
      </c>
      <c r="E191" s="32">
        <f>SUM(E186:E190)</f>
        <v>729863809</v>
      </c>
      <c r="F191" s="32">
        <f>SUM(F186:F190)</f>
        <v>190654904</v>
      </c>
      <c r="G191" s="37">
        <f t="shared" si="40"/>
        <v>0.26600838996925785</v>
      </c>
      <c r="H191" s="32">
        <f>SUM(H186:H190)</f>
        <v>161199474</v>
      </c>
      <c r="I191" s="37">
        <f t="shared" si="41"/>
        <v>0.22491114386772471</v>
      </c>
      <c r="J191" s="32">
        <f>SUM(J186:J190)</f>
        <v>177154891</v>
      </c>
      <c r="K191" s="37">
        <f t="shared" si="42"/>
        <v>0.24272321605139349</v>
      </c>
      <c r="L191" s="32">
        <f>SUM(L186:L190)</f>
        <v>57394607</v>
      </c>
      <c r="M191" s="37">
        <f t="shared" si="43"/>
        <v>7.8637420149161003E-2</v>
      </c>
      <c r="N191" s="32">
        <f t="shared" si="44"/>
        <v>586403876</v>
      </c>
      <c r="O191" s="37">
        <f t="shared" si="45"/>
        <v>0.80344287354574118</v>
      </c>
      <c r="P191" s="32">
        <f>SUM(P186:P190)</f>
        <v>92589279</v>
      </c>
      <c r="Q191" s="32">
        <f>SUM(Q186:Q190)</f>
        <v>643324706</v>
      </c>
      <c r="R191" s="32">
        <f>SUM(R186:R190)</f>
        <v>638687706</v>
      </c>
      <c r="S191" s="32">
        <f>SUM(S186:S190)</f>
        <v>529203056</v>
      </c>
      <c r="T191" s="37">
        <f t="shared" si="46"/>
        <v>0.82857874204956128</v>
      </c>
      <c r="U191" s="37">
        <f t="shared" si="47"/>
        <v>-0.38011606073744242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89338944</v>
      </c>
      <c r="E192" s="31">
        <v>89338944</v>
      </c>
      <c r="F192" s="31">
        <v>24361371</v>
      </c>
      <c r="G192" s="36">
        <f t="shared" si="40"/>
        <v>0.27268478794645257</v>
      </c>
      <c r="H192" s="31">
        <v>3402240</v>
      </c>
      <c r="I192" s="36">
        <f t="shared" si="41"/>
        <v>3.8082384318310278E-2</v>
      </c>
      <c r="J192" s="31">
        <v>8398399</v>
      </c>
      <c r="K192" s="36">
        <f t="shared" si="42"/>
        <v>9.4006024964879822E-2</v>
      </c>
      <c r="L192" s="31">
        <v>10480802</v>
      </c>
      <c r="M192" s="36">
        <f t="shared" si="43"/>
        <v>0.11731504236271251</v>
      </c>
      <c r="N192" s="31">
        <f t="shared" si="44"/>
        <v>46642812</v>
      </c>
      <c r="O192" s="36">
        <f t="shared" si="45"/>
        <v>0.52208823959235517</v>
      </c>
      <c r="P192" s="31">
        <v>8865863</v>
      </c>
      <c r="Q192" s="31">
        <v>84282031</v>
      </c>
      <c r="R192" s="31">
        <v>84282031</v>
      </c>
      <c r="S192" s="31">
        <v>29029487</v>
      </c>
      <c r="T192" s="36">
        <f t="shared" si="46"/>
        <v>0.3444326940816127</v>
      </c>
      <c r="U192" s="36">
        <f t="shared" si="47"/>
        <v>0.18215248758073521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73474923</v>
      </c>
      <c r="E193" s="31">
        <v>71474923</v>
      </c>
      <c r="F193" s="31">
        <v>20967280</v>
      </c>
      <c r="G193" s="36">
        <f t="shared" si="40"/>
        <v>0.28536647802951765</v>
      </c>
      <c r="H193" s="31">
        <v>22509492</v>
      </c>
      <c r="I193" s="36">
        <f t="shared" si="41"/>
        <v>0.30635611554162501</v>
      </c>
      <c r="J193" s="31">
        <v>19732110</v>
      </c>
      <c r="K193" s="36">
        <f t="shared" si="42"/>
        <v>0.27607039184918042</v>
      </c>
      <c r="L193" s="31">
        <v>21107946</v>
      </c>
      <c r="M193" s="36">
        <f t="shared" si="43"/>
        <v>0.29531960461153628</v>
      </c>
      <c r="N193" s="31">
        <f t="shared" si="44"/>
        <v>84316828</v>
      </c>
      <c r="O193" s="36">
        <f t="shared" si="45"/>
        <v>1.1796700781335574</v>
      </c>
      <c r="P193" s="31">
        <v>19220512</v>
      </c>
      <c r="Q193" s="31">
        <v>84436739</v>
      </c>
      <c r="R193" s="31">
        <v>69850399</v>
      </c>
      <c r="S193" s="31">
        <v>82859646</v>
      </c>
      <c r="T193" s="36">
        <f t="shared" si="46"/>
        <v>1.1862444193053214</v>
      </c>
      <c r="U193" s="36">
        <f t="shared" si="47"/>
        <v>9.8198944960467216E-2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66288470</v>
      </c>
      <c r="E194" s="31">
        <v>60079343</v>
      </c>
      <c r="F194" s="31">
        <v>12446867</v>
      </c>
      <c r="G194" s="36">
        <f t="shared" si="40"/>
        <v>0.1877682046364926</v>
      </c>
      <c r="H194" s="31">
        <v>12643969</v>
      </c>
      <c r="I194" s="36">
        <f t="shared" si="41"/>
        <v>0.19074160257432402</v>
      </c>
      <c r="J194" s="31">
        <v>11305163</v>
      </c>
      <c r="K194" s="36">
        <f t="shared" si="42"/>
        <v>0.1881705497345402</v>
      </c>
      <c r="L194" s="31">
        <v>11890775</v>
      </c>
      <c r="M194" s="36">
        <f t="shared" si="43"/>
        <v>0.19791786005382916</v>
      </c>
      <c r="N194" s="31">
        <f t="shared" si="44"/>
        <v>48286774</v>
      </c>
      <c r="O194" s="36">
        <f t="shared" si="45"/>
        <v>0.80371674503830715</v>
      </c>
      <c r="P194" s="31">
        <v>11717861</v>
      </c>
      <c r="Q194" s="31">
        <v>46431586</v>
      </c>
      <c r="R194" s="31">
        <v>46431586</v>
      </c>
      <c r="S194" s="31">
        <v>46368355</v>
      </c>
      <c r="T194" s="36">
        <f t="shared" si="46"/>
        <v>0.99863818995973985</v>
      </c>
      <c r="U194" s="36">
        <f t="shared" si="47"/>
        <v>1.4756447443778242E-2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244253839</v>
      </c>
      <c r="E195" s="31">
        <v>257035506</v>
      </c>
      <c r="F195" s="31">
        <v>64442792</v>
      </c>
      <c r="G195" s="36">
        <f t="shared" si="40"/>
        <v>0.2638353291143154</v>
      </c>
      <c r="H195" s="31">
        <v>60275054</v>
      </c>
      <c r="I195" s="36">
        <f t="shared" si="41"/>
        <v>0.24677218686417451</v>
      </c>
      <c r="J195" s="31">
        <v>51207989</v>
      </c>
      <c r="K195" s="36">
        <f t="shared" si="42"/>
        <v>0.19922535138005409</v>
      </c>
      <c r="L195" s="31">
        <v>64438618</v>
      </c>
      <c r="M195" s="36">
        <f t="shared" si="43"/>
        <v>0.25069928665808527</v>
      </c>
      <c r="N195" s="31">
        <f t="shared" si="44"/>
        <v>240364453</v>
      </c>
      <c r="O195" s="36">
        <f t="shared" si="45"/>
        <v>0.93514105012402449</v>
      </c>
      <c r="P195" s="31">
        <v>2954107</v>
      </c>
      <c r="Q195" s="31">
        <v>222838611</v>
      </c>
      <c r="R195" s="31">
        <v>232838611</v>
      </c>
      <c r="S195" s="31">
        <v>64801874</v>
      </c>
      <c r="T195" s="36">
        <f t="shared" si="46"/>
        <v>0.2783124058406275</v>
      </c>
      <c r="U195" s="36">
        <f t="shared" si="47"/>
        <v>20.813230868076207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126017620</v>
      </c>
      <c r="E196" s="31">
        <v>126017620</v>
      </c>
      <c r="F196" s="31">
        <v>27363619</v>
      </c>
      <c r="G196" s="36">
        <f t="shared" si="40"/>
        <v>0.21714121406197007</v>
      </c>
      <c r="H196" s="31">
        <v>25908212</v>
      </c>
      <c r="I196" s="36">
        <f t="shared" si="41"/>
        <v>0.20559197991518963</v>
      </c>
      <c r="J196" s="31">
        <v>21202977</v>
      </c>
      <c r="K196" s="36">
        <f t="shared" si="42"/>
        <v>0.16825406637579729</v>
      </c>
      <c r="L196" s="31">
        <v>20113253</v>
      </c>
      <c r="M196" s="36">
        <f t="shared" si="43"/>
        <v>0.15960667246373961</v>
      </c>
      <c r="N196" s="31">
        <f t="shared" si="44"/>
        <v>94588061</v>
      </c>
      <c r="O196" s="36">
        <f t="shared" si="45"/>
        <v>0.75059393281669662</v>
      </c>
      <c r="P196" s="31">
        <v>28516785</v>
      </c>
      <c r="Q196" s="31">
        <v>120131191</v>
      </c>
      <c r="R196" s="31">
        <v>120211191</v>
      </c>
      <c r="S196" s="31">
        <v>97709674</v>
      </c>
      <c r="T196" s="36">
        <f t="shared" si="46"/>
        <v>0.81281678674991253</v>
      </c>
      <c r="U196" s="36">
        <f t="shared" si="47"/>
        <v>-0.29468721666905995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599373796</v>
      </c>
      <c r="E198" s="32">
        <f>SUM(E192:E197)</f>
        <v>603946336</v>
      </c>
      <c r="F198" s="32">
        <f>SUM(F192:F197)</f>
        <v>149581929</v>
      </c>
      <c r="G198" s="37">
        <f t="shared" si="40"/>
        <v>0.2495636779556509</v>
      </c>
      <c r="H198" s="32">
        <f>SUM(H192:H197)</f>
        <v>124738967</v>
      </c>
      <c r="I198" s="37">
        <f t="shared" si="41"/>
        <v>0.20811548291310353</v>
      </c>
      <c r="J198" s="32">
        <f>SUM(J192:J197)</f>
        <v>111846638</v>
      </c>
      <c r="K198" s="37">
        <f t="shared" si="42"/>
        <v>0.1851930069495446</v>
      </c>
      <c r="L198" s="32">
        <f>SUM(L192:L197)</f>
        <v>128031394</v>
      </c>
      <c r="M198" s="37">
        <f t="shared" si="43"/>
        <v>0.21199134156184365</v>
      </c>
      <c r="N198" s="32">
        <f t="shared" si="44"/>
        <v>514198928</v>
      </c>
      <c r="O198" s="37">
        <f t="shared" si="45"/>
        <v>0.85139837324884438</v>
      </c>
      <c r="P198" s="32">
        <f>SUM(P192:P197)</f>
        <v>71275128</v>
      </c>
      <c r="Q198" s="32">
        <f>SUM(Q192:Q197)</f>
        <v>558120158</v>
      </c>
      <c r="R198" s="32">
        <f>SUM(R192:R197)</f>
        <v>553613818</v>
      </c>
      <c r="S198" s="32">
        <f>SUM(S192:S197)</f>
        <v>320769036</v>
      </c>
      <c r="T198" s="37">
        <f t="shared" si="46"/>
        <v>0.57940937449650143</v>
      </c>
      <c r="U198" s="37">
        <f t="shared" si="47"/>
        <v>0.79629833846106868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22435000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8634251</v>
      </c>
      <c r="Q201" s="31">
        <v>20000000</v>
      </c>
      <c r="R201" s="31">
        <v>30000000</v>
      </c>
      <c r="S201" s="31">
        <v>15205636</v>
      </c>
      <c r="T201" s="36">
        <f t="shared" si="46"/>
        <v>0.5068545333333333</v>
      </c>
      <c r="U201" s="36">
        <f t="shared" si="47"/>
        <v>-1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1008817</v>
      </c>
      <c r="G203" s="36">
        <f t="shared" si="40"/>
        <v>0</v>
      </c>
      <c r="H203" s="31">
        <v>1001914</v>
      </c>
      <c r="I203" s="36">
        <f t="shared" si="41"/>
        <v>0</v>
      </c>
      <c r="J203" s="31">
        <v>1006417</v>
      </c>
      <c r="K203" s="36">
        <f t="shared" si="42"/>
        <v>0</v>
      </c>
      <c r="L203" s="31">
        <v>1006472</v>
      </c>
      <c r="M203" s="36">
        <f t="shared" si="43"/>
        <v>0</v>
      </c>
      <c r="N203" s="31">
        <f t="shared" si="44"/>
        <v>4023620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1826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20000000</v>
      </c>
      <c r="E204" s="32">
        <f>SUM(E199:E203)</f>
        <v>22435000</v>
      </c>
      <c r="F204" s="32">
        <f>SUM(F199:F203)</f>
        <v>1008817</v>
      </c>
      <c r="G204" s="37">
        <f t="shared" si="40"/>
        <v>5.0440850000000002E-2</v>
      </c>
      <c r="H204" s="32">
        <f>SUM(H199:H203)</f>
        <v>1001914</v>
      </c>
      <c r="I204" s="37">
        <f t="shared" si="41"/>
        <v>5.00957E-2</v>
      </c>
      <c r="J204" s="32">
        <f>SUM(J199:J203)</f>
        <v>1006417</v>
      </c>
      <c r="K204" s="37">
        <f t="shared" si="42"/>
        <v>4.4859237798083353E-2</v>
      </c>
      <c r="L204" s="32">
        <f>SUM(L199:L203)</f>
        <v>1006472</v>
      </c>
      <c r="M204" s="37">
        <f t="shared" si="43"/>
        <v>4.4861689324715848E-2</v>
      </c>
      <c r="N204" s="32">
        <f t="shared" si="44"/>
        <v>4023620</v>
      </c>
      <c r="O204" s="37">
        <f t="shared" si="45"/>
        <v>0.17934566525518164</v>
      </c>
      <c r="P204" s="32">
        <f>SUM(P199:P203)</f>
        <v>8634251</v>
      </c>
      <c r="Q204" s="32">
        <f>SUM(Q199:Q203)</f>
        <v>20000000</v>
      </c>
      <c r="R204" s="32">
        <f>SUM(R199:R203)</f>
        <v>30000000</v>
      </c>
      <c r="S204" s="32">
        <f>SUM(S199:S203)</f>
        <v>15207462</v>
      </c>
      <c r="T204" s="37">
        <f t="shared" si="46"/>
        <v>0.50691540000000002</v>
      </c>
      <c r="U204" s="37">
        <f t="shared" si="47"/>
        <v>-0.88343262200739825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2712742668</v>
      </c>
      <c r="E205" s="32">
        <f>SUM(E173:E178,E180:E184,E186:E190,E192:E197,E199:E203)</f>
        <v>3015456584</v>
      </c>
      <c r="F205" s="32">
        <f>SUM(F173:F178,F180:F184,F186:F190,F192:F197,F199:F203)</f>
        <v>661272785</v>
      </c>
      <c r="G205" s="37">
        <f t="shared" si="40"/>
        <v>0.24376539389470761</v>
      </c>
      <c r="H205" s="32">
        <f>SUM(H173:H178,H180:H184,H186:H190,H192:H197,H199:H203)</f>
        <v>604739109</v>
      </c>
      <c r="I205" s="37">
        <f t="shared" si="41"/>
        <v>0.22292535010180331</v>
      </c>
      <c r="J205" s="32">
        <f>SUM(J173:J178,J180:J184,J186:J190,J192:J197,J199:J203)</f>
        <v>621071071</v>
      </c>
      <c r="K205" s="37">
        <f t="shared" si="42"/>
        <v>0.2059625312781489</v>
      </c>
      <c r="L205" s="32">
        <f>SUM(L173:L178,L180:L184,L186:L190,L192:L197,L199:L203)</f>
        <v>462016939</v>
      </c>
      <c r="M205" s="37">
        <f t="shared" si="43"/>
        <v>0.15321624640575493</v>
      </c>
      <c r="N205" s="32">
        <f t="shared" si="44"/>
        <v>2349099904</v>
      </c>
      <c r="O205" s="37">
        <f t="shared" si="45"/>
        <v>0.77901964049633954</v>
      </c>
      <c r="P205" s="32">
        <f>SUM(P173:P178,P180:P184,P186:P190,P192:P197,P199:P203)</f>
        <v>317178218</v>
      </c>
      <c r="Q205" s="32">
        <f>SUM(Q173:Q178,Q180:Q184,Q186:Q190,Q192:Q197,Q199:Q203)</f>
        <v>2693889457</v>
      </c>
      <c r="R205" s="32">
        <f>SUM(R173:R178,R180:R184,R186:R190,R192:R197,R199:R203)</f>
        <v>2554978282</v>
      </c>
      <c r="S205" s="32">
        <f>SUM(S173:S178,S180:S184,S186:S190,S192:S197,S199:S203)</f>
        <v>1487159704</v>
      </c>
      <c r="T205" s="37">
        <f t="shared" si="46"/>
        <v>0.58206354021759943</v>
      </c>
      <c r="U205" s="37">
        <f t="shared" si="47"/>
        <v>0.45664775441799099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16789986</v>
      </c>
      <c r="E208" s="31">
        <v>22027336</v>
      </c>
      <c r="F208" s="31">
        <v>3029594</v>
      </c>
      <c r="G208" s="36">
        <f t="shared" ref="G208:G231" si="48">IF(($D208     =0),0,($F208     /$D208     ))</f>
        <v>0.18044053163594062</v>
      </c>
      <c r="H208" s="31">
        <v>5297430</v>
      </c>
      <c r="I208" s="36">
        <f t="shared" ref="I208:I231" si="49">IF(($D208     =0),0,($H208     /$D208     ))</f>
        <v>0.31551128154603586</v>
      </c>
      <c r="J208" s="31">
        <v>24177712</v>
      </c>
      <c r="K208" s="36">
        <f t="shared" ref="K208:K231" si="50">IF(($E208     =0),0,($J208     /$E208     ))</f>
        <v>1.0976230625437411</v>
      </c>
      <c r="L208" s="31">
        <v>-13486029</v>
      </c>
      <c r="M208" s="36">
        <f t="shared" ref="M208:M231" si="51">IF(($E208     =0),0,($L208     /$E208     ))</f>
        <v>-0.61224058143027371</v>
      </c>
      <c r="N208" s="31">
        <f t="shared" ref="N208:N231" si="52">$F208     +$H208     +$J208     +$L208</f>
        <v>19018707</v>
      </c>
      <c r="O208" s="36">
        <f t="shared" ref="O208:O231" si="53">IF(($E208     =0),0,($N208     /$E208     ))</f>
        <v>0.86341385086240119</v>
      </c>
      <c r="P208" s="31">
        <v>2697645</v>
      </c>
      <c r="Q208" s="31">
        <v>55151246</v>
      </c>
      <c r="R208" s="31">
        <v>16323045</v>
      </c>
      <c r="S208" s="31">
        <v>11693884</v>
      </c>
      <c r="T208" s="36">
        <f t="shared" ref="T208:T231" si="54">IF(($R208     =0),0,($S208     /$R208     ))</f>
        <v>0.71640334263613192</v>
      </c>
      <c r="U208" s="36">
        <f t="shared" ref="U208:U231" si="55">IF(($P208     =0),0,(($L208     /$P208     )-1))</f>
        <v>-5.9991859566399581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98289917</v>
      </c>
      <c r="E209" s="31">
        <v>98289917</v>
      </c>
      <c r="F209" s="31">
        <v>28423026</v>
      </c>
      <c r="G209" s="36">
        <f t="shared" si="48"/>
        <v>0.2891753993443702</v>
      </c>
      <c r="H209" s="31">
        <v>24384715</v>
      </c>
      <c r="I209" s="36">
        <f t="shared" si="49"/>
        <v>0.24808968960671723</v>
      </c>
      <c r="J209" s="31">
        <v>23937596</v>
      </c>
      <c r="K209" s="36">
        <f t="shared" si="50"/>
        <v>0.24354070824986046</v>
      </c>
      <c r="L209" s="31">
        <v>23845026</v>
      </c>
      <c r="M209" s="36">
        <f t="shared" si="51"/>
        <v>0.24259890259140213</v>
      </c>
      <c r="N209" s="31">
        <f t="shared" si="52"/>
        <v>100590363</v>
      </c>
      <c r="O209" s="36">
        <f t="shared" si="53"/>
        <v>1.02340469979235</v>
      </c>
      <c r="P209" s="31">
        <v>11853214</v>
      </c>
      <c r="Q209" s="31">
        <v>91011763</v>
      </c>
      <c r="R209" s="31">
        <v>96036074</v>
      </c>
      <c r="S209" s="31">
        <v>83950353</v>
      </c>
      <c r="T209" s="36">
        <f t="shared" si="54"/>
        <v>0.87415436203691543</v>
      </c>
      <c r="U209" s="36">
        <f t="shared" si="55"/>
        <v>1.0116928623747112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45574545</v>
      </c>
      <c r="E210" s="31">
        <v>45659800</v>
      </c>
      <c r="F210" s="31">
        <v>11211420</v>
      </c>
      <c r="G210" s="36">
        <f t="shared" si="48"/>
        <v>0.24600179771405287</v>
      </c>
      <c r="H210" s="31">
        <v>9005412</v>
      </c>
      <c r="I210" s="36">
        <f t="shared" si="49"/>
        <v>0.19759740881669802</v>
      </c>
      <c r="J210" s="31">
        <v>23468906</v>
      </c>
      <c r="K210" s="36">
        <f t="shared" si="50"/>
        <v>0.51399493646489913</v>
      </c>
      <c r="L210" s="31">
        <v>11820878</v>
      </c>
      <c r="M210" s="36">
        <f t="shared" si="51"/>
        <v>0.25889027109185758</v>
      </c>
      <c r="N210" s="31">
        <f t="shared" si="52"/>
        <v>55506616</v>
      </c>
      <c r="O210" s="36">
        <f t="shared" si="53"/>
        <v>1.2156561351560891</v>
      </c>
      <c r="P210" s="31">
        <v>6572118</v>
      </c>
      <c r="Q210" s="31">
        <v>43164181</v>
      </c>
      <c r="R210" s="31">
        <v>42227413</v>
      </c>
      <c r="S210" s="31">
        <v>29391068</v>
      </c>
      <c r="T210" s="36">
        <f t="shared" si="54"/>
        <v>0.69601867393581507</v>
      </c>
      <c r="U210" s="36">
        <f t="shared" si="55"/>
        <v>0.79864056001429073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96854469</v>
      </c>
      <c r="E211" s="31">
        <v>54223226</v>
      </c>
      <c r="F211" s="31">
        <v>9444081</v>
      </c>
      <c r="G211" s="36">
        <f t="shared" si="48"/>
        <v>9.7507952885478102E-2</v>
      </c>
      <c r="H211" s="31">
        <v>9114660</v>
      </c>
      <c r="I211" s="36">
        <f t="shared" si="49"/>
        <v>9.4106757221496931E-2</v>
      </c>
      <c r="J211" s="31">
        <v>9239447</v>
      </c>
      <c r="K211" s="36">
        <f t="shared" si="50"/>
        <v>0.17039648286511025</v>
      </c>
      <c r="L211" s="31">
        <v>9516876</v>
      </c>
      <c r="M211" s="36">
        <f t="shared" si="51"/>
        <v>0.17551290659098742</v>
      </c>
      <c r="N211" s="31">
        <f t="shared" si="52"/>
        <v>37315064</v>
      </c>
      <c r="O211" s="36">
        <f t="shared" si="53"/>
        <v>0.68817491604059111</v>
      </c>
      <c r="P211" s="31">
        <v>7453521</v>
      </c>
      <c r="Q211" s="31">
        <v>78112248</v>
      </c>
      <c r="R211" s="31">
        <v>78112248</v>
      </c>
      <c r="S211" s="31">
        <v>29212440</v>
      </c>
      <c r="T211" s="36">
        <f t="shared" si="54"/>
        <v>0.37398027515480031</v>
      </c>
      <c r="U211" s="36">
        <f t="shared" si="55"/>
        <v>0.27682956820004945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111920237</v>
      </c>
      <c r="E212" s="31">
        <v>116364049</v>
      </c>
      <c r="F212" s="31">
        <v>20176439</v>
      </c>
      <c r="G212" s="36">
        <f t="shared" si="48"/>
        <v>0.18027516328436652</v>
      </c>
      <c r="H212" s="31">
        <v>19420332</v>
      </c>
      <c r="I212" s="36">
        <f t="shared" si="49"/>
        <v>0.17351939667533048</v>
      </c>
      <c r="J212" s="31">
        <v>22104613</v>
      </c>
      <c r="K212" s="36">
        <f t="shared" si="50"/>
        <v>0.18996084434978711</v>
      </c>
      <c r="L212" s="31">
        <v>22751913</v>
      </c>
      <c r="M212" s="36">
        <f t="shared" si="51"/>
        <v>0.19552355899887947</v>
      </c>
      <c r="N212" s="31">
        <f t="shared" si="52"/>
        <v>84453297</v>
      </c>
      <c r="O212" s="36">
        <f t="shared" si="53"/>
        <v>0.72576794745256756</v>
      </c>
      <c r="P212" s="31">
        <v>20433395</v>
      </c>
      <c r="Q212" s="31">
        <v>116593149</v>
      </c>
      <c r="R212" s="31">
        <v>120022667</v>
      </c>
      <c r="S212" s="31">
        <v>55019797</v>
      </c>
      <c r="T212" s="36">
        <f t="shared" si="54"/>
        <v>0.45841171817986681</v>
      </c>
      <c r="U212" s="36">
        <f t="shared" si="55"/>
        <v>0.11346709638804509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28962808</v>
      </c>
      <c r="E213" s="31">
        <v>29328000</v>
      </c>
      <c r="F213" s="31">
        <v>7446765</v>
      </c>
      <c r="G213" s="36">
        <f t="shared" si="48"/>
        <v>0.25711474522774175</v>
      </c>
      <c r="H213" s="31">
        <v>1522892</v>
      </c>
      <c r="I213" s="36">
        <f t="shared" si="49"/>
        <v>5.2580951404988079E-2</v>
      </c>
      <c r="J213" s="31">
        <v>2384923</v>
      </c>
      <c r="K213" s="36">
        <f t="shared" si="50"/>
        <v>8.1318978450627383E-2</v>
      </c>
      <c r="L213" s="31">
        <v>5889921</v>
      </c>
      <c r="M213" s="36">
        <f t="shared" si="51"/>
        <v>0.20082927577741408</v>
      </c>
      <c r="N213" s="31">
        <f t="shared" si="52"/>
        <v>17244501</v>
      </c>
      <c r="O213" s="36">
        <f t="shared" si="53"/>
        <v>0.58798762274959082</v>
      </c>
      <c r="P213" s="31">
        <v>7108158</v>
      </c>
      <c r="Q213" s="31">
        <v>27610272</v>
      </c>
      <c r="R213" s="31">
        <v>27610272</v>
      </c>
      <c r="S213" s="31">
        <v>27995155</v>
      </c>
      <c r="T213" s="36">
        <f t="shared" si="54"/>
        <v>1.0139398481840383</v>
      </c>
      <c r="U213" s="36">
        <f t="shared" si="55"/>
        <v>-0.17138575141407941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817913239</v>
      </c>
      <c r="E214" s="31">
        <v>819811974</v>
      </c>
      <c r="F214" s="31">
        <v>128222314</v>
      </c>
      <c r="G214" s="36">
        <f t="shared" si="48"/>
        <v>0.15676762263533919</v>
      </c>
      <c r="H214" s="31">
        <v>123849399</v>
      </c>
      <c r="I214" s="36">
        <f t="shared" si="49"/>
        <v>0.15142119370927556</v>
      </c>
      <c r="J214" s="31">
        <v>125700333</v>
      </c>
      <c r="K214" s="36">
        <f t="shared" si="50"/>
        <v>0.15332824719147126</v>
      </c>
      <c r="L214" s="31">
        <v>95907878</v>
      </c>
      <c r="M214" s="36">
        <f t="shared" si="51"/>
        <v>0.11698765209789434</v>
      </c>
      <c r="N214" s="31">
        <f t="shared" si="52"/>
        <v>473679924</v>
      </c>
      <c r="O214" s="36">
        <f t="shared" si="53"/>
        <v>0.57779093136300053</v>
      </c>
      <c r="P214" s="31">
        <v>84740129</v>
      </c>
      <c r="Q214" s="31">
        <v>773326242</v>
      </c>
      <c r="R214" s="31">
        <v>773326242</v>
      </c>
      <c r="S214" s="31">
        <v>445001399</v>
      </c>
      <c r="T214" s="36">
        <f t="shared" si="54"/>
        <v>0.57543812020283158</v>
      </c>
      <c r="U214" s="36">
        <f t="shared" si="55"/>
        <v>0.13178819918954798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3150840</v>
      </c>
      <c r="E215" s="31">
        <v>3150840</v>
      </c>
      <c r="F215" s="31">
        <v>63798</v>
      </c>
      <c r="G215" s="36">
        <f t="shared" si="48"/>
        <v>2.024793388429752E-2</v>
      </c>
      <c r="H215" s="31">
        <v>663149</v>
      </c>
      <c r="I215" s="36">
        <f t="shared" si="49"/>
        <v>0.21046736743217681</v>
      </c>
      <c r="J215" s="31">
        <v>995765</v>
      </c>
      <c r="K215" s="36">
        <f t="shared" si="50"/>
        <v>0.31603159792309354</v>
      </c>
      <c r="L215" s="31">
        <v>-84246</v>
      </c>
      <c r="M215" s="36">
        <f t="shared" si="51"/>
        <v>-2.6737631869596681E-2</v>
      </c>
      <c r="N215" s="31">
        <f t="shared" si="52"/>
        <v>1638466</v>
      </c>
      <c r="O215" s="36">
        <f t="shared" si="53"/>
        <v>0.52000926736997122</v>
      </c>
      <c r="P215" s="31">
        <v>605468</v>
      </c>
      <c r="Q215" s="31">
        <v>1000800</v>
      </c>
      <c r="R215" s="31">
        <v>3000800</v>
      </c>
      <c r="S215" s="31">
        <v>1408507</v>
      </c>
      <c r="T215" s="36">
        <f t="shared" si="54"/>
        <v>0.4693771660890429</v>
      </c>
      <c r="U215" s="36">
        <f t="shared" si="55"/>
        <v>-1.1391419530016451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1219456041</v>
      </c>
      <c r="E216" s="32">
        <f>SUM(E208:E215)</f>
        <v>1188855142</v>
      </c>
      <c r="F216" s="32">
        <f>SUM(F208:F215)</f>
        <v>208017437</v>
      </c>
      <c r="G216" s="37">
        <f t="shared" si="48"/>
        <v>0.17058215303063967</v>
      </c>
      <c r="H216" s="32">
        <f>SUM(H208:H215)</f>
        <v>193257989</v>
      </c>
      <c r="I216" s="37">
        <f t="shared" si="49"/>
        <v>0.15847884835727341</v>
      </c>
      <c r="J216" s="32">
        <f>SUM(J208:J215)</f>
        <v>232009295</v>
      </c>
      <c r="K216" s="37">
        <f t="shared" si="50"/>
        <v>0.19515354461914755</v>
      </c>
      <c r="L216" s="32">
        <f>SUM(L208:L215)</f>
        <v>156162217</v>
      </c>
      <c r="M216" s="37">
        <f t="shared" si="51"/>
        <v>0.13135512602257812</v>
      </c>
      <c r="N216" s="32">
        <f t="shared" si="52"/>
        <v>789446938</v>
      </c>
      <c r="O216" s="37">
        <f t="shared" si="53"/>
        <v>0.66403963789223364</v>
      </c>
      <c r="P216" s="32">
        <f>SUM(P208:P215)</f>
        <v>141463648</v>
      </c>
      <c r="Q216" s="32">
        <f>SUM(Q208:Q215)</f>
        <v>1185969901</v>
      </c>
      <c r="R216" s="32">
        <f>SUM(R208:R215)</f>
        <v>1156658761</v>
      </c>
      <c r="S216" s="32">
        <f>SUM(S208:S215)</f>
        <v>683672603</v>
      </c>
      <c r="T216" s="37">
        <f t="shared" si="54"/>
        <v>0.59107545462148625</v>
      </c>
      <c r="U216" s="37">
        <f t="shared" si="55"/>
        <v>0.10390350600883691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117350481</v>
      </c>
      <c r="E217" s="31">
        <v>117350481</v>
      </c>
      <c r="F217" s="31">
        <v>8935564</v>
      </c>
      <c r="G217" s="36">
        <f t="shared" si="48"/>
        <v>7.6144246907688437E-2</v>
      </c>
      <c r="H217" s="31">
        <v>16435845</v>
      </c>
      <c r="I217" s="36">
        <f t="shared" si="49"/>
        <v>0.14005775570702603</v>
      </c>
      <c r="J217" s="31">
        <v>16993121</v>
      </c>
      <c r="K217" s="36">
        <f t="shared" si="50"/>
        <v>0.14480657305529068</v>
      </c>
      <c r="L217" s="31">
        <v>20400867</v>
      </c>
      <c r="M217" s="36">
        <f t="shared" si="51"/>
        <v>0.17384561891995995</v>
      </c>
      <c r="N217" s="31">
        <f t="shared" si="52"/>
        <v>62765397</v>
      </c>
      <c r="O217" s="36">
        <f t="shared" si="53"/>
        <v>0.53485419458996508</v>
      </c>
      <c r="P217" s="31">
        <v>15718935</v>
      </c>
      <c r="Q217" s="31">
        <v>85750010</v>
      </c>
      <c r="R217" s="31">
        <v>85750010</v>
      </c>
      <c r="S217" s="31">
        <v>53551032</v>
      </c>
      <c r="T217" s="36">
        <f t="shared" si="54"/>
        <v>0.62450175807559671</v>
      </c>
      <c r="U217" s="36">
        <f t="shared" si="55"/>
        <v>0.29785300340003951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638593748</v>
      </c>
      <c r="E218" s="31">
        <v>638209068</v>
      </c>
      <c r="F218" s="31">
        <v>103836185</v>
      </c>
      <c r="G218" s="36">
        <f t="shared" si="48"/>
        <v>0.16260131785693585</v>
      </c>
      <c r="H218" s="31">
        <v>112027590</v>
      </c>
      <c r="I218" s="36">
        <f t="shared" si="49"/>
        <v>0.17542857309652207</v>
      </c>
      <c r="J218" s="31">
        <v>112758770</v>
      </c>
      <c r="K218" s="36">
        <f t="shared" si="50"/>
        <v>0.17667998725458411</v>
      </c>
      <c r="L218" s="31">
        <v>102310438</v>
      </c>
      <c r="M218" s="36">
        <f t="shared" si="51"/>
        <v>0.16030865609700173</v>
      </c>
      <c r="N218" s="31">
        <f t="shared" si="52"/>
        <v>430932983</v>
      </c>
      <c r="O218" s="36">
        <f t="shared" si="53"/>
        <v>0.67522228154865394</v>
      </c>
      <c r="P218" s="31">
        <v>99035198</v>
      </c>
      <c r="Q218" s="31">
        <v>628502909</v>
      </c>
      <c r="R218" s="31">
        <v>585239365</v>
      </c>
      <c r="S218" s="31">
        <v>414058099</v>
      </c>
      <c r="T218" s="36">
        <f t="shared" si="54"/>
        <v>0.70750213290932673</v>
      </c>
      <c r="U218" s="36">
        <f t="shared" si="55"/>
        <v>3.3071474244944721E-2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187438002</v>
      </c>
      <c r="E219" s="31">
        <v>188681528</v>
      </c>
      <c r="F219" s="31">
        <v>56451232</v>
      </c>
      <c r="G219" s="36">
        <f t="shared" si="48"/>
        <v>0.30117282193394274</v>
      </c>
      <c r="H219" s="31">
        <v>46552395</v>
      </c>
      <c r="I219" s="36">
        <f t="shared" si="49"/>
        <v>0.24836156224072428</v>
      </c>
      <c r="J219" s="31">
        <v>31669185</v>
      </c>
      <c r="K219" s="36">
        <f t="shared" si="50"/>
        <v>0.16784464984828829</v>
      </c>
      <c r="L219" s="31">
        <v>39933486</v>
      </c>
      <c r="M219" s="36">
        <f t="shared" si="51"/>
        <v>0.21164491523515752</v>
      </c>
      <c r="N219" s="31">
        <f t="shared" si="52"/>
        <v>174606298</v>
      </c>
      <c r="O219" s="36">
        <f t="shared" si="53"/>
        <v>0.92540218351422299</v>
      </c>
      <c r="P219" s="31">
        <v>17782914</v>
      </c>
      <c r="Q219" s="31">
        <v>186025276</v>
      </c>
      <c r="R219" s="31">
        <v>176107952</v>
      </c>
      <c r="S219" s="31">
        <v>139496306</v>
      </c>
      <c r="T219" s="36">
        <f t="shared" si="54"/>
        <v>0.79210679822112751</v>
      </c>
      <c r="U219" s="36">
        <f t="shared" si="55"/>
        <v>1.2456098027578606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21120708</v>
      </c>
      <c r="E220" s="31">
        <v>26640953</v>
      </c>
      <c r="F220" s="31">
        <v>3704974</v>
      </c>
      <c r="G220" s="36">
        <f t="shared" si="48"/>
        <v>0.1754190247789042</v>
      </c>
      <c r="H220" s="31">
        <v>4675940</v>
      </c>
      <c r="I220" s="36">
        <f t="shared" si="49"/>
        <v>0.22139125260384263</v>
      </c>
      <c r="J220" s="31">
        <v>11698507</v>
      </c>
      <c r="K220" s="36">
        <f t="shared" si="50"/>
        <v>0.43911743697757361</v>
      </c>
      <c r="L220" s="31">
        <v>-1756888</v>
      </c>
      <c r="M220" s="36">
        <f t="shared" si="51"/>
        <v>-6.594689011312771E-2</v>
      </c>
      <c r="N220" s="31">
        <f t="shared" si="52"/>
        <v>18322533</v>
      </c>
      <c r="O220" s="36">
        <f t="shared" si="53"/>
        <v>0.68775816690941949</v>
      </c>
      <c r="P220" s="31">
        <v>3643890</v>
      </c>
      <c r="Q220" s="31">
        <v>20134134</v>
      </c>
      <c r="R220" s="31">
        <v>20134134</v>
      </c>
      <c r="S220" s="31">
        <v>18798695</v>
      </c>
      <c r="T220" s="36">
        <f t="shared" si="54"/>
        <v>0.93367288605509435</v>
      </c>
      <c r="U220" s="36">
        <f t="shared" si="55"/>
        <v>-1.4821462777416443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290971703</v>
      </c>
      <c r="E221" s="31">
        <v>204807862</v>
      </c>
      <c r="F221" s="31">
        <v>50813477</v>
      </c>
      <c r="G221" s="36">
        <f t="shared" si="48"/>
        <v>0.17463374093115852</v>
      </c>
      <c r="H221" s="31">
        <v>51590454</v>
      </c>
      <c r="I221" s="36">
        <f t="shared" si="49"/>
        <v>0.17730402464599795</v>
      </c>
      <c r="J221" s="31">
        <v>52365437</v>
      </c>
      <c r="K221" s="36">
        <f t="shared" si="50"/>
        <v>0.25568079510541447</v>
      </c>
      <c r="L221" s="31">
        <v>46607021</v>
      </c>
      <c r="M221" s="36">
        <f t="shared" si="51"/>
        <v>0.22756460882346402</v>
      </c>
      <c r="N221" s="31">
        <f t="shared" si="52"/>
        <v>201376389</v>
      </c>
      <c r="O221" s="36">
        <f t="shared" si="53"/>
        <v>0.98324540392887849</v>
      </c>
      <c r="P221" s="31">
        <v>37947259</v>
      </c>
      <c r="Q221" s="31">
        <v>155501570</v>
      </c>
      <c r="R221" s="31">
        <v>275416893</v>
      </c>
      <c r="S221" s="31">
        <v>223307779</v>
      </c>
      <c r="T221" s="36">
        <f t="shared" si="54"/>
        <v>0.81079913642043733</v>
      </c>
      <c r="U221" s="36">
        <f t="shared" si="55"/>
        <v>0.22820520449184478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96748232</v>
      </c>
      <c r="E222" s="31">
        <v>94838232</v>
      </c>
      <c r="F222" s="31">
        <v>24017077</v>
      </c>
      <c r="G222" s="36">
        <f t="shared" si="48"/>
        <v>0.24824305833309698</v>
      </c>
      <c r="H222" s="31">
        <v>25082709</v>
      </c>
      <c r="I222" s="36">
        <f t="shared" si="49"/>
        <v>0.25925754384844985</v>
      </c>
      <c r="J222" s="31">
        <v>25566900</v>
      </c>
      <c r="K222" s="36">
        <f t="shared" si="50"/>
        <v>0.26958431700835589</v>
      </c>
      <c r="L222" s="31">
        <v>22495643</v>
      </c>
      <c r="M222" s="36">
        <f t="shared" si="51"/>
        <v>0.23720015151695362</v>
      </c>
      <c r="N222" s="31">
        <f t="shared" si="52"/>
        <v>97162329</v>
      </c>
      <c r="O222" s="36">
        <f t="shared" si="53"/>
        <v>1.0245059081236352</v>
      </c>
      <c r="P222" s="31">
        <v>29327054</v>
      </c>
      <c r="Q222" s="31">
        <v>85380010</v>
      </c>
      <c r="R222" s="31">
        <v>92229010</v>
      </c>
      <c r="S222" s="31">
        <v>83523041</v>
      </c>
      <c r="T222" s="36">
        <f t="shared" si="54"/>
        <v>0.90560487421474001</v>
      </c>
      <c r="U222" s="36">
        <f t="shared" si="55"/>
        <v>-0.23293887616533182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1352222874</v>
      </c>
      <c r="E224" s="32">
        <f>SUM(E217:E223)</f>
        <v>1270528124</v>
      </c>
      <c r="F224" s="32">
        <f>SUM(F217:F223)</f>
        <v>247758509</v>
      </c>
      <c r="G224" s="37">
        <f t="shared" si="48"/>
        <v>0.18322313115966415</v>
      </c>
      <c r="H224" s="32">
        <f>SUM(H217:H223)</f>
        <v>256364933</v>
      </c>
      <c r="I224" s="37">
        <f t="shared" si="49"/>
        <v>0.18958778018718828</v>
      </c>
      <c r="J224" s="32">
        <f>SUM(J217:J223)</f>
        <v>251051920</v>
      </c>
      <c r="K224" s="37">
        <f t="shared" si="50"/>
        <v>0.19759650751343777</v>
      </c>
      <c r="L224" s="32">
        <f>SUM(L217:L223)</f>
        <v>229990567</v>
      </c>
      <c r="M224" s="37">
        <f t="shared" si="51"/>
        <v>0.18101965840466511</v>
      </c>
      <c r="N224" s="32">
        <f t="shared" si="52"/>
        <v>985165929</v>
      </c>
      <c r="O224" s="37">
        <f t="shared" si="53"/>
        <v>0.77539875772163547</v>
      </c>
      <c r="P224" s="32">
        <f>SUM(P217:P223)</f>
        <v>203455250</v>
      </c>
      <c r="Q224" s="32">
        <f>SUM(Q217:Q223)</f>
        <v>1161293909</v>
      </c>
      <c r="R224" s="32">
        <f>SUM(R217:R223)</f>
        <v>1234877364</v>
      </c>
      <c r="S224" s="32">
        <f>SUM(S217:S223)</f>
        <v>932734952</v>
      </c>
      <c r="T224" s="37">
        <f t="shared" si="54"/>
        <v>0.75532597745471342</v>
      </c>
      <c r="U224" s="37">
        <f t="shared" si="55"/>
        <v>0.13042335845351749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84575588</v>
      </c>
      <c r="E225" s="31">
        <v>77579273</v>
      </c>
      <c r="F225" s="31">
        <v>21374913</v>
      </c>
      <c r="G225" s="36">
        <f t="shared" si="48"/>
        <v>0.25273147376758409</v>
      </c>
      <c r="H225" s="31">
        <v>17249297</v>
      </c>
      <c r="I225" s="36">
        <f t="shared" si="49"/>
        <v>0.2039512512759592</v>
      </c>
      <c r="J225" s="31">
        <v>14645739</v>
      </c>
      <c r="K225" s="36">
        <f t="shared" si="50"/>
        <v>0.18878417435028039</v>
      </c>
      <c r="L225" s="31">
        <v>17123870</v>
      </c>
      <c r="M225" s="36">
        <f t="shared" si="51"/>
        <v>0.22072738423315721</v>
      </c>
      <c r="N225" s="31">
        <f t="shared" si="52"/>
        <v>70393819</v>
      </c>
      <c r="O225" s="36">
        <f t="shared" si="53"/>
        <v>0.90737920423667806</v>
      </c>
      <c r="P225" s="31">
        <v>20006889</v>
      </c>
      <c r="Q225" s="31">
        <v>72153865</v>
      </c>
      <c r="R225" s="31">
        <v>72153865</v>
      </c>
      <c r="S225" s="31">
        <v>80142234</v>
      </c>
      <c r="T225" s="36">
        <f t="shared" si="54"/>
        <v>1.1107129742807262</v>
      </c>
      <c r="U225" s="36">
        <f t="shared" si="55"/>
        <v>-0.14410131430228856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259872714</v>
      </c>
      <c r="E226" s="31">
        <v>250835317</v>
      </c>
      <c r="F226" s="31">
        <v>98276293</v>
      </c>
      <c r="G226" s="36">
        <f t="shared" si="48"/>
        <v>0.3781708802256169</v>
      </c>
      <c r="H226" s="31">
        <v>74320913</v>
      </c>
      <c r="I226" s="36">
        <f t="shared" si="49"/>
        <v>0.28598967492985816</v>
      </c>
      <c r="J226" s="31">
        <v>61248350</v>
      </c>
      <c r="K226" s="36">
        <f t="shared" si="50"/>
        <v>0.24417753740794004</v>
      </c>
      <c r="L226" s="31">
        <v>9701949</v>
      </c>
      <c r="M226" s="36">
        <f t="shared" si="51"/>
        <v>3.8678560563303772E-2</v>
      </c>
      <c r="N226" s="31">
        <f t="shared" si="52"/>
        <v>243547505</v>
      </c>
      <c r="O226" s="36">
        <f t="shared" si="53"/>
        <v>0.97094582976925858</v>
      </c>
      <c r="P226" s="31">
        <v>8413106</v>
      </c>
      <c r="Q226" s="31">
        <v>229674685</v>
      </c>
      <c r="R226" s="31">
        <v>235104466</v>
      </c>
      <c r="S226" s="31">
        <v>228100899</v>
      </c>
      <c r="T226" s="36">
        <f t="shared" si="54"/>
        <v>0.97021082959776694</v>
      </c>
      <c r="U226" s="36">
        <f t="shared" si="55"/>
        <v>0.15319467031557665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77540162</v>
      </c>
      <c r="E227" s="31">
        <v>78120377</v>
      </c>
      <c r="F227" s="31">
        <v>18944550</v>
      </c>
      <c r="G227" s="36">
        <f t="shared" si="48"/>
        <v>0.24431919551573802</v>
      </c>
      <c r="H227" s="31">
        <v>19299208</v>
      </c>
      <c r="I227" s="36">
        <f t="shared" si="49"/>
        <v>0.24889305750999074</v>
      </c>
      <c r="J227" s="31">
        <v>19011115</v>
      </c>
      <c r="K227" s="36">
        <f t="shared" si="50"/>
        <v>0.24335667248508031</v>
      </c>
      <c r="L227" s="31">
        <v>18655356</v>
      </c>
      <c r="M227" s="36">
        <f t="shared" si="51"/>
        <v>0.2388026878057693</v>
      </c>
      <c r="N227" s="31">
        <f t="shared" si="52"/>
        <v>75910229</v>
      </c>
      <c r="O227" s="36">
        <f t="shared" si="53"/>
        <v>0.9717084314634068</v>
      </c>
      <c r="P227" s="31">
        <v>12326883</v>
      </c>
      <c r="Q227" s="31">
        <v>40133755</v>
      </c>
      <c r="R227" s="31">
        <v>74400783</v>
      </c>
      <c r="S227" s="31">
        <v>68816345</v>
      </c>
      <c r="T227" s="36">
        <f t="shared" si="54"/>
        <v>0.92494113939634215</v>
      </c>
      <c r="U227" s="36">
        <f t="shared" si="55"/>
        <v>0.51338793432208285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460223562</v>
      </c>
      <c r="E228" s="31">
        <v>506391103</v>
      </c>
      <c r="F228" s="31">
        <v>162196908</v>
      </c>
      <c r="G228" s="36">
        <f t="shared" si="48"/>
        <v>0.35243069106487862</v>
      </c>
      <c r="H228" s="31">
        <v>233612185</v>
      </c>
      <c r="I228" s="36">
        <f t="shared" si="49"/>
        <v>0.50760587742354657</v>
      </c>
      <c r="J228" s="31">
        <v>29712156</v>
      </c>
      <c r="K228" s="36">
        <f t="shared" si="50"/>
        <v>5.8674324694839672E-2</v>
      </c>
      <c r="L228" s="31">
        <v>35960052</v>
      </c>
      <c r="M228" s="36">
        <f t="shared" si="51"/>
        <v>7.1012408762639728E-2</v>
      </c>
      <c r="N228" s="31">
        <f t="shared" si="52"/>
        <v>461481301</v>
      </c>
      <c r="O228" s="36">
        <f t="shared" si="53"/>
        <v>0.91131399873745411</v>
      </c>
      <c r="P228" s="31">
        <v>34587677</v>
      </c>
      <c r="Q228" s="31">
        <v>449732690</v>
      </c>
      <c r="R228" s="31">
        <v>444694062</v>
      </c>
      <c r="S228" s="31">
        <v>441749378</v>
      </c>
      <c r="T228" s="36">
        <f t="shared" si="54"/>
        <v>0.99337818007563139</v>
      </c>
      <c r="U228" s="36">
        <f t="shared" si="55"/>
        <v>3.9678148954611858E-2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882212026</v>
      </c>
      <c r="E230" s="32">
        <f>SUM(E225:E229)</f>
        <v>912926070</v>
      </c>
      <c r="F230" s="32">
        <f>SUM(F225:F229)</f>
        <v>300792664</v>
      </c>
      <c r="G230" s="37">
        <f t="shared" si="48"/>
        <v>0.3409528040144853</v>
      </c>
      <c r="H230" s="32">
        <f>SUM(H225:H229)</f>
        <v>344481603</v>
      </c>
      <c r="I230" s="37">
        <f t="shared" si="49"/>
        <v>0.39047484374238173</v>
      </c>
      <c r="J230" s="32">
        <f>SUM(J225:J229)</f>
        <v>124617360</v>
      </c>
      <c r="K230" s="37">
        <f t="shared" si="50"/>
        <v>0.13650323295072514</v>
      </c>
      <c r="L230" s="32">
        <f>SUM(L225:L229)</f>
        <v>81441227</v>
      </c>
      <c r="M230" s="37">
        <f t="shared" si="51"/>
        <v>8.9209005719378787E-2</v>
      </c>
      <c r="N230" s="32">
        <f t="shared" si="52"/>
        <v>851332854</v>
      </c>
      <c r="O230" s="37">
        <f t="shared" si="53"/>
        <v>0.93253208772973262</v>
      </c>
      <c r="P230" s="32">
        <f>SUM(P225:P229)</f>
        <v>75334555</v>
      </c>
      <c r="Q230" s="32">
        <f>SUM(Q225:Q229)</f>
        <v>791694995</v>
      </c>
      <c r="R230" s="32">
        <f>SUM(R225:R229)</f>
        <v>826353176</v>
      </c>
      <c r="S230" s="32">
        <f>SUM(S225:S229)</f>
        <v>818808856</v>
      </c>
      <c r="T230" s="37">
        <f t="shared" si="54"/>
        <v>0.99087034428001042</v>
      </c>
      <c r="U230" s="37">
        <f t="shared" si="55"/>
        <v>8.1060703152756375E-2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3453890941</v>
      </c>
      <c r="E231" s="32">
        <f>SUM(E208:E215,E217:E223,E225:E229)</f>
        <v>3372309336</v>
      </c>
      <c r="F231" s="32">
        <f>SUM(F208:F215,F217:F223,F225:F229)</f>
        <v>756568610</v>
      </c>
      <c r="G231" s="37">
        <f t="shared" si="48"/>
        <v>0.21904820474179529</v>
      </c>
      <c r="H231" s="32">
        <f>SUM(H208:H215,H217:H223,H225:H229)</f>
        <v>794104525</v>
      </c>
      <c r="I231" s="37">
        <f t="shared" si="49"/>
        <v>0.22991592339336692</v>
      </c>
      <c r="J231" s="32">
        <f>SUM(J208:J215,J217:J223,J225:J229)</f>
        <v>607678575</v>
      </c>
      <c r="K231" s="37">
        <f t="shared" si="50"/>
        <v>0.1801965699032777</v>
      </c>
      <c r="L231" s="32">
        <f>SUM(L208:L215,L217:L223,L225:L229)</f>
        <v>467594011</v>
      </c>
      <c r="M231" s="37">
        <f t="shared" si="51"/>
        <v>0.13865691560627344</v>
      </c>
      <c r="N231" s="32">
        <f t="shared" si="52"/>
        <v>2625945721</v>
      </c>
      <c r="O231" s="37">
        <f t="shared" si="53"/>
        <v>0.7786787804332076</v>
      </c>
      <c r="P231" s="32">
        <f>SUM(P208:P215,P217:P223,P225:P229)</f>
        <v>420253453</v>
      </c>
      <c r="Q231" s="32">
        <f>SUM(Q208:Q215,Q217:Q223,Q225:Q229)</f>
        <v>3138958805</v>
      </c>
      <c r="R231" s="32">
        <f>SUM(R208:R215,R217:R223,R225:R229)</f>
        <v>3217889301</v>
      </c>
      <c r="S231" s="32">
        <f>SUM(S208:S215,S217:S223,S225:S229)</f>
        <v>2435216411</v>
      </c>
      <c r="T231" s="37">
        <f t="shared" si="54"/>
        <v>0.75677445157707124</v>
      </c>
      <c r="U231" s="37">
        <f t="shared" si="55"/>
        <v>0.11264763599693728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49551385</v>
      </c>
      <c r="E234" s="31">
        <v>49551385</v>
      </c>
      <c r="F234" s="31">
        <v>13047027</v>
      </c>
      <c r="G234" s="36">
        <f t="shared" ref="G234:G260" si="56">IF(($D234     =0),0,($F234     /$D234     ))</f>
        <v>0.26330297326704388</v>
      </c>
      <c r="H234" s="31">
        <v>162032906</v>
      </c>
      <c r="I234" s="36">
        <f t="shared" ref="I234:I260" si="57">IF(($D234     =0),0,($H234     /$D234     ))</f>
        <v>3.2699975187373673</v>
      </c>
      <c r="J234" s="31">
        <v>-122552659</v>
      </c>
      <c r="K234" s="36">
        <f t="shared" ref="K234:K260" si="58">IF(($E234     =0),0,($J234     /$E234     ))</f>
        <v>-2.4732438659383589</v>
      </c>
      <c r="L234" s="31">
        <v>-5603889</v>
      </c>
      <c r="M234" s="36">
        <f t="shared" ref="M234:M260" si="59">IF(($E234     =0),0,($L234     /$E234     ))</f>
        <v>-0.11309247965521045</v>
      </c>
      <c r="N234" s="31">
        <f t="shared" ref="N234:N260" si="60">$F234     +$H234     +$J234     +$L234</f>
        <v>46923385</v>
      </c>
      <c r="O234" s="36">
        <f t="shared" ref="O234:O260" si="61">IF(($E234     =0),0,($N234     /$E234     ))</f>
        <v>0.94696414641084203</v>
      </c>
      <c r="P234" s="31">
        <v>12764718</v>
      </c>
      <c r="Q234" s="31">
        <v>61618576</v>
      </c>
      <c r="R234" s="31">
        <v>48472186</v>
      </c>
      <c r="S234" s="31">
        <v>46067514</v>
      </c>
      <c r="T234" s="36">
        <f t="shared" ref="T234:T260" si="62">IF(($R234     =0),0,($S234     /$R234     ))</f>
        <v>0.95039068384495806</v>
      </c>
      <c r="U234" s="36">
        <f t="shared" ref="U234:U260" si="63">IF(($P234     =0),0,(($L234     /$P234     )-1))</f>
        <v>-1.4390139288623534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206211862</v>
      </c>
      <c r="E235" s="31">
        <v>268293421</v>
      </c>
      <c r="F235" s="31">
        <v>62947867</v>
      </c>
      <c r="G235" s="36">
        <f t="shared" si="56"/>
        <v>0.30525822515486523</v>
      </c>
      <c r="H235" s="31">
        <v>70343100</v>
      </c>
      <c r="I235" s="36">
        <f t="shared" si="57"/>
        <v>0.34112053165981304</v>
      </c>
      <c r="J235" s="31">
        <v>69252705</v>
      </c>
      <c r="K235" s="36">
        <f t="shared" si="58"/>
        <v>0.25812300853996717</v>
      </c>
      <c r="L235" s="31">
        <v>60758650</v>
      </c>
      <c r="M235" s="36">
        <f t="shared" si="59"/>
        <v>0.22646343608999642</v>
      </c>
      <c r="N235" s="31">
        <f t="shared" si="60"/>
        <v>263302322</v>
      </c>
      <c r="O235" s="36">
        <f t="shared" si="61"/>
        <v>0.98139686399540893</v>
      </c>
      <c r="P235" s="31">
        <v>53028961</v>
      </c>
      <c r="Q235" s="31">
        <v>193706142</v>
      </c>
      <c r="R235" s="31">
        <v>193706142</v>
      </c>
      <c r="S235" s="31">
        <v>146382288</v>
      </c>
      <c r="T235" s="36">
        <f t="shared" si="62"/>
        <v>0.75569254794202656</v>
      </c>
      <c r="U235" s="36">
        <f t="shared" si="63"/>
        <v>0.14576353853133206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1318096609</v>
      </c>
      <c r="E236" s="31">
        <v>1288096609</v>
      </c>
      <c r="F236" s="31">
        <v>382108730</v>
      </c>
      <c r="G236" s="36">
        <f t="shared" si="56"/>
        <v>0.28989432746503635</v>
      </c>
      <c r="H236" s="31">
        <v>198050985</v>
      </c>
      <c r="I236" s="36">
        <f t="shared" si="57"/>
        <v>0.15025528754698436</v>
      </c>
      <c r="J236" s="31">
        <v>212997922</v>
      </c>
      <c r="K236" s="36">
        <f t="shared" si="58"/>
        <v>0.16535865439887978</v>
      </c>
      <c r="L236" s="31">
        <v>333595051</v>
      </c>
      <c r="M236" s="36">
        <f t="shared" si="59"/>
        <v>0.25898294325841209</v>
      </c>
      <c r="N236" s="31">
        <f t="shared" si="60"/>
        <v>1126752688</v>
      </c>
      <c r="O236" s="36">
        <f t="shared" si="61"/>
        <v>0.87474237578712544</v>
      </c>
      <c r="P236" s="31">
        <v>234602505</v>
      </c>
      <c r="Q236" s="31">
        <v>1138619122</v>
      </c>
      <c r="R236" s="31">
        <v>1138619122</v>
      </c>
      <c r="S236" s="31">
        <v>1058000980</v>
      </c>
      <c r="T236" s="36">
        <f t="shared" si="62"/>
        <v>0.92919656762975034</v>
      </c>
      <c r="U236" s="36">
        <f t="shared" si="63"/>
        <v>0.42195860611121772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7605021</v>
      </c>
      <c r="E237" s="31">
        <v>7605021</v>
      </c>
      <c r="F237" s="31">
        <v>1941435</v>
      </c>
      <c r="G237" s="36">
        <f t="shared" si="56"/>
        <v>0.2552833187442875</v>
      </c>
      <c r="H237" s="31">
        <v>13786794</v>
      </c>
      <c r="I237" s="36">
        <f t="shared" si="57"/>
        <v>1.8128541656886943</v>
      </c>
      <c r="J237" s="31">
        <v>-11313390</v>
      </c>
      <c r="K237" s="36">
        <f t="shared" si="58"/>
        <v>-1.487621138718749</v>
      </c>
      <c r="L237" s="31">
        <v>1589905</v>
      </c>
      <c r="M237" s="36">
        <f t="shared" si="59"/>
        <v>0.20905990923627957</v>
      </c>
      <c r="N237" s="31">
        <f t="shared" si="60"/>
        <v>6004744</v>
      </c>
      <c r="O237" s="36">
        <f t="shared" si="61"/>
        <v>0.78957625495051231</v>
      </c>
      <c r="P237" s="31">
        <v>1624021</v>
      </c>
      <c r="Q237" s="31">
        <v>1225141</v>
      </c>
      <c r="R237" s="31">
        <v>3620691</v>
      </c>
      <c r="S237" s="31">
        <v>6202737</v>
      </c>
      <c r="T237" s="36">
        <f t="shared" si="62"/>
        <v>1.7131362494065359</v>
      </c>
      <c r="U237" s="36">
        <f t="shared" si="63"/>
        <v>-2.1007117518800578E-2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346960273</v>
      </c>
      <c r="E238" s="31">
        <v>346960273</v>
      </c>
      <c r="F238" s="31">
        <v>46076571</v>
      </c>
      <c r="G238" s="36">
        <f t="shared" si="56"/>
        <v>0.13280071116383979</v>
      </c>
      <c r="H238" s="31">
        <v>45203373</v>
      </c>
      <c r="I238" s="36">
        <f t="shared" si="57"/>
        <v>0.13028400228403095</v>
      </c>
      <c r="J238" s="31">
        <v>196706585</v>
      </c>
      <c r="K238" s="36">
        <f t="shared" si="58"/>
        <v>0.56694267415451338</v>
      </c>
      <c r="L238" s="31">
        <v>43942490</v>
      </c>
      <c r="M238" s="36">
        <f t="shared" si="59"/>
        <v>0.1266499176405709</v>
      </c>
      <c r="N238" s="31">
        <f t="shared" si="60"/>
        <v>331929019</v>
      </c>
      <c r="O238" s="36">
        <f t="shared" si="61"/>
        <v>0.95667730524295502</v>
      </c>
      <c r="P238" s="31">
        <v>47574887</v>
      </c>
      <c r="Q238" s="31">
        <v>363759248</v>
      </c>
      <c r="R238" s="31">
        <v>363799248</v>
      </c>
      <c r="S238" s="31">
        <v>191705142</v>
      </c>
      <c r="T238" s="36">
        <f t="shared" si="62"/>
        <v>0.526953101343409</v>
      </c>
      <c r="U238" s="36">
        <f t="shared" si="63"/>
        <v>-7.6351142988526743E-2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1928425150</v>
      </c>
      <c r="E240" s="32">
        <f>SUM(E234:E239)</f>
        <v>1960506709</v>
      </c>
      <c r="F240" s="32">
        <f>SUM(F234:F239)</f>
        <v>506121630</v>
      </c>
      <c r="G240" s="37">
        <f t="shared" si="56"/>
        <v>0.26245334437792411</v>
      </c>
      <c r="H240" s="32">
        <f>SUM(H234:H239)</f>
        <v>489417158</v>
      </c>
      <c r="I240" s="37">
        <f t="shared" si="57"/>
        <v>0.25379110928935977</v>
      </c>
      <c r="J240" s="32">
        <f>SUM(J234:J239)</f>
        <v>345091163</v>
      </c>
      <c r="K240" s="37">
        <f t="shared" si="58"/>
        <v>0.17602141396191467</v>
      </c>
      <c r="L240" s="32">
        <f>SUM(L234:L239)</f>
        <v>434282207</v>
      </c>
      <c r="M240" s="37">
        <f t="shared" si="59"/>
        <v>0.22151528735217402</v>
      </c>
      <c r="N240" s="32">
        <f t="shared" si="60"/>
        <v>1774912158</v>
      </c>
      <c r="O240" s="37">
        <f t="shared" si="61"/>
        <v>0.90533337623992793</v>
      </c>
      <c r="P240" s="32">
        <f>SUM(P234:P239)</f>
        <v>349595092</v>
      </c>
      <c r="Q240" s="32">
        <f>SUM(Q234:Q239)</f>
        <v>1758928229</v>
      </c>
      <c r="R240" s="32">
        <f>SUM(R234:R239)</f>
        <v>1748217389</v>
      </c>
      <c r="S240" s="32">
        <f>SUM(S234:S239)</f>
        <v>1448358661</v>
      </c>
      <c r="T240" s="37">
        <f t="shared" si="62"/>
        <v>0.82847743656667172</v>
      </c>
      <c r="U240" s="37">
        <f t="shared" si="63"/>
        <v>0.24224343229624057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50004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6213321</v>
      </c>
      <c r="E242" s="31">
        <v>19125202</v>
      </c>
      <c r="F242" s="31">
        <v>2143685</v>
      </c>
      <c r="G242" s="36">
        <f t="shared" si="56"/>
        <v>0.34501436510362171</v>
      </c>
      <c r="H242" s="31">
        <v>4003538</v>
      </c>
      <c r="I242" s="36">
        <f t="shared" si="57"/>
        <v>0.6443475236512004</v>
      </c>
      <c r="J242" s="31">
        <v>1848519</v>
      </c>
      <c r="K242" s="36">
        <f t="shared" si="58"/>
        <v>9.6653567371471419E-2</v>
      </c>
      <c r="L242" s="31">
        <v>3598303</v>
      </c>
      <c r="M242" s="36">
        <f t="shared" si="59"/>
        <v>0.18814457489128741</v>
      </c>
      <c r="N242" s="31">
        <f t="shared" si="60"/>
        <v>11594045</v>
      </c>
      <c r="O242" s="36">
        <f t="shared" si="61"/>
        <v>0.60621817223159269</v>
      </c>
      <c r="P242" s="31">
        <v>1864165</v>
      </c>
      <c r="Q242" s="31">
        <v>15453591</v>
      </c>
      <c r="R242" s="31">
        <v>4695919</v>
      </c>
      <c r="S242" s="31">
        <v>5887892</v>
      </c>
      <c r="T242" s="36">
        <f t="shared" si="62"/>
        <v>1.2538316781017731</v>
      </c>
      <c r="U242" s="36">
        <f t="shared" si="63"/>
        <v>0.93024920004398748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277909476</v>
      </c>
      <c r="E243" s="31">
        <v>277909476</v>
      </c>
      <c r="F243" s="31">
        <v>62833328</v>
      </c>
      <c r="G243" s="36">
        <f t="shared" si="56"/>
        <v>0.2260927871347575</v>
      </c>
      <c r="H243" s="31">
        <v>36498302</v>
      </c>
      <c r="I243" s="36">
        <f t="shared" si="57"/>
        <v>0.13133162109233007</v>
      </c>
      <c r="J243" s="31">
        <v>37383601</v>
      </c>
      <c r="K243" s="36">
        <f t="shared" si="58"/>
        <v>0.13451718717212796</v>
      </c>
      <c r="L243" s="31">
        <v>22803583</v>
      </c>
      <c r="M243" s="36">
        <f t="shared" si="59"/>
        <v>8.2053995884616759E-2</v>
      </c>
      <c r="N243" s="31">
        <f t="shared" si="60"/>
        <v>159518814</v>
      </c>
      <c r="O243" s="36">
        <f t="shared" si="61"/>
        <v>0.57399559128383226</v>
      </c>
      <c r="P243" s="31">
        <v>31579456</v>
      </c>
      <c r="Q243" s="31">
        <v>198519214</v>
      </c>
      <c r="R243" s="31">
        <v>198519214</v>
      </c>
      <c r="S243" s="31">
        <v>155515939</v>
      </c>
      <c r="T243" s="36">
        <f t="shared" si="62"/>
        <v>0.78337978408477882</v>
      </c>
      <c r="U243" s="36">
        <f t="shared" si="63"/>
        <v>-0.27789816898682485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39684297</v>
      </c>
      <c r="E244" s="31">
        <v>39684297</v>
      </c>
      <c r="F244" s="31">
        <v>2337302</v>
      </c>
      <c r="G244" s="36">
        <f t="shared" si="56"/>
        <v>5.8897402163883616E-2</v>
      </c>
      <c r="H244" s="31">
        <v>3123792</v>
      </c>
      <c r="I244" s="36">
        <f t="shared" si="57"/>
        <v>7.8716072505958717E-2</v>
      </c>
      <c r="J244" s="31">
        <v>2496236</v>
      </c>
      <c r="K244" s="36">
        <f t="shared" si="58"/>
        <v>6.2902361606657672E-2</v>
      </c>
      <c r="L244" s="31">
        <v>830267</v>
      </c>
      <c r="M244" s="36">
        <f t="shared" si="59"/>
        <v>2.0921801890556358E-2</v>
      </c>
      <c r="N244" s="31">
        <f t="shared" si="60"/>
        <v>8787597</v>
      </c>
      <c r="O244" s="36">
        <f t="shared" si="61"/>
        <v>0.22143763816705636</v>
      </c>
      <c r="P244" s="31">
        <v>-1818757</v>
      </c>
      <c r="Q244" s="31">
        <v>73102000</v>
      </c>
      <c r="R244" s="31">
        <v>73102000</v>
      </c>
      <c r="S244" s="31">
        <v>1460396</v>
      </c>
      <c r="T244" s="36">
        <f t="shared" si="62"/>
        <v>1.9977510875215453E-2</v>
      </c>
      <c r="U244" s="36">
        <f t="shared" si="63"/>
        <v>-1.4565024354545439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22128373</v>
      </c>
      <c r="E245" s="31">
        <v>22128373</v>
      </c>
      <c r="F245" s="31">
        <v>2530491</v>
      </c>
      <c r="G245" s="36">
        <f t="shared" si="56"/>
        <v>0.11435504092415651</v>
      </c>
      <c r="H245" s="31">
        <v>8497278</v>
      </c>
      <c r="I245" s="36">
        <f t="shared" si="57"/>
        <v>0.38399922127126113</v>
      </c>
      <c r="J245" s="31">
        <v>5245057</v>
      </c>
      <c r="K245" s="36">
        <f t="shared" si="58"/>
        <v>0.23702858768694834</v>
      </c>
      <c r="L245" s="31">
        <v>2854885</v>
      </c>
      <c r="M245" s="36">
        <f t="shared" si="59"/>
        <v>0.12901468173914096</v>
      </c>
      <c r="N245" s="31">
        <f t="shared" si="60"/>
        <v>19127711</v>
      </c>
      <c r="O245" s="36">
        <f t="shared" si="61"/>
        <v>0.8643975316215069</v>
      </c>
      <c r="P245" s="31">
        <v>8393496</v>
      </c>
      <c r="Q245" s="31">
        <v>24373404</v>
      </c>
      <c r="R245" s="31">
        <v>9393408</v>
      </c>
      <c r="S245" s="31">
        <v>17125120</v>
      </c>
      <c r="T245" s="36">
        <f t="shared" si="62"/>
        <v>1.8230997737988173</v>
      </c>
      <c r="U245" s="36">
        <f t="shared" si="63"/>
        <v>-0.65986937981503768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345935467</v>
      </c>
      <c r="E247" s="32">
        <f>SUM(E241:E246)</f>
        <v>358897352</v>
      </c>
      <c r="F247" s="32">
        <f>SUM(F241:F246)</f>
        <v>69844806</v>
      </c>
      <c r="G247" s="37">
        <f t="shared" si="56"/>
        <v>0.2019012580748189</v>
      </c>
      <c r="H247" s="32">
        <f>SUM(H241:H246)</f>
        <v>52122910</v>
      </c>
      <c r="I247" s="37">
        <f t="shared" si="57"/>
        <v>0.15067235069019391</v>
      </c>
      <c r="J247" s="32">
        <f>SUM(J241:J246)</f>
        <v>46973413</v>
      </c>
      <c r="K247" s="37">
        <f t="shared" si="58"/>
        <v>0.13088258450009405</v>
      </c>
      <c r="L247" s="32">
        <f>SUM(L241:L246)</f>
        <v>30087038</v>
      </c>
      <c r="M247" s="37">
        <f t="shared" si="59"/>
        <v>8.3831875137379108E-2</v>
      </c>
      <c r="N247" s="32">
        <f t="shared" si="60"/>
        <v>199028167</v>
      </c>
      <c r="O247" s="37">
        <f t="shared" si="61"/>
        <v>0.55455457080106851</v>
      </c>
      <c r="P247" s="32">
        <f>SUM(P241:P246)</f>
        <v>40018360</v>
      </c>
      <c r="Q247" s="32">
        <f>SUM(Q241:Q246)</f>
        <v>311448209</v>
      </c>
      <c r="R247" s="32">
        <f>SUM(R241:R246)</f>
        <v>285710541</v>
      </c>
      <c r="S247" s="32">
        <f>SUM(S241:S246)</f>
        <v>179989347</v>
      </c>
      <c r="T247" s="37">
        <f t="shared" si="62"/>
        <v>0.62997097121453427</v>
      </c>
      <c r="U247" s="37">
        <f t="shared" si="63"/>
        <v>-0.24816914036457272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42234092</v>
      </c>
      <c r="E248" s="31">
        <v>45420762</v>
      </c>
      <c r="F248" s="31">
        <v>10872276</v>
      </c>
      <c r="G248" s="36">
        <f t="shared" si="56"/>
        <v>0.25742890364495108</v>
      </c>
      <c r="H248" s="31">
        <v>11334248</v>
      </c>
      <c r="I248" s="36">
        <f t="shared" si="57"/>
        <v>0.26836727068738686</v>
      </c>
      <c r="J248" s="31">
        <v>12101388</v>
      </c>
      <c r="K248" s="36">
        <f t="shared" si="58"/>
        <v>0.26642855529372228</v>
      </c>
      <c r="L248" s="31">
        <v>10123904</v>
      </c>
      <c r="M248" s="36">
        <f t="shared" si="59"/>
        <v>0.22289154902332992</v>
      </c>
      <c r="N248" s="31">
        <f t="shared" si="60"/>
        <v>44431816</v>
      </c>
      <c r="O248" s="36">
        <f t="shared" si="61"/>
        <v>0.97822700552667963</v>
      </c>
      <c r="P248" s="31">
        <v>12363926</v>
      </c>
      <c r="Q248" s="31">
        <v>37335639</v>
      </c>
      <c r="R248" s="31">
        <v>39335639</v>
      </c>
      <c r="S248" s="31">
        <v>40536760</v>
      </c>
      <c r="T248" s="36">
        <f t="shared" si="62"/>
        <v>1.0305351846451509</v>
      </c>
      <c r="U248" s="36">
        <f t="shared" si="63"/>
        <v>-0.18117400573248332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9722475</v>
      </c>
      <c r="E249" s="31">
        <v>9722475</v>
      </c>
      <c r="F249" s="31">
        <v>1264755</v>
      </c>
      <c r="G249" s="36">
        <f t="shared" si="56"/>
        <v>0.13008570348599507</v>
      </c>
      <c r="H249" s="31">
        <v>2346170</v>
      </c>
      <c r="I249" s="36">
        <f t="shared" si="57"/>
        <v>0.24131406869135688</v>
      </c>
      <c r="J249" s="31">
        <v>786768</v>
      </c>
      <c r="K249" s="36">
        <f t="shared" si="58"/>
        <v>8.0922604583709395E-2</v>
      </c>
      <c r="L249" s="31">
        <v>0</v>
      </c>
      <c r="M249" s="36">
        <f t="shared" si="59"/>
        <v>0</v>
      </c>
      <c r="N249" s="31">
        <f t="shared" si="60"/>
        <v>4397693</v>
      </c>
      <c r="O249" s="36">
        <f t="shared" si="61"/>
        <v>0.45232237676106135</v>
      </c>
      <c r="P249" s="31">
        <v>1415844</v>
      </c>
      <c r="Q249" s="31">
        <v>7533816</v>
      </c>
      <c r="R249" s="31">
        <v>8063296</v>
      </c>
      <c r="S249" s="31">
        <v>5855922</v>
      </c>
      <c r="T249" s="36">
        <f t="shared" si="62"/>
        <v>0.72624420584336724</v>
      </c>
      <c r="U249" s="36">
        <f t="shared" si="63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2438768</v>
      </c>
      <c r="E250" s="31">
        <v>2438768</v>
      </c>
      <c r="F250" s="31">
        <v>344857</v>
      </c>
      <c r="G250" s="36">
        <f t="shared" si="56"/>
        <v>0.14140623462338361</v>
      </c>
      <c r="H250" s="31">
        <v>372929</v>
      </c>
      <c r="I250" s="36">
        <f t="shared" si="57"/>
        <v>0.15291696463132204</v>
      </c>
      <c r="J250" s="31">
        <v>1569319</v>
      </c>
      <c r="K250" s="36">
        <f t="shared" si="58"/>
        <v>0.64348843350412999</v>
      </c>
      <c r="L250" s="31">
        <v>7223351</v>
      </c>
      <c r="M250" s="36">
        <f t="shared" si="59"/>
        <v>2.9618852633788864</v>
      </c>
      <c r="N250" s="31">
        <f t="shared" si="60"/>
        <v>9510456</v>
      </c>
      <c r="O250" s="36">
        <f t="shared" si="61"/>
        <v>3.8996968961377219</v>
      </c>
      <c r="P250" s="31">
        <v>354400</v>
      </c>
      <c r="Q250" s="31">
        <v>1689802</v>
      </c>
      <c r="R250" s="31">
        <v>1689802</v>
      </c>
      <c r="S250" s="31">
        <v>1416800</v>
      </c>
      <c r="T250" s="36">
        <f t="shared" si="62"/>
        <v>0.83844142686539602</v>
      </c>
      <c r="U250" s="36">
        <f t="shared" si="63"/>
        <v>19.381915914221221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42826670</v>
      </c>
      <c r="E251" s="31">
        <v>41322806</v>
      </c>
      <c r="F251" s="31">
        <v>5147381</v>
      </c>
      <c r="G251" s="36">
        <f t="shared" si="56"/>
        <v>0.12019101648575525</v>
      </c>
      <c r="H251" s="31">
        <v>3775320</v>
      </c>
      <c r="I251" s="36">
        <f t="shared" si="57"/>
        <v>8.8153480062773973E-2</v>
      </c>
      <c r="J251" s="31">
        <v>8252388</v>
      </c>
      <c r="K251" s="36">
        <f t="shared" si="58"/>
        <v>0.19970541206712825</v>
      </c>
      <c r="L251" s="31">
        <v>9065461</v>
      </c>
      <c r="M251" s="36">
        <f t="shared" si="59"/>
        <v>0.21938154441883739</v>
      </c>
      <c r="N251" s="31">
        <f t="shared" si="60"/>
        <v>26240550</v>
      </c>
      <c r="O251" s="36">
        <f t="shared" si="61"/>
        <v>0.63501375003430305</v>
      </c>
      <c r="P251" s="31">
        <v>2687231</v>
      </c>
      <c r="Q251" s="31">
        <v>17904669</v>
      </c>
      <c r="R251" s="31">
        <v>40826187</v>
      </c>
      <c r="S251" s="31">
        <v>21691062</v>
      </c>
      <c r="T251" s="36">
        <f t="shared" si="62"/>
        <v>0.53130266610496835</v>
      </c>
      <c r="U251" s="36">
        <f t="shared" si="63"/>
        <v>2.3735324577604233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207712373</v>
      </c>
      <c r="E253" s="31">
        <v>207712373</v>
      </c>
      <c r="F253" s="31">
        <v>97587431</v>
      </c>
      <c r="G253" s="36">
        <f t="shared" si="56"/>
        <v>0.46982001885848179</v>
      </c>
      <c r="H253" s="31">
        <v>68550627</v>
      </c>
      <c r="I253" s="36">
        <f t="shared" si="57"/>
        <v>0.33002669032142828</v>
      </c>
      <c r="J253" s="31">
        <v>51356964</v>
      </c>
      <c r="K253" s="36">
        <f t="shared" si="58"/>
        <v>0.24725038406835784</v>
      </c>
      <c r="L253" s="31">
        <v>2622486</v>
      </c>
      <c r="M253" s="36">
        <f t="shared" si="59"/>
        <v>1.2625564679288508E-2</v>
      </c>
      <c r="N253" s="31">
        <f t="shared" si="60"/>
        <v>220117508</v>
      </c>
      <c r="O253" s="36">
        <f t="shared" si="61"/>
        <v>1.0597226579275565</v>
      </c>
      <c r="P253" s="31">
        <v>0</v>
      </c>
      <c r="Q253" s="31">
        <v>187969465</v>
      </c>
      <c r="R253" s="31">
        <v>187969465</v>
      </c>
      <c r="S253" s="31">
        <v>187969466</v>
      </c>
      <c r="T253" s="36">
        <f t="shared" si="62"/>
        <v>1.0000000053200131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304934378</v>
      </c>
      <c r="E254" s="32">
        <f>SUM(E248:E253)</f>
        <v>306617184</v>
      </c>
      <c r="F254" s="32">
        <f>SUM(F248:F253)</f>
        <v>115216700</v>
      </c>
      <c r="G254" s="37">
        <f t="shared" si="56"/>
        <v>0.37784096616354618</v>
      </c>
      <c r="H254" s="32">
        <f>SUM(H248:H253)</f>
        <v>86379294</v>
      </c>
      <c r="I254" s="37">
        <f t="shared" si="57"/>
        <v>0.28327174707733349</v>
      </c>
      <c r="J254" s="32">
        <f>SUM(J248:J253)</f>
        <v>74066827</v>
      </c>
      <c r="K254" s="37">
        <f t="shared" si="58"/>
        <v>0.24156123943790445</v>
      </c>
      <c r="L254" s="32">
        <f>SUM(L248:L253)</f>
        <v>29035202</v>
      </c>
      <c r="M254" s="37">
        <f t="shared" si="59"/>
        <v>9.4695286223749287E-2</v>
      </c>
      <c r="N254" s="32">
        <f t="shared" si="60"/>
        <v>304698023</v>
      </c>
      <c r="O254" s="37">
        <f t="shared" si="61"/>
        <v>0.99374085635069953</v>
      </c>
      <c r="P254" s="32">
        <f>SUM(P248:P253)</f>
        <v>16821401</v>
      </c>
      <c r="Q254" s="32">
        <f>SUM(Q248:Q253)</f>
        <v>252433391</v>
      </c>
      <c r="R254" s="32">
        <f>SUM(R248:R253)</f>
        <v>277884389</v>
      </c>
      <c r="S254" s="32">
        <f>SUM(S248:S253)</f>
        <v>257470010</v>
      </c>
      <c r="T254" s="37">
        <f t="shared" si="62"/>
        <v>0.92653643094718785</v>
      </c>
      <c r="U254" s="37">
        <f t="shared" si="63"/>
        <v>0.72608702449932672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1057195452</v>
      </c>
      <c r="E255" s="31">
        <v>1147348818</v>
      </c>
      <c r="F255" s="31">
        <v>266627263</v>
      </c>
      <c r="G255" s="36">
        <f t="shared" si="56"/>
        <v>0.25220243096543327</v>
      </c>
      <c r="H255" s="31">
        <v>291070875</v>
      </c>
      <c r="I255" s="36">
        <f t="shared" si="57"/>
        <v>0.27532361631839486</v>
      </c>
      <c r="J255" s="31">
        <v>306760250</v>
      </c>
      <c r="K255" s="36">
        <f t="shared" si="58"/>
        <v>0.26736441889985019</v>
      </c>
      <c r="L255" s="31">
        <v>188853190</v>
      </c>
      <c r="M255" s="36">
        <f t="shared" si="59"/>
        <v>0.16459962919489407</v>
      </c>
      <c r="N255" s="31">
        <f t="shared" si="60"/>
        <v>1053311578</v>
      </c>
      <c r="O255" s="36">
        <f t="shared" si="61"/>
        <v>0.91803953730137544</v>
      </c>
      <c r="P255" s="31">
        <v>259891997</v>
      </c>
      <c r="Q255" s="31">
        <v>1029742393</v>
      </c>
      <c r="R255" s="31">
        <v>889295661</v>
      </c>
      <c r="S255" s="31">
        <v>986092247</v>
      </c>
      <c r="T255" s="36">
        <f t="shared" si="62"/>
        <v>1.1088463491333733</v>
      </c>
      <c r="U255" s="36">
        <f t="shared" si="63"/>
        <v>-0.27333972503970561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61200440</v>
      </c>
      <c r="E256" s="31">
        <v>61200440</v>
      </c>
      <c r="F256" s="31">
        <v>33458248</v>
      </c>
      <c r="G256" s="36">
        <f t="shared" si="56"/>
        <v>0.54669946817375825</v>
      </c>
      <c r="H256" s="31">
        <v>35104443</v>
      </c>
      <c r="I256" s="36">
        <f t="shared" si="57"/>
        <v>0.57359788589755234</v>
      </c>
      <c r="J256" s="31">
        <v>34411283</v>
      </c>
      <c r="K256" s="36">
        <f t="shared" si="58"/>
        <v>0.56227182353590921</v>
      </c>
      <c r="L256" s="31">
        <v>34156050</v>
      </c>
      <c r="M256" s="36">
        <f t="shared" si="59"/>
        <v>0.55810137966328344</v>
      </c>
      <c r="N256" s="31">
        <f t="shared" si="60"/>
        <v>137130024</v>
      </c>
      <c r="O256" s="36">
        <f t="shared" si="61"/>
        <v>2.2406705572705032</v>
      </c>
      <c r="P256" s="31">
        <v>34671826</v>
      </c>
      <c r="Q256" s="31">
        <v>74400119</v>
      </c>
      <c r="R256" s="31">
        <v>51336082</v>
      </c>
      <c r="S256" s="31">
        <v>132333758</v>
      </c>
      <c r="T256" s="36">
        <f t="shared" si="62"/>
        <v>2.5777923215877676</v>
      </c>
      <c r="U256" s="36">
        <f t="shared" si="63"/>
        <v>-1.4875939905789837E-2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137724976</v>
      </c>
      <c r="E257" s="31">
        <v>174952636</v>
      </c>
      <c r="F257" s="31">
        <v>60443529</v>
      </c>
      <c r="G257" s="36">
        <f t="shared" si="56"/>
        <v>0.43887122550669388</v>
      </c>
      <c r="H257" s="31">
        <v>57723118</v>
      </c>
      <c r="I257" s="36">
        <f t="shared" si="57"/>
        <v>0.41911873704011393</v>
      </c>
      <c r="J257" s="31">
        <v>6197927</v>
      </c>
      <c r="K257" s="36">
        <f t="shared" si="58"/>
        <v>3.542631389675089E-2</v>
      </c>
      <c r="L257" s="31">
        <v>63267711</v>
      </c>
      <c r="M257" s="36">
        <f t="shared" si="59"/>
        <v>0.36162765218353154</v>
      </c>
      <c r="N257" s="31">
        <f t="shared" si="60"/>
        <v>187632285</v>
      </c>
      <c r="O257" s="36">
        <f t="shared" si="61"/>
        <v>1.072474752538167</v>
      </c>
      <c r="P257" s="31">
        <v>48283901</v>
      </c>
      <c r="Q257" s="31">
        <v>142940475</v>
      </c>
      <c r="R257" s="31">
        <v>140840475</v>
      </c>
      <c r="S257" s="31">
        <v>155242996</v>
      </c>
      <c r="T257" s="36">
        <f t="shared" si="62"/>
        <v>1.1022612356284656</v>
      </c>
      <c r="U257" s="36">
        <f t="shared" si="63"/>
        <v>0.31032724551398605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1256120868</v>
      </c>
      <c r="E259" s="32">
        <f>SUM(E255:E258)</f>
        <v>1383501894</v>
      </c>
      <c r="F259" s="32">
        <f>SUM(F255:F258)</f>
        <v>360529040</v>
      </c>
      <c r="G259" s="37">
        <f t="shared" si="56"/>
        <v>0.28701779357748874</v>
      </c>
      <c r="H259" s="32">
        <f>SUM(H255:H258)</f>
        <v>383898436</v>
      </c>
      <c r="I259" s="37">
        <f t="shared" si="57"/>
        <v>0.30562221023462849</v>
      </c>
      <c r="J259" s="32">
        <f>SUM(J255:J258)</f>
        <v>347369460</v>
      </c>
      <c r="K259" s="37">
        <f t="shared" si="58"/>
        <v>0.25107985865901533</v>
      </c>
      <c r="L259" s="32">
        <f>SUM(L255:L258)</f>
        <v>286276951</v>
      </c>
      <c r="M259" s="37">
        <f t="shared" si="59"/>
        <v>0.20692197982636082</v>
      </c>
      <c r="N259" s="32">
        <f t="shared" si="60"/>
        <v>1378073887</v>
      </c>
      <c r="O259" s="37">
        <f t="shared" si="61"/>
        <v>0.9960766175864737</v>
      </c>
      <c r="P259" s="32">
        <f>SUM(P255:P258)</f>
        <v>342847724</v>
      </c>
      <c r="Q259" s="32">
        <f>SUM(Q255:Q258)</f>
        <v>1247082987</v>
      </c>
      <c r="R259" s="32">
        <f>SUM(R255:R258)</f>
        <v>1081472218</v>
      </c>
      <c r="S259" s="32">
        <f>SUM(S255:S258)</f>
        <v>1273669001</v>
      </c>
      <c r="T259" s="37">
        <f t="shared" si="62"/>
        <v>1.1777177257086044</v>
      </c>
      <c r="U259" s="37">
        <f t="shared" si="63"/>
        <v>-0.16500262081366479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3835415863</v>
      </c>
      <c r="E260" s="32">
        <f>SUM(E234:E239,E241:E246,E248:E253,E255:E258)</f>
        <v>4009523139</v>
      </c>
      <c r="F260" s="32">
        <f>SUM(F234:F239,F241:F246,F248:F253,F255:F258)</f>
        <v>1051712176</v>
      </c>
      <c r="G260" s="37">
        <f t="shared" si="56"/>
        <v>0.27421072800626312</v>
      </c>
      <c r="H260" s="32">
        <f>SUM(H234:H239,H241:H246,H248:H253,H255:H258)</f>
        <v>1011817798</v>
      </c>
      <c r="I260" s="37">
        <f t="shared" si="57"/>
        <v>0.2638091498136978</v>
      </c>
      <c r="J260" s="32">
        <f>SUM(J234:J239,J241:J246,J248:J253,J255:J258)</f>
        <v>813500863</v>
      </c>
      <c r="K260" s="37">
        <f t="shared" si="58"/>
        <v>0.20289217315825048</v>
      </c>
      <c r="L260" s="32">
        <f>SUM(L234:L239,L241:L246,L248:L253,L255:L258)</f>
        <v>779681398</v>
      </c>
      <c r="M260" s="37">
        <f t="shared" si="59"/>
        <v>0.19445738831537393</v>
      </c>
      <c r="N260" s="32">
        <f t="shared" si="60"/>
        <v>3656712235</v>
      </c>
      <c r="O260" s="37">
        <f t="shared" si="61"/>
        <v>0.91200676694735494</v>
      </c>
      <c r="P260" s="32">
        <f>SUM(P234:P239,P241:P246,P248:P253,P255:P258)</f>
        <v>749282577</v>
      </c>
      <c r="Q260" s="32">
        <f>SUM(Q234:Q239,Q241:Q246,Q248:Q253,Q255:Q258)</f>
        <v>3569892816</v>
      </c>
      <c r="R260" s="32">
        <f>SUM(R234:R239,R241:R246,R248:R253,R255:R258)</f>
        <v>3393284537</v>
      </c>
      <c r="S260" s="32">
        <f>SUM(S234:S239,S241:S246,S248:S253,S255:S258)</f>
        <v>3159487019</v>
      </c>
      <c r="T260" s="37">
        <f t="shared" si="62"/>
        <v>0.93109993711087369</v>
      </c>
      <c r="U260" s="37">
        <f t="shared" si="63"/>
        <v>4.057056967974848E-2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40628785</v>
      </c>
      <c r="E263" s="31">
        <v>39400165</v>
      </c>
      <c r="F263" s="31">
        <v>7133154</v>
      </c>
      <c r="G263" s="36">
        <f t="shared" ref="G263:G299" si="64">IF(($D263     =0),0,($F263     /$D263     ))</f>
        <v>0.17556897160473786</v>
      </c>
      <c r="H263" s="31">
        <v>6941076</v>
      </c>
      <c r="I263" s="36">
        <f t="shared" ref="I263:I299" si="65">IF(($D263     =0),0,($H263     /$D263     ))</f>
        <v>0.17084133822854905</v>
      </c>
      <c r="J263" s="31">
        <v>8150829</v>
      </c>
      <c r="K263" s="36">
        <f t="shared" ref="K263:K299" si="66">IF(($E263     =0),0,($J263     /$E263     ))</f>
        <v>0.20687296614113165</v>
      </c>
      <c r="L263" s="31">
        <v>6361053</v>
      </c>
      <c r="M263" s="36">
        <f t="shared" ref="M263:M299" si="67">IF(($E263     =0),0,($L263     /$E263     ))</f>
        <v>0.1614473695731985</v>
      </c>
      <c r="N263" s="31">
        <f t="shared" ref="N263:N299" si="68">$F263     +$H263     +$J263     +$L263</f>
        <v>28586112</v>
      </c>
      <c r="O263" s="36">
        <f t="shared" ref="O263:O299" si="69">IF(($E263     =0),0,($N263     /$E263     ))</f>
        <v>0.7255327991646735</v>
      </c>
      <c r="P263" s="31">
        <v>5802435</v>
      </c>
      <c r="Q263" s="31">
        <v>33873762</v>
      </c>
      <c r="R263" s="31">
        <v>33873762</v>
      </c>
      <c r="S263" s="31">
        <v>21631768</v>
      </c>
      <c r="T263" s="36">
        <f t="shared" ref="T263:T299" si="70">IF(($R263     =0),0,($S263     /$R263     ))</f>
        <v>0.63859951545978266</v>
      </c>
      <c r="U263" s="36">
        <f t="shared" ref="U263:U299" si="71">IF(($P263     =0),0,(($L263     /$P263     )-1))</f>
        <v>9.627303020197564E-2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103646227</v>
      </c>
      <c r="E264" s="31">
        <v>102922502</v>
      </c>
      <c r="F264" s="31">
        <v>33434446</v>
      </c>
      <c r="G264" s="36">
        <f t="shared" si="64"/>
        <v>0.32258237436853343</v>
      </c>
      <c r="H264" s="31">
        <v>30099894</v>
      </c>
      <c r="I264" s="36">
        <f t="shared" si="65"/>
        <v>0.29040993455555308</v>
      </c>
      <c r="J264" s="31">
        <v>23075117</v>
      </c>
      <c r="K264" s="36">
        <f t="shared" si="66"/>
        <v>0.22419895116813232</v>
      </c>
      <c r="L264" s="31">
        <v>10128148</v>
      </c>
      <c r="M264" s="36">
        <f t="shared" si="67"/>
        <v>9.8405575099602613E-2</v>
      </c>
      <c r="N264" s="31">
        <f t="shared" si="68"/>
        <v>96737605</v>
      </c>
      <c r="O264" s="36">
        <f t="shared" si="69"/>
        <v>0.93990724205286036</v>
      </c>
      <c r="P264" s="31">
        <v>9983796</v>
      </c>
      <c r="Q264" s="31">
        <v>96196511</v>
      </c>
      <c r="R264" s="31">
        <v>98196511</v>
      </c>
      <c r="S264" s="31">
        <v>98962852</v>
      </c>
      <c r="T264" s="36">
        <f t="shared" si="70"/>
        <v>1.0078041571151137</v>
      </c>
      <c r="U264" s="36">
        <f t="shared" si="71"/>
        <v>1.4458628762046066E-2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76504199</v>
      </c>
      <c r="E265" s="31">
        <v>77658860</v>
      </c>
      <c r="F265" s="31">
        <v>16997391</v>
      </c>
      <c r="G265" s="36">
        <f t="shared" si="64"/>
        <v>0.22217592265752628</v>
      </c>
      <c r="H265" s="31">
        <v>20246189</v>
      </c>
      <c r="I265" s="36">
        <f t="shared" si="65"/>
        <v>0.26464153947942126</v>
      </c>
      <c r="J265" s="31">
        <v>12413471</v>
      </c>
      <c r="K265" s="36">
        <f t="shared" si="66"/>
        <v>0.15984616565321716</v>
      </c>
      <c r="L265" s="31">
        <v>14492134</v>
      </c>
      <c r="M265" s="36">
        <f t="shared" si="67"/>
        <v>0.18661275738531316</v>
      </c>
      <c r="N265" s="31">
        <f t="shared" si="68"/>
        <v>64149185</v>
      </c>
      <c r="O265" s="36">
        <f t="shared" si="69"/>
        <v>0.82603820092131153</v>
      </c>
      <c r="P265" s="31">
        <v>9119498</v>
      </c>
      <c r="Q265" s="31">
        <v>72612970</v>
      </c>
      <c r="R265" s="31">
        <v>72612970</v>
      </c>
      <c r="S265" s="31">
        <v>53582314</v>
      </c>
      <c r="T265" s="36">
        <f t="shared" si="70"/>
        <v>0.73791657330639415</v>
      </c>
      <c r="U265" s="36">
        <f t="shared" si="71"/>
        <v>0.58913725294966901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220779211</v>
      </c>
      <c r="E267" s="32">
        <f>SUM(E263:E266)</f>
        <v>219981527</v>
      </c>
      <c r="F267" s="32">
        <f>SUM(F263:F266)</f>
        <v>57564991</v>
      </c>
      <c r="G267" s="37">
        <f t="shared" si="64"/>
        <v>0.26073555901963974</v>
      </c>
      <c r="H267" s="32">
        <f>SUM(H263:H266)</f>
        <v>57287159</v>
      </c>
      <c r="I267" s="37">
        <f t="shared" si="65"/>
        <v>0.25947714343448758</v>
      </c>
      <c r="J267" s="32">
        <f>SUM(J263:J266)</f>
        <v>43639417</v>
      </c>
      <c r="K267" s="37">
        <f t="shared" si="66"/>
        <v>0.1983776437736974</v>
      </c>
      <c r="L267" s="32">
        <f>SUM(L263:L266)</f>
        <v>30981335</v>
      </c>
      <c r="M267" s="37">
        <f t="shared" si="67"/>
        <v>0.14083607574921506</v>
      </c>
      <c r="N267" s="32">
        <f t="shared" si="68"/>
        <v>189472902</v>
      </c>
      <c r="O267" s="37">
        <f t="shared" si="69"/>
        <v>0.86131278650502319</v>
      </c>
      <c r="P267" s="32">
        <f>SUM(P263:P266)</f>
        <v>24905729</v>
      </c>
      <c r="Q267" s="32">
        <f>SUM(Q263:Q266)</f>
        <v>202683243</v>
      </c>
      <c r="R267" s="32">
        <f>SUM(R263:R266)</f>
        <v>204683243</v>
      </c>
      <c r="S267" s="32">
        <f>SUM(S263:S266)</f>
        <v>174176934</v>
      </c>
      <c r="T267" s="37">
        <f t="shared" si="70"/>
        <v>0.85095844411650245</v>
      </c>
      <c r="U267" s="37">
        <f t="shared" si="71"/>
        <v>0.24394411422367912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11749834</v>
      </c>
      <c r="E268" s="31">
        <v>12483778</v>
      </c>
      <c r="F268" s="31">
        <v>1995931</v>
      </c>
      <c r="G268" s="36">
        <f t="shared" si="64"/>
        <v>0.16986886793464487</v>
      </c>
      <c r="H268" s="31">
        <v>1861540</v>
      </c>
      <c r="I268" s="36">
        <f t="shared" si="65"/>
        <v>0.15843117443191113</v>
      </c>
      <c r="J268" s="31">
        <v>1916779</v>
      </c>
      <c r="K268" s="36">
        <f t="shared" si="66"/>
        <v>0.15354158012101785</v>
      </c>
      <c r="L268" s="31">
        <v>2100225</v>
      </c>
      <c r="M268" s="36">
        <f t="shared" si="67"/>
        <v>0.1682363303801141</v>
      </c>
      <c r="N268" s="31">
        <f t="shared" si="68"/>
        <v>7874475</v>
      </c>
      <c r="O268" s="36">
        <f t="shared" si="69"/>
        <v>0.63077659663605035</v>
      </c>
      <c r="P268" s="31">
        <v>1597389</v>
      </c>
      <c r="Q268" s="31">
        <v>12016069</v>
      </c>
      <c r="R268" s="31">
        <v>11598785</v>
      </c>
      <c r="S268" s="31">
        <v>4870436</v>
      </c>
      <c r="T268" s="36">
        <f t="shared" si="70"/>
        <v>0.41990915427779718</v>
      </c>
      <c r="U268" s="36">
        <f t="shared" si="71"/>
        <v>0.31478619171660749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74743354</v>
      </c>
      <c r="E269" s="31">
        <v>74746351</v>
      </c>
      <c r="F269" s="31">
        <v>9076043</v>
      </c>
      <c r="G269" s="36">
        <f t="shared" si="64"/>
        <v>0.12142943170572731</v>
      </c>
      <c r="H269" s="31">
        <v>12531683</v>
      </c>
      <c r="I269" s="36">
        <f t="shared" si="65"/>
        <v>0.16766283996300194</v>
      </c>
      <c r="J269" s="31">
        <v>18612803</v>
      </c>
      <c r="K269" s="36">
        <f t="shared" si="66"/>
        <v>0.24901286485543622</v>
      </c>
      <c r="L269" s="31">
        <v>13465868</v>
      </c>
      <c r="M269" s="36">
        <f t="shared" si="67"/>
        <v>0.18015418572071831</v>
      </c>
      <c r="N269" s="31">
        <f t="shared" si="68"/>
        <v>53686397</v>
      </c>
      <c r="O269" s="36">
        <f t="shared" si="69"/>
        <v>0.71824773091598815</v>
      </c>
      <c r="P269" s="31">
        <v>11758705</v>
      </c>
      <c r="Q269" s="31">
        <v>57162542</v>
      </c>
      <c r="R269" s="31">
        <v>71028492</v>
      </c>
      <c r="S269" s="31">
        <v>49679967</v>
      </c>
      <c r="T269" s="36">
        <f t="shared" si="70"/>
        <v>0.69943716389192101</v>
      </c>
      <c r="U269" s="36">
        <f t="shared" si="71"/>
        <v>0.14518290917239618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5100112</v>
      </c>
      <c r="E270" s="31">
        <v>5109509</v>
      </c>
      <c r="F270" s="31">
        <v>1077807</v>
      </c>
      <c r="G270" s="36">
        <f t="shared" si="64"/>
        <v>0.2113300649083785</v>
      </c>
      <c r="H270" s="31">
        <v>907313</v>
      </c>
      <c r="I270" s="36">
        <f t="shared" si="65"/>
        <v>0.17790060296715052</v>
      </c>
      <c r="J270" s="31">
        <v>605842</v>
      </c>
      <c r="K270" s="36">
        <f t="shared" si="66"/>
        <v>0.11857147134881257</v>
      </c>
      <c r="L270" s="31">
        <v>318461</v>
      </c>
      <c r="M270" s="36">
        <f t="shared" si="67"/>
        <v>6.2327123799958077E-2</v>
      </c>
      <c r="N270" s="31">
        <f t="shared" si="68"/>
        <v>2909423</v>
      </c>
      <c r="O270" s="36">
        <f t="shared" si="69"/>
        <v>0.56941342113302862</v>
      </c>
      <c r="P270" s="31">
        <v>1575746</v>
      </c>
      <c r="Q270" s="31">
        <v>4978491</v>
      </c>
      <c r="R270" s="31">
        <v>4978491</v>
      </c>
      <c r="S270" s="31">
        <v>6119635</v>
      </c>
      <c r="T270" s="36">
        <f t="shared" si="70"/>
        <v>1.229214836383153</v>
      </c>
      <c r="U270" s="36">
        <f t="shared" si="71"/>
        <v>-0.79789826532956454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15860106</v>
      </c>
      <c r="E271" s="31">
        <v>15860106</v>
      </c>
      <c r="F271" s="31">
        <v>3177853</v>
      </c>
      <c r="G271" s="36">
        <f t="shared" si="64"/>
        <v>0.20036770246050059</v>
      </c>
      <c r="H271" s="31">
        <v>2780870</v>
      </c>
      <c r="I271" s="36">
        <f t="shared" si="65"/>
        <v>0.17533741577767514</v>
      </c>
      <c r="J271" s="31">
        <v>6640612</v>
      </c>
      <c r="K271" s="36">
        <f t="shared" si="66"/>
        <v>0.4186990931838665</v>
      </c>
      <c r="L271" s="31">
        <v>1605943</v>
      </c>
      <c r="M271" s="36">
        <f t="shared" si="67"/>
        <v>0.10125676335328401</v>
      </c>
      <c r="N271" s="31">
        <f t="shared" si="68"/>
        <v>14205278</v>
      </c>
      <c r="O271" s="36">
        <f t="shared" si="69"/>
        <v>0.89566097477532625</v>
      </c>
      <c r="P271" s="31">
        <v>6048682</v>
      </c>
      <c r="Q271" s="31">
        <v>15114839</v>
      </c>
      <c r="R271" s="31">
        <v>15114839</v>
      </c>
      <c r="S271" s="31">
        <v>14057642</v>
      </c>
      <c r="T271" s="36">
        <f t="shared" si="70"/>
        <v>0.93005568898219826</v>
      </c>
      <c r="U271" s="36">
        <f t="shared" si="71"/>
        <v>-0.73449703588318904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11558978</v>
      </c>
      <c r="E272" s="31">
        <v>11558978</v>
      </c>
      <c r="F272" s="31">
        <v>1363558</v>
      </c>
      <c r="G272" s="36">
        <f t="shared" si="64"/>
        <v>0.11796527340046845</v>
      </c>
      <c r="H272" s="31">
        <v>1401661</v>
      </c>
      <c r="I272" s="36">
        <f t="shared" si="65"/>
        <v>0.12126167209592405</v>
      </c>
      <c r="J272" s="31">
        <v>1535959</v>
      </c>
      <c r="K272" s="36">
        <f t="shared" si="66"/>
        <v>0.13288017331636068</v>
      </c>
      <c r="L272" s="31">
        <v>1415421</v>
      </c>
      <c r="M272" s="36">
        <f t="shared" si="67"/>
        <v>0.12245208875732785</v>
      </c>
      <c r="N272" s="31">
        <f t="shared" si="68"/>
        <v>5716599</v>
      </c>
      <c r="O272" s="36">
        <f t="shared" si="69"/>
        <v>0.49455920757008104</v>
      </c>
      <c r="P272" s="31">
        <v>1276775</v>
      </c>
      <c r="Q272" s="31">
        <v>11860946</v>
      </c>
      <c r="R272" s="31">
        <v>11443847</v>
      </c>
      <c r="S272" s="31">
        <v>10667515</v>
      </c>
      <c r="T272" s="36">
        <f t="shared" si="70"/>
        <v>0.93216162362184674</v>
      </c>
      <c r="U272" s="36">
        <f t="shared" si="71"/>
        <v>0.10859078537721989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20657362</v>
      </c>
      <c r="E273" s="31">
        <v>21057362</v>
      </c>
      <c r="F273" s="31">
        <v>2532633</v>
      </c>
      <c r="G273" s="36">
        <f t="shared" si="64"/>
        <v>0.1226019566293121</v>
      </c>
      <c r="H273" s="31">
        <v>5074426</v>
      </c>
      <c r="I273" s="36">
        <f t="shared" si="65"/>
        <v>0.24564733870665575</v>
      </c>
      <c r="J273" s="31">
        <v>8346618</v>
      </c>
      <c r="K273" s="36">
        <f t="shared" si="66"/>
        <v>0.39637529145388678</v>
      </c>
      <c r="L273" s="31">
        <v>3799826</v>
      </c>
      <c r="M273" s="36">
        <f t="shared" si="67"/>
        <v>0.18045118852019545</v>
      </c>
      <c r="N273" s="31">
        <f t="shared" si="68"/>
        <v>19753503</v>
      </c>
      <c r="O273" s="36">
        <f t="shared" si="69"/>
        <v>0.93808061047722879</v>
      </c>
      <c r="P273" s="31">
        <v>6327471</v>
      </c>
      <c r="Q273" s="31">
        <v>18479312</v>
      </c>
      <c r="R273" s="31">
        <v>18479312</v>
      </c>
      <c r="S273" s="31">
        <v>16907827</v>
      </c>
      <c r="T273" s="36">
        <f t="shared" si="70"/>
        <v>0.9149597669004127</v>
      </c>
      <c r="U273" s="36">
        <f t="shared" si="71"/>
        <v>-0.39947160563833484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139669746</v>
      </c>
      <c r="E275" s="32">
        <f>SUM(E268:E274)</f>
        <v>140816084</v>
      </c>
      <c r="F275" s="32">
        <f>SUM(F268:F274)</f>
        <v>19223825</v>
      </c>
      <c r="G275" s="37">
        <f t="shared" si="64"/>
        <v>0.13763771719037851</v>
      </c>
      <c r="H275" s="32">
        <f>SUM(H268:H274)</f>
        <v>24557493</v>
      </c>
      <c r="I275" s="37">
        <f t="shared" si="65"/>
        <v>0.17582542893720163</v>
      </c>
      <c r="J275" s="32">
        <f>SUM(J268:J274)</f>
        <v>37658613</v>
      </c>
      <c r="K275" s="37">
        <f t="shared" si="66"/>
        <v>0.26743119060177811</v>
      </c>
      <c r="L275" s="32">
        <f>SUM(L268:L274)</f>
        <v>22705744</v>
      </c>
      <c r="M275" s="37">
        <f t="shared" si="67"/>
        <v>0.1612439669888846</v>
      </c>
      <c r="N275" s="32">
        <f t="shared" si="68"/>
        <v>104145675</v>
      </c>
      <c r="O275" s="37">
        <f t="shared" si="69"/>
        <v>0.73958650206463628</v>
      </c>
      <c r="P275" s="32">
        <f>SUM(P268:P274)</f>
        <v>28584768</v>
      </c>
      <c r="Q275" s="32">
        <f>SUM(Q268:Q274)</f>
        <v>119612199</v>
      </c>
      <c r="R275" s="32">
        <f>SUM(R268:R274)</f>
        <v>132643766</v>
      </c>
      <c r="S275" s="32">
        <f>SUM(S268:S274)</f>
        <v>102303022</v>
      </c>
      <c r="T275" s="37">
        <f t="shared" si="70"/>
        <v>0.77126144020971177</v>
      </c>
      <c r="U275" s="37">
        <f t="shared" si="71"/>
        <v>-0.20566981687589703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1676827</v>
      </c>
      <c r="Q276" s="31">
        <v>12434903</v>
      </c>
      <c r="R276" s="31">
        <v>17040121</v>
      </c>
      <c r="S276" s="31">
        <v>7562273</v>
      </c>
      <c r="T276" s="36">
        <f t="shared" si="70"/>
        <v>0.44379221250835016</v>
      </c>
      <c r="U276" s="36">
        <f t="shared" si="71"/>
        <v>-1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23319448</v>
      </c>
      <c r="E277" s="31">
        <v>23319448</v>
      </c>
      <c r="F277" s="31">
        <v>4534434</v>
      </c>
      <c r="G277" s="36">
        <f t="shared" si="64"/>
        <v>0.19444859929789077</v>
      </c>
      <c r="H277" s="31">
        <v>4797729</v>
      </c>
      <c r="I277" s="36">
        <f t="shared" si="65"/>
        <v>0.20573938971454211</v>
      </c>
      <c r="J277" s="31">
        <v>5390220</v>
      </c>
      <c r="K277" s="36">
        <f t="shared" si="66"/>
        <v>0.2311469808376253</v>
      </c>
      <c r="L277" s="31">
        <v>4548978</v>
      </c>
      <c r="M277" s="36">
        <f t="shared" si="67"/>
        <v>0.19507228472989582</v>
      </c>
      <c r="N277" s="31">
        <f t="shared" si="68"/>
        <v>19271361</v>
      </c>
      <c r="O277" s="36">
        <f t="shared" si="69"/>
        <v>0.82640725457995401</v>
      </c>
      <c r="P277" s="31">
        <v>4498984</v>
      </c>
      <c r="Q277" s="31">
        <v>27375400</v>
      </c>
      <c r="R277" s="31">
        <v>21322850</v>
      </c>
      <c r="S277" s="31">
        <v>18750838</v>
      </c>
      <c r="T277" s="36">
        <f t="shared" si="70"/>
        <v>0.87937766292967401</v>
      </c>
      <c r="U277" s="36">
        <f t="shared" si="71"/>
        <v>1.1112286685171613E-2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40129069</v>
      </c>
      <c r="F278" s="31">
        <v>0</v>
      </c>
      <c r="G278" s="36">
        <f t="shared" si="64"/>
        <v>0</v>
      </c>
      <c r="H278" s="31">
        <v>717197</v>
      </c>
      <c r="I278" s="36">
        <f t="shared" si="65"/>
        <v>0</v>
      </c>
      <c r="J278" s="31">
        <v>4474426</v>
      </c>
      <c r="K278" s="36">
        <f t="shared" si="66"/>
        <v>0.11150086736375568</v>
      </c>
      <c r="L278" s="31">
        <v>-18486090</v>
      </c>
      <c r="M278" s="36">
        <f t="shared" si="67"/>
        <v>-0.46066580812029306</v>
      </c>
      <c r="N278" s="31">
        <f t="shared" si="68"/>
        <v>-13294467</v>
      </c>
      <c r="O278" s="36">
        <f t="shared" si="69"/>
        <v>-0.33129268461224454</v>
      </c>
      <c r="P278" s="31">
        <v>0</v>
      </c>
      <c r="Q278" s="31">
        <v>38903485</v>
      </c>
      <c r="R278" s="31">
        <v>38903485</v>
      </c>
      <c r="S278" s="31">
        <v>-189485144</v>
      </c>
      <c r="T278" s="36">
        <f t="shared" si="70"/>
        <v>-4.8706470384337033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5477381</v>
      </c>
      <c r="E279" s="31">
        <v>5632649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438718</v>
      </c>
      <c r="K279" s="36">
        <f t="shared" si="66"/>
        <v>7.7888396738373014E-2</v>
      </c>
      <c r="L279" s="31">
        <v>1625226</v>
      </c>
      <c r="M279" s="36">
        <f t="shared" si="67"/>
        <v>0.28853670803914822</v>
      </c>
      <c r="N279" s="31">
        <f t="shared" si="68"/>
        <v>2063944</v>
      </c>
      <c r="O279" s="36">
        <f t="shared" si="69"/>
        <v>0.36642510477752122</v>
      </c>
      <c r="P279" s="31">
        <v>200512</v>
      </c>
      <c r="Q279" s="31">
        <v>4942984</v>
      </c>
      <c r="R279" s="31">
        <v>4942984</v>
      </c>
      <c r="S279" s="31">
        <v>1477453</v>
      </c>
      <c r="T279" s="36">
        <f t="shared" si="70"/>
        <v>0.29889900513535955</v>
      </c>
      <c r="U279" s="36">
        <f t="shared" si="71"/>
        <v>7.1053802266198538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14351573</v>
      </c>
      <c r="E280" s="31">
        <v>12200000</v>
      </c>
      <c r="F280" s="31">
        <v>3314001</v>
      </c>
      <c r="G280" s="36">
        <f t="shared" si="64"/>
        <v>0.23091552403349794</v>
      </c>
      <c r="H280" s="31">
        <v>923456</v>
      </c>
      <c r="I280" s="36">
        <f t="shared" si="65"/>
        <v>6.4345281175798644E-2</v>
      </c>
      <c r="J280" s="31">
        <v>2262402</v>
      </c>
      <c r="K280" s="36">
        <f t="shared" si="66"/>
        <v>0.1854427868852459</v>
      </c>
      <c r="L280" s="31">
        <v>1847773</v>
      </c>
      <c r="M280" s="36">
        <f t="shared" si="67"/>
        <v>0.15145680327868852</v>
      </c>
      <c r="N280" s="31">
        <f t="shared" si="68"/>
        <v>8347632</v>
      </c>
      <c r="O280" s="36">
        <f t="shared" si="69"/>
        <v>0.684232131147541</v>
      </c>
      <c r="P280" s="31">
        <v>2140131</v>
      </c>
      <c r="Q280" s="31">
        <v>5288237</v>
      </c>
      <c r="R280" s="31">
        <v>6226677</v>
      </c>
      <c r="S280" s="31">
        <v>4741933</v>
      </c>
      <c r="T280" s="36">
        <f t="shared" si="70"/>
        <v>0.76155114517743572</v>
      </c>
      <c r="U280" s="36">
        <f t="shared" si="71"/>
        <v>-0.1366075254271818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2712924</v>
      </c>
      <c r="E281" s="31">
        <v>3246420</v>
      </c>
      <c r="F281" s="31">
        <v>668945</v>
      </c>
      <c r="G281" s="36">
        <f t="shared" si="64"/>
        <v>0.24657712490287231</v>
      </c>
      <c r="H281" s="31">
        <v>687001</v>
      </c>
      <c r="I281" s="36">
        <f t="shared" si="65"/>
        <v>0.25323267441328989</v>
      </c>
      <c r="J281" s="31">
        <v>709978</v>
      </c>
      <c r="K281" s="36">
        <f t="shared" si="66"/>
        <v>0.2186956709236636</v>
      </c>
      <c r="L281" s="31">
        <v>691500</v>
      </c>
      <c r="M281" s="36">
        <f t="shared" si="67"/>
        <v>0.21300386271646921</v>
      </c>
      <c r="N281" s="31">
        <f t="shared" si="68"/>
        <v>2757424</v>
      </c>
      <c r="O281" s="36">
        <f t="shared" si="69"/>
        <v>0.84937377172392969</v>
      </c>
      <c r="P281" s="31">
        <v>437326</v>
      </c>
      <c r="Q281" s="31">
        <v>415820</v>
      </c>
      <c r="R281" s="31">
        <v>2552388</v>
      </c>
      <c r="S281" s="31">
        <v>1902287</v>
      </c>
      <c r="T281" s="36">
        <f t="shared" si="70"/>
        <v>0.74529695328453194</v>
      </c>
      <c r="U281" s="36">
        <f t="shared" si="71"/>
        <v>0.58120029451713373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32095334</v>
      </c>
      <c r="E282" s="31">
        <v>31838172</v>
      </c>
      <c r="F282" s="31">
        <v>6575168</v>
      </c>
      <c r="G282" s="36">
        <f t="shared" si="64"/>
        <v>0.20486367270706701</v>
      </c>
      <c r="H282" s="31">
        <v>6786193</v>
      </c>
      <c r="I282" s="36">
        <f t="shared" si="65"/>
        <v>0.21143861596828997</v>
      </c>
      <c r="J282" s="31">
        <v>7321680</v>
      </c>
      <c r="K282" s="36">
        <f t="shared" si="66"/>
        <v>0.22996546409762469</v>
      </c>
      <c r="L282" s="31">
        <v>7507181</v>
      </c>
      <c r="M282" s="36">
        <f t="shared" si="67"/>
        <v>0.23579183503374504</v>
      </c>
      <c r="N282" s="31">
        <f t="shared" si="68"/>
        <v>28190222</v>
      </c>
      <c r="O282" s="36">
        <f t="shared" si="69"/>
        <v>0.88542212787844732</v>
      </c>
      <c r="P282" s="31">
        <v>3900465</v>
      </c>
      <c r="Q282" s="31">
        <v>21349591</v>
      </c>
      <c r="R282" s="31">
        <v>21349591</v>
      </c>
      <c r="S282" s="31">
        <v>13239172</v>
      </c>
      <c r="T282" s="36">
        <f t="shared" si="70"/>
        <v>0.62011361248091357</v>
      </c>
      <c r="U282" s="36">
        <f t="shared" si="71"/>
        <v>0.92468872301123062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46928185</v>
      </c>
      <c r="E283" s="31">
        <v>48065991</v>
      </c>
      <c r="F283" s="31">
        <v>6535902</v>
      </c>
      <c r="G283" s="36">
        <f t="shared" si="64"/>
        <v>0.13927455323490565</v>
      </c>
      <c r="H283" s="31">
        <v>9870776</v>
      </c>
      <c r="I283" s="36">
        <f t="shared" si="65"/>
        <v>0.21033790247800976</v>
      </c>
      <c r="J283" s="31">
        <v>5752786</v>
      </c>
      <c r="K283" s="36">
        <f t="shared" si="66"/>
        <v>0.11968516367424943</v>
      </c>
      <c r="L283" s="31">
        <v>7209291</v>
      </c>
      <c r="M283" s="36">
        <f t="shared" si="67"/>
        <v>0.14998735800537225</v>
      </c>
      <c r="N283" s="31">
        <f t="shared" si="68"/>
        <v>29368755</v>
      </c>
      <c r="O283" s="36">
        <f t="shared" si="69"/>
        <v>0.61100903963469722</v>
      </c>
      <c r="P283" s="31">
        <v>-122268</v>
      </c>
      <c r="Q283" s="31">
        <v>45373210</v>
      </c>
      <c r="R283" s="31">
        <v>44573210</v>
      </c>
      <c r="S283" s="31">
        <v>19858874</v>
      </c>
      <c r="T283" s="36">
        <f t="shared" si="70"/>
        <v>0.44553385318221417</v>
      </c>
      <c r="U283" s="36">
        <f t="shared" si="71"/>
        <v>-59.96302384924919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124884845</v>
      </c>
      <c r="E285" s="32">
        <f>SUM(E276:E284)</f>
        <v>164431749</v>
      </c>
      <c r="F285" s="32">
        <f>SUM(F276:F284)</f>
        <v>21628450</v>
      </c>
      <c r="G285" s="37">
        <f t="shared" si="64"/>
        <v>0.17318714692723525</v>
      </c>
      <c r="H285" s="32">
        <f>SUM(H276:H284)</f>
        <v>23782352</v>
      </c>
      <c r="I285" s="37">
        <f t="shared" si="65"/>
        <v>0.19043425164999003</v>
      </c>
      <c r="J285" s="32">
        <f>SUM(J276:J284)</f>
        <v>26350210</v>
      </c>
      <c r="K285" s="37">
        <f t="shared" si="66"/>
        <v>0.16025013514877837</v>
      </c>
      <c r="L285" s="32">
        <f>SUM(L276:L284)</f>
        <v>4943859</v>
      </c>
      <c r="M285" s="37">
        <f t="shared" si="67"/>
        <v>3.0066328613946688E-2</v>
      </c>
      <c r="N285" s="32">
        <f t="shared" si="68"/>
        <v>76704871</v>
      </c>
      <c r="O285" s="37">
        <f t="shared" si="69"/>
        <v>0.46648455341796552</v>
      </c>
      <c r="P285" s="32">
        <f>SUM(P276:P284)</f>
        <v>12731977</v>
      </c>
      <c r="Q285" s="32">
        <f>SUM(Q276:Q284)</f>
        <v>156083630</v>
      </c>
      <c r="R285" s="32">
        <f>SUM(R276:R284)</f>
        <v>156911306</v>
      </c>
      <c r="S285" s="32">
        <f>SUM(S276:S284)</f>
        <v>-121952314</v>
      </c>
      <c r="T285" s="37">
        <f t="shared" si="70"/>
        <v>-0.77720539780607012</v>
      </c>
      <c r="U285" s="37">
        <f t="shared" si="71"/>
        <v>-0.61169746065359687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31800499</v>
      </c>
      <c r="E286" s="31">
        <v>31800499</v>
      </c>
      <c r="F286" s="31">
        <v>4942351</v>
      </c>
      <c r="G286" s="36">
        <f t="shared" si="64"/>
        <v>0.15541740398476137</v>
      </c>
      <c r="H286" s="31">
        <v>5743467</v>
      </c>
      <c r="I286" s="36">
        <f t="shared" si="65"/>
        <v>0.18060933572143004</v>
      </c>
      <c r="J286" s="31">
        <v>5312042</v>
      </c>
      <c r="K286" s="36">
        <f t="shared" si="66"/>
        <v>0.16704272470692991</v>
      </c>
      <c r="L286" s="31">
        <v>4569094</v>
      </c>
      <c r="M286" s="36">
        <f t="shared" si="67"/>
        <v>0.14367994665744083</v>
      </c>
      <c r="N286" s="31">
        <f t="shared" si="68"/>
        <v>20566954</v>
      </c>
      <c r="O286" s="36">
        <f t="shared" si="69"/>
        <v>0.64674941107056216</v>
      </c>
      <c r="P286" s="31">
        <v>4828570</v>
      </c>
      <c r="Q286" s="31">
        <v>30880638</v>
      </c>
      <c r="R286" s="31">
        <v>30880638</v>
      </c>
      <c r="S286" s="31">
        <v>17114087</v>
      </c>
      <c r="T286" s="36">
        <f t="shared" si="70"/>
        <v>0.55420121177548209</v>
      </c>
      <c r="U286" s="36">
        <f t="shared" si="71"/>
        <v>-5.3737649034807378E-2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9426622</v>
      </c>
      <c r="E287" s="31">
        <v>9436622</v>
      </c>
      <c r="F287" s="31">
        <v>1273627</v>
      </c>
      <c r="G287" s="36">
        <f t="shared" si="64"/>
        <v>0.13510958644570664</v>
      </c>
      <c r="H287" s="31">
        <v>1806652</v>
      </c>
      <c r="I287" s="36">
        <f t="shared" si="65"/>
        <v>0.19165423202500323</v>
      </c>
      <c r="J287" s="31">
        <v>1936050</v>
      </c>
      <c r="K287" s="36">
        <f t="shared" si="66"/>
        <v>0.20516345785599974</v>
      </c>
      <c r="L287" s="31">
        <v>1247568</v>
      </c>
      <c r="M287" s="36">
        <f t="shared" si="67"/>
        <v>0.13220493519820969</v>
      </c>
      <c r="N287" s="31">
        <f t="shared" si="68"/>
        <v>6263897</v>
      </c>
      <c r="O287" s="36">
        <f t="shared" si="69"/>
        <v>0.6637859395025042</v>
      </c>
      <c r="P287" s="31">
        <v>978894</v>
      </c>
      <c r="Q287" s="31">
        <v>9115430</v>
      </c>
      <c r="R287" s="31">
        <v>10548137</v>
      </c>
      <c r="S287" s="31">
        <v>5719873</v>
      </c>
      <c r="T287" s="36">
        <f t="shared" si="70"/>
        <v>0.54226381397966295</v>
      </c>
      <c r="U287" s="36">
        <f t="shared" si="71"/>
        <v>0.27446689835671689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13555046</v>
      </c>
      <c r="E288" s="31">
        <v>13555046</v>
      </c>
      <c r="F288" s="31">
        <v>1382828</v>
      </c>
      <c r="G288" s="36">
        <f t="shared" si="64"/>
        <v>0.10201573642760046</v>
      </c>
      <c r="H288" s="31">
        <v>1389372</v>
      </c>
      <c r="I288" s="36">
        <f t="shared" si="65"/>
        <v>0.10249850867344899</v>
      </c>
      <c r="J288" s="31">
        <v>1702835</v>
      </c>
      <c r="K288" s="36">
        <f t="shared" si="66"/>
        <v>0.12562369762522385</v>
      </c>
      <c r="L288" s="31">
        <v>1958324</v>
      </c>
      <c r="M288" s="36">
        <f t="shared" si="67"/>
        <v>0.14447195531464813</v>
      </c>
      <c r="N288" s="31">
        <f t="shared" si="68"/>
        <v>6433359</v>
      </c>
      <c r="O288" s="36">
        <f t="shared" si="69"/>
        <v>0.47460989804092146</v>
      </c>
      <c r="P288" s="31">
        <v>-7778697</v>
      </c>
      <c r="Q288" s="31">
        <v>17795956</v>
      </c>
      <c r="R288" s="31">
        <v>17795956</v>
      </c>
      <c r="S288" s="31">
        <v>-3000322</v>
      </c>
      <c r="T288" s="36">
        <f t="shared" si="70"/>
        <v>-0.1685957191622636</v>
      </c>
      <c r="U288" s="36">
        <f t="shared" si="71"/>
        <v>-1.2517547604695234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12036373</v>
      </c>
      <c r="E289" s="31">
        <v>12036373</v>
      </c>
      <c r="F289" s="31">
        <v>1887029</v>
      </c>
      <c r="G289" s="36">
        <f t="shared" si="64"/>
        <v>0.15677721187271282</v>
      </c>
      <c r="H289" s="31">
        <v>2741378</v>
      </c>
      <c r="I289" s="36">
        <f t="shared" si="65"/>
        <v>0.2277578137533624</v>
      </c>
      <c r="J289" s="31">
        <v>2520284</v>
      </c>
      <c r="K289" s="36">
        <f t="shared" si="66"/>
        <v>0.20938899118530141</v>
      </c>
      <c r="L289" s="31">
        <v>1647995</v>
      </c>
      <c r="M289" s="36">
        <f t="shared" si="67"/>
        <v>0.13691790708048013</v>
      </c>
      <c r="N289" s="31">
        <f t="shared" si="68"/>
        <v>8796686</v>
      </c>
      <c r="O289" s="36">
        <f t="shared" si="69"/>
        <v>0.73084192389185676</v>
      </c>
      <c r="P289" s="31">
        <v>1610611</v>
      </c>
      <c r="Q289" s="31">
        <v>14518062</v>
      </c>
      <c r="R289" s="31">
        <v>11518062</v>
      </c>
      <c r="S289" s="31">
        <v>6354714</v>
      </c>
      <c r="T289" s="36">
        <f t="shared" si="70"/>
        <v>0.55171729410728998</v>
      </c>
      <c r="U289" s="36">
        <f t="shared" si="71"/>
        <v>2.3211067104347283E-2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85780074</v>
      </c>
      <c r="E290" s="31">
        <v>85780074</v>
      </c>
      <c r="F290" s="31">
        <v>19562800</v>
      </c>
      <c r="G290" s="36">
        <f t="shared" si="64"/>
        <v>0.22805762559729198</v>
      </c>
      <c r="H290" s="31">
        <v>19008713</v>
      </c>
      <c r="I290" s="36">
        <f t="shared" si="65"/>
        <v>0.2215982350399931</v>
      </c>
      <c r="J290" s="31">
        <v>34641088</v>
      </c>
      <c r="K290" s="36">
        <f t="shared" si="66"/>
        <v>0.40383607036757746</v>
      </c>
      <c r="L290" s="31">
        <v>21296008</v>
      </c>
      <c r="M290" s="36">
        <f t="shared" si="67"/>
        <v>0.24826287746032955</v>
      </c>
      <c r="N290" s="31">
        <f t="shared" si="68"/>
        <v>94508609</v>
      </c>
      <c r="O290" s="36">
        <f t="shared" si="69"/>
        <v>1.101754808465192</v>
      </c>
      <c r="P290" s="31">
        <v>20557543</v>
      </c>
      <c r="Q290" s="31">
        <v>84927434</v>
      </c>
      <c r="R290" s="31">
        <v>75520434</v>
      </c>
      <c r="S290" s="31">
        <v>77959331</v>
      </c>
      <c r="T290" s="36">
        <f t="shared" si="70"/>
        <v>1.0322945310404334</v>
      </c>
      <c r="U290" s="36">
        <f t="shared" si="71"/>
        <v>3.5921851166746954E-2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152598614</v>
      </c>
      <c r="E292" s="32">
        <f>SUM(E286:E291)</f>
        <v>152608614</v>
      </c>
      <c r="F292" s="32">
        <f>SUM(F286:F291)</f>
        <v>29048635</v>
      </c>
      <c r="G292" s="37">
        <f t="shared" si="64"/>
        <v>0.19035975647852216</v>
      </c>
      <c r="H292" s="32">
        <f>SUM(H286:H291)</f>
        <v>30689582</v>
      </c>
      <c r="I292" s="37">
        <f t="shared" si="65"/>
        <v>0.2011131110273387</v>
      </c>
      <c r="J292" s="32">
        <f>SUM(J286:J291)</f>
        <v>46112299</v>
      </c>
      <c r="K292" s="37">
        <f t="shared" si="66"/>
        <v>0.30216052548645778</v>
      </c>
      <c r="L292" s="32">
        <f>SUM(L286:L291)</f>
        <v>30718989</v>
      </c>
      <c r="M292" s="37">
        <f t="shared" si="67"/>
        <v>0.20129262821297886</v>
      </c>
      <c r="N292" s="32">
        <f t="shared" si="68"/>
        <v>136569505</v>
      </c>
      <c r="O292" s="37">
        <f t="shared" si="69"/>
        <v>0.89490036912333137</v>
      </c>
      <c r="P292" s="32">
        <f>SUM(P286:P291)</f>
        <v>20196921</v>
      </c>
      <c r="Q292" s="32">
        <f>SUM(Q286:Q291)</f>
        <v>157237520</v>
      </c>
      <c r="R292" s="32">
        <f>SUM(R286:R291)</f>
        <v>146263227</v>
      </c>
      <c r="S292" s="32">
        <f>SUM(S286:S291)</f>
        <v>104147683</v>
      </c>
      <c r="T292" s="37">
        <f t="shared" si="70"/>
        <v>0.71205651028060524</v>
      </c>
      <c r="U292" s="37">
        <f t="shared" si="71"/>
        <v>0.52097386527382072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398115331</v>
      </c>
      <c r="E293" s="31">
        <v>398115331</v>
      </c>
      <c r="F293" s="31">
        <v>92257965</v>
      </c>
      <c r="G293" s="36">
        <f t="shared" si="64"/>
        <v>0.23173678031504896</v>
      </c>
      <c r="H293" s="31">
        <v>113731725</v>
      </c>
      <c r="I293" s="36">
        <f t="shared" si="65"/>
        <v>0.28567532105413945</v>
      </c>
      <c r="J293" s="31">
        <v>101314982</v>
      </c>
      <c r="K293" s="36">
        <f t="shared" si="66"/>
        <v>0.25448651210068574</v>
      </c>
      <c r="L293" s="31">
        <v>89353594</v>
      </c>
      <c r="M293" s="36">
        <f t="shared" si="67"/>
        <v>0.22444147974798789</v>
      </c>
      <c r="N293" s="31">
        <f t="shared" si="68"/>
        <v>396658266</v>
      </c>
      <c r="O293" s="36">
        <f t="shared" si="69"/>
        <v>0.99634009321786199</v>
      </c>
      <c r="P293" s="31">
        <v>84734919</v>
      </c>
      <c r="Q293" s="31">
        <v>364713993</v>
      </c>
      <c r="R293" s="31">
        <v>373693993</v>
      </c>
      <c r="S293" s="31">
        <v>363603815</v>
      </c>
      <c r="T293" s="36">
        <f t="shared" si="70"/>
        <v>0.97299882206027322</v>
      </c>
      <c r="U293" s="36">
        <f t="shared" si="71"/>
        <v>5.4507339530235566E-2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48870429</v>
      </c>
      <c r="E294" s="31">
        <v>57648854</v>
      </c>
      <c r="F294" s="31">
        <v>2854472</v>
      </c>
      <c r="G294" s="36">
        <f t="shared" si="64"/>
        <v>5.840898184053183E-2</v>
      </c>
      <c r="H294" s="31">
        <v>14865756</v>
      </c>
      <c r="I294" s="36">
        <f t="shared" si="65"/>
        <v>0.3041871394253568</v>
      </c>
      <c r="J294" s="31">
        <v>9117282</v>
      </c>
      <c r="K294" s="36">
        <f t="shared" si="66"/>
        <v>0.15815200767043869</v>
      </c>
      <c r="L294" s="31">
        <v>2694700</v>
      </c>
      <c r="M294" s="36">
        <f t="shared" si="67"/>
        <v>4.6743340292592805E-2</v>
      </c>
      <c r="N294" s="31">
        <f t="shared" si="68"/>
        <v>29532210</v>
      </c>
      <c r="O294" s="36">
        <f t="shared" si="69"/>
        <v>0.51227748603640932</v>
      </c>
      <c r="P294" s="31">
        <v>-3435833</v>
      </c>
      <c r="Q294" s="31">
        <v>47346657</v>
      </c>
      <c r="R294" s="31">
        <v>27096859</v>
      </c>
      <c r="S294" s="31">
        <v>-139271226</v>
      </c>
      <c r="T294" s="36">
        <f t="shared" si="70"/>
        <v>-5.1397553495037931</v>
      </c>
      <c r="U294" s="36">
        <f t="shared" si="71"/>
        <v>-1.7842930666304211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13546944</v>
      </c>
      <c r="E295" s="31">
        <v>15079452</v>
      </c>
      <c r="F295" s="31">
        <v>3176799</v>
      </c>
      <c r="G295" s="36">
        <f t="shared" si="64"/>
        <v>0.23450299934804483</v>
      </c>
      <c r="H295" s="31">
        <v>3562401</v>
      </c>
      <c r="I295" s="36">
        <f t="shared" si="65"/>
        <v>0.26296713118471593</v>
      </c>
      <c r="J295" s="31">
        <v>3077802</v>
      </c>
      <c r="K295" s="36">
        <f t="shared" si="66"/>
        <v>0.20410569296550035</v>
      </c>
      <c r="L295" s="31">
        <v>2964318</v>
      </c>
      <c r="M295" s="36">
        <f t="shared" si="67"/>
        <v>0.19657995529280506</v>
      </c>
      <c r="N295" s="31">
        <f t="shared" si="68"/>
        <v>12781320</v>
      </c>
      <c r="O295" s="36">
        <f t="shared" si="69"/>
        <v>0.84759844057993616</v>
      </c>
      <c r="P295" s="31">
        <v>5198931</v>
      </c>
      <c r="Q295" s="31">
        <v>14693434</v>
      </c>
      <c r="R295" s="31">
        <v>13522866</v>
      </c>
      <c r="S295" s="31">
        <v>12619267</v>
      </c>
      <c r="T295" s="36">
        <f t="shared" si="70"/>
        <v>0.93317991910886344</v>
      </c>
      <c r="U295" s="36">
        <f t="shared" si="71"/>
        <v>-0.42982163063906786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81488391</v>
      </c>
      <c r="E296" s="31">
        <v>81488391</v>
      </c>
      <c r="F296" s="31">
        <v>19498151</v>
      </c>
      <c r="G296" s="36">
        <f t="shared" si="64"/>
        <v>0.23927519933483532</v>
      </c>
      <c r="H296" s="31">
        <v>49635899</v>
      </c>
      <c r="I296" s="36">
        <f t="shared" si="65"/>
        <v>0.60911619914056225</v>
      </c>
      <c r="J296" s="31">
        <v>21897248</v>
      </c>
      <c r="K296" s="36">
        <f t="shared" si="66"/>
        <v>0.26871616596283021</v>
      </c>
      <c r="L296" s="31">
        <v>18088501</v>
      </c>
      <c r="M296" s="36">
        <f t="shared" si="67"/>
        <v>0.22197641624805181</v>
      </c>
      <c r="N296" s="31">
        <f t="shared" si="68"/>
        <v>109119799</v>
      </c>
      <c r="O296" s="36">
        <f t="shared" si="69"/>
        <v>1.3390839806862795</v>
      </c>
      <c r="P296" s="31">
        <v>24466804</v>
      </c>
      <c r="Q296" s="31">
        <v>73461474</v>
      </c>
      <c r="R296" s="31">
        <v>73461474</v>
      </c>
      <c r="S296" s="31">
        <v>81185085</v>
      </c>
      <c r="T296" s="36">
        <f t="shared" si="70"/>
        <v>1.1051382524668645</v>
      </c>
      <c r="U296" s="36">
        <f t="shared" si="71"/>
        <v>-0.26069211982079887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542021095</v>
      </c>
      <c r="E298" s="32">
        <f>SUM(E293:E297)</f>
        <v>552332028</v>
      </c>
      <c r="F298" s="32">
        <f>SUM(F293:F297)</f>
        <v>117787387</v>
      </c>
      <c r="G298" s="37">
        <f t="shared" si="64"/>
        <v>0.21731144430826996</v>
      </c>
      <c r="H298" s="32">
        <f>SUM(H293:H297)</f>
        <v>181795781</v>
      </c>
      <c r="I298" s="37">
        <f t="shared" si="65"/>
        <v>0.33540351598308182</v>
      </c>
      <c r="J298" s="32">
        <f>SUM(J293:J297)</f>
        <v>135407314</v>
      </c>
      <c r="K298" s="37">
        <f t="shared" si="66"/>
        <v>0.24515564395262626</v>
      </c>
      <c r="L298" s="32">
        <f>SUM(L293:L297)</f>
        <v>113101113</v>
      </c>
      <c r="M298" s="37">
        <f t="shared" si="67"/>
        <v>0.20477015140610313</v>
      </c>
      <c r="N298" s="32">
        <f t="shared" si="68"/>
        <v>548091595</v>
      </c>
      <c r="O298" s="37">
        <f t="shared" si="69"/>
        <v>0.99232267407096664</v>
      </c>
      <c r="P298" s="32">
        <f>SUM(P293:P297)</f>
        <v>110964821</v>
      </c>
      <c r="Q298" s="32">
        <f>SUM(Q293:Q297)</f>
        <v>500215558</v>
      </c>
      <c r="R298" s="32">
        <f>SUM(R293:R297)</f>
        <v>487775192</v>
      </c>
      <c r="S298" s="32">
        <f>SUM(S293:S297)</f>
        <v>318136941</v>
      </c>
      <c r="T298" s="37">
        <f t="shared" si="70"/>
        <v>0.65222042083681864</v>
      </c>
      <c r="U298" s="37">
        <f t="shared" si="71"/>
        <v>1.925197536253398E-2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1179953511</v>
      </c>
      <c r="E299" s="32">
        <f>SUM(E263:E266,E268:E274,E276:E284,E286:E291,E293:E297)</f>
        <v>1230170002</v>
      </c>
      <c r="F299" s="32">
        <f>SUM(F263:F266,F268:F274,F276:F284,F286:F291,F293:F297)</f>
        <v>245253288</v>
      </c>
      <c r="G299" s="37">
        <f t="shared" si="64"/>
        <v>0.20784995825144845</v>
      </c>
      <c r="H299" s="32">
        <f>SUM(H263:H266,H268:H274,H276:H284,H286:H291,H293:H297)</f>
        <v>318112367</v>
      </c>
      <c r="I299" s="37">
        <f t="shared" si="65"/>
        <v>0.26959737314600013</v>
      </c>
      <c r="J299" s="32">
        <f>SUM(J263:J266,J268:J274,J276:J284,J286:J291,J293:J297)</f>
        <v>289167853</v>
      </c>
      <c r="K299" s="37">
        <f t="shared" si="66"/>
        <v>0.23506332663767882</v>
      </c>
      <c r="L299" s="32">
        <f>SUM(L263:L266,L268:L274,L276:L284,L286:L291,L293:L297)</f>
        <v>202451040</v>
      </c>
      <c r="M299" s="37">
        <f t="shared" si="67"/>
        <v>0.16457159552814393</v>
      </c>
      <c r="N299" s="32">
        <f t="shared" si="68"/>
        <v>1054984548</v>
      </c>
      <c r="O299" s="37">
        <f t="shared" si="69"/>
        <v>0.85759248419715572</v>
      </c>
      <c r="P299" s="32">
        <f>SUM(P263:P266,P268:P274,P276:P284,P286:P291,P293:P297)</f>
        <v>197384216</v>
      </c>
      <c r="Q299" s="32">
        <f>SUM(Q263:Q266,Q268:Q274,Q276:Q284,Q286:Q291,Q293:Q297)</f>
        <v>1135832150</v>
      </c>
      <c r="R299" s="32">
        <f>SUM(R263:R266,R268:R274,R276:R284,R286:R291,R293:R297)</f>
        <v>1128276734</v>
      </c>
      <c r="S299" s="32">
        <f>SUM(S263:S266,S268:S274,S276:S284,S286:S291,S293:S297)</f>
        <v>576812266</v>
      </c>
      <c r="T299" s="37">
        <f t="shared" si="70"/>
        <v>0.51123297026170889</v>
      </c>
      <c r="U299" s="37">
        <f t="shared" si="71"/>
        <v>2.5669853966438838E-2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11089269670</v>
      </c>
      <c r="E302" s="31">
        <v>11257095116</v>
      </c>
      <c r="F302" s="31">
        <v>2223272976</v>
      </c>
      <c r="G302" s="36">
        <f t="shared" ref="G302:G339" si="72">IF(($D302     =0),0,($F302     /$D302     ))</f>
        <v>0.20048867438174583</v>
      </c>
      <c r="H302" s="31">
        <v>2814861525</v>
      </c>
      <c r="I302" s="36">
        <f t="shared" ref="I302:I339" si="73">IF(($D302     =0),0,($H302     /$D302     ))</f>
        <v>0.25383651121904766</v>
      </c>
      <c r="J302" s="31">
        <v>3061889426</v>
      </c>
      <c r="K302" s="36">
        <f t="shared" ref="K302:K339" si="74">IF(($E302     =0),0,($J302     /$E302     ))</f>
        <v>0.27199640710577788</v>
      </c>
      <c r="L302" s="31">
        <v>2676669045</v>
      </c>
      <c r="M302" s="36">
        <f t="shared" ref="M302:M339" si="75">IF(($E302     =0),0,($L302     /$E302     ))</f>
        <v>0.23777617737240056</v>
      </c>
      <c r="N302" s="31">
        <f t="shared" ref="N302:N339" si="76">$F302     +$H302     +$J302     +$L302</f>
        <v>10776692972</v>
      </c>
      <c r="O302" s="36">
        <f t="shared" ref="O302:O339" si="77">IF(($E302     =0),0,($N302     /$E302     ))</f>
        <v>0.95732450165432181</v>
      </c>
      <c r="P302" s="31">
        <v>4475738172</v>
      </c>
      <c r="Q302" s="31">
        <v>9627460255</v>
      </c>
      <c r="R302" s="31">
        <v>10237864435</v>
      </c>
      <c r="S302" s="31">
        <v>10100148760</v>
      </c>
      <c r="T302" s="36">
        <f t="shared" ref="T302:T339" si="78">IF(($R302     =0),0,($S302     /$R302     ))</f>
        <v>0.98654839826466212</v>
      </c>
      <c r="U302" s="36">
        <f t="shared" ref="U302:U339" si="79">IF(($P302     =0),0,(($L302     /$P302     )-1))</f>
        <v>-0.40196031534080545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11089269670</v>
      </c>
      <c r="E303" s="32">
        <f>E302</f>
        <v>11257095116</v>
      </c>
      <c r="F303" s="32">
        <f>F302</f>
        <v>2223272976</v>
      </c>
      <c r="G303" s="37">
        <f t="shared" si="72"/>
        <v>0.20048867438174583</v>
      </c>
      <c r="H303" s="32">
        <f>H302</f>
        <v>2814861525</v>
      </c>
      <c r="I303" s="37">
        <f t="shared" si="73"/>
        <v>0.25383651121904766</v>
      </c>
      <c r="J303" s="32">
        <f>J302</f>
        <v>3061889426</v>
      </c>
      <c r="K303" s="37">
        <f t="shared" si="74"/>
        <v>0.27199640710577788</v>
      </c>
      <c r="L303" s="32">
        <f>L302</f>
        <v>2676669045</v>
      </c>
      <c r="M303" s="37">
        <f t="shared" si="75"/>
        <v>0.23777617737240056</v>
      </c>
      <c r="N303" s="32">
        <f t="shared" si="76"/>
        <v>10776692972</v>
      </c>
      <c r="O303" s="37">
        <f t="shared" si="77"/>
        <v>0.95732450165432181</v>
      </c>
      <c r="P303" s="32">
        <f>P302</f>
        <v>4475738172</v>
      </c>
      <c r="Q303" s="32">
        <f>Q302</f>
        <v>9627460255</v>
      </c>
      <c r="R303" s="32">
        <f>R302</f>
        <v>10237864435</v>
      </c>
      <c r="S303" s="32">
        <f>S302</f>
        <v>10100148760</v>
      </c>
      <c r="T303" s="37">
        <f t="shared" si="78"/>
        <v>0.98654839826466212</v>
      </c>
      <c r="U303" s="37">
        <f t="shared" si="79"/>
        <v>-0.40196031534080545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49753200</v>
      </c>
      <c r="E304" s="31">
        <v>52123241</v>
      </c>
      <c r="F304" s="31">
        <v>9845547</v>
      </c>
      <c r="G304" s="36">
        <f t="shared" si="72"/>
        <v>0.19788771375509515</v>
      </c>
      <c r="H304" s="31">
        <v>13336786</v>
      </c>
      <c r="I304" s="36">
        <f t="shared" si="73"/>
        <v>0.26805885852568279</v>
      </c>
      <c r="J304" s="31">
        <v>14882260</v>
      </c>
      <c r="K304" s="36">
        <f t="shared" si="74"/>
        <v>0.28552061833607006</v>
      </c>
      <c r="L304" s="31">
        <v>12477048</v>
      </c>
      <c r="M304" s="36">
        <f t="shared" si="75"/>
        <v>0.23937590527035724</v>
      </c>
      <c r="N304" s="31">
        <f t="shared" si="76"/>
        <v>50541641</v>
      </c>
      <c r="O304" s="36">
        <f t="shared" si="77"/>
        <v>0.96965652999206242</v>
      </c>
      <c r="P304" s="31">
        <v>12413964</v>
      </c>
      <c r="Q304" s="31">
        <v>40688382</v>
      </c>
      <c r="R304" s="31">
        <v>43379325</v>
      </c>
      <c r="S304" s="31">
        <v>44773147</v>
      </c>
      <c r="T304" s="36">
        <f t="shared" si="78"/>
        <v>1.0321310209414278</v>
      </c>
      <c r="U304" s="36">
        <f t="shared" si="79"/>
        <v>5.0816967086420028E-3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43248413</v>
      </c>
      <c r="E305" s="31">
        <v>44826905</v>
      </c>
      <c r="F305" s="31">
        <v>11074913</v>
      </c>
      <c r="G305" s="36">
        <f t="shared" si="72"/>
        <v>0.2560767489896103</v>
      </c>
      <c r="H305" s="31">
        <v>9512801</v>
      </c>
      <c r="I305" s="36">
        <f t="shared" si="73"/>
        <v>0.2199572271010268</v>
      </c>
      <c r="J305" s="31">
        <v>10341464</v>
      </c>
      <c r="K305" s="36">
        <f t="shared" si="74"/>
        <v>0.2306977026408582</v>
      </c>
      <c r="L305" s="31">
        <v>9840480</v>
      </c>
      <c r="M305" s="36">
        <f t="shared" si="75"/>
        <v>0.2195217358860711</v>
      </c>
      <c r="N305" s="31">
        <f t="shared" si="76"/>
        <v>40769658</v>
      </c>
      <c r="O305" s="36">
        <f t="shared" si="77"/>
        <v>0.90949080691606976</v>
      </c>
      <c r="P305" s="31">
        <v>8369255</v>
      </c>
      <c r="Q305" s="31">
        <v>40123478</v>
      </c>
      <c r="R305" s="31">
        <v>36062353</v>
      </c>
      <c r="S305" s="31">
        <v>39400977</v>
      </c>
      <c r="T305" s="36">
        <f t="shared" si="78"/>
        <v>1.0925792057994663</v>
      </c>
      <c r="U305" s="36">
        <f t="shared" si="79"/>
        <v>0.17578924288960018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49781348</v>
      </c>
      <c r="E306" s="31">
        <v>56762348</v>
      </c>
      <c r="F306" s="31">
        <v>11170297</v>
      </c>
      <c r="G306" s="36">
        <f t="shared" si="72"/>
        <v>0.22438719417561775</v>
      </c>
      <c r="H306" s="31">
        <v>14896476</v>
      </c>
      <c r="I306" s="36">
        <f t="shared" si="73"/>
        <v>0.29923810018161823</v>
      </c>
      <c r="J306" s="31">
        <v>16437353</v>
      </c>
      <c r="K306" s="36">
        <f t="shared" si="74"/>
        <v>0.28958197782797851</v>
      </c>
      <c r="L306" s="31">
        <v>12667741</v>
      </c>
      <c r="M306" s="36">
        <f t="shared" si="75"/>
        <v>0.22317154674433129</v>
      </c>
      <c r="N306" s="31">
        <f t="shared" si="76"/>
        <v>55171867</v>
      </c>
      <c r="O306" s="36">
        <f t="shared" si="77"/>
        <v>0.97197999984073946</v>
      </c>
      <c r="P306" s="31">
        <v>12558874</v>
      </c>
      <c r="Q306" s="31">
        <v>42969660</v>
      </c>
      <c r="R306" s="31">
        <v>48347302</v>
      </c>
      <c r="S306" s="31">
        <v>49389318</v>
      </c>
      <c r="T306" s="36">
        <f t="shared" si="78"/>
        <v>1.0215527228385981</v>
      </c>
      <c r="U306" s="36">
        <f t="shared" si="79"/>
        <v>8.668531908194943E-3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217450817</v>
      </c>
      <c r="E307" s="31">
        <v>221125819</v>
      </c>
      <c r="F307" s="31">
        <v>41085533</v>
      </c>
      <c r="G307" s="36">
        <f t="shared" si="72"/>
        <v>0.18894172745278764</v>
      </c>
      <c r="H307" s="31">
        <v>59665486</v>
      </c>
      <c r="I307" s="36">
        <f t="shared" si="73"/>
        <v>0.27438612014964286</v>
      </c>
      <c r="J307" s="31">
        <v>66507700</v>
      </c>
      <c r="K307" s="36">
        <f t="shared" si="74"/>
        <v>0.30076858641278792</v>
      </c>
      <c r="L307" s="31">
        <v>58205529</v>
      </c>
      <c r="M307" s="36">
        <f t="shared" si="75"/>
        <v>0.2632235767999575</v>
      </c>
      <c r="N307" s="31">
        <f t="shared" si="76"/>
        <v>225464248</v>
      </c>
      <c r="O307" s="36">
        <f t="shared" si="77"/>
        <v>1.0196197306113766</v>
      </c>
      <c r="P307" s="31">
        <v>53752375</v>
      </c>
      <c r="Q307" s="31">
        <v>212331056</v>
      </c>
      <c r="R307" s="31">
        <v>213417311</v>
      </c>
      <c r="S307" s="31">
        <v>212887163</v>
      </c>
      <c r="T307" s="36">
        <f t="shared" si="78"/>
        <v>0.99751590910073828</v>
      </c>
      <c r="U307" s="36">
        <f t="shared" si="79"/>
        <v>8.2845716119520407E-2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118701507</v>
      </c>
      <c r="E308" s="31">
        <v>119282507</v>
      </c>
      <c r="F308" s="31">
        <v>27682974</v>
      </c>
      <c r="G308" s="36">
        <f t="shared" si="72"/>
        <v>0.2332150172280458</v>
      </c>
      <c r="H308" s="31">
        <v>31048513</v>
      </c>
      <c r="I308" s="36">
        <f t="shared" si="73"/>
        <v>0.26156797655483854</v>
      </c>
      <c r="J308" s="31">
        <v>38180873</v>
      </c>
      <c r="K308" s="36">
        <f t="shared" si="74"/>
        <v>0.3200877811865574</v>
      </c>
      <c r="L308" s="31">
        <v>25948141</v>
      </c>
      <c r="M308" s="36">
        <f t="shared" si="75"/>
        <v>0.21753517470923042</v>
      </c>
      <c r="N308" s="31">
        <f t="shared" si="76"/>
        <v>122860501</v>
      </c>
      <c r="O308" s="36">
        <f t="shared" si="77"/>
        <v>1.0299959657957223</v>
      </c>
      <c r="P308" s="31">
        <v>31799098</v>
      </c>
      <c r="Q308" s="31">
        <v>113186530</v>
      </c>
      <c r="R308" s="31">
        <v>120588538</v>
      </c>
      <c r="S308" s="31">
        <v>121643885</v>
      </c>
      <c r="T308" s="36">
        <f t="shared" si="78"/>
        <v>1.0087516360800395</v>
      </c>
      <c r="U308" s="36">
        <f t="shared" si="79"/>
        <v>-0.18399757754135038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151258144</v>
      </c>
      <c r="E309" s="31">
        <v>176258144</v>
      </c>
      <c r="F309" s="31">
        <v>37446508</v>
      </c>
      <c r="G309" s="36">
        <f t="shared" si="72"/>
        <v>0.24756688803480228</v>
      </c>
      <c r="H309" s="31">
        <v>45334074</v>
      </c>
      <c r="I309" s="36">
        <f t="shared" si="73"/>
        <v>0.29971327692610061</v>
      </c>
      <c r="J309" s="31">
        <v>43484139</v>
      </c>
      <c r="K309" s="36">
        <f t="shared" si="74"/>
        <v>0.24670711953031799</v>
      </c>
      <c r="L309" s="31">
        <v>41133203</v>
      </c>
      <c r="M309" s="36">
        <f t="shared" si="75"/>
        <v>0.23336909187016061</v>
      </c>
      <c r="N309" s="31">
        <f t="shared" si="76"/>
        <v>167397924</v>
      </c>
      <c r="O309" s="36">
        <f t="shared" si="77"/>
        <v>0.94973157098488459</v>
      </c>
      <c r="P309" s="31">
        <v>37985640</v>
      </c>
      <c r="Q309" s="31">
        <v>144609635</v>
      </c>
      <c r="R309" s="31">
        <v>149609635</v>
      </c>
      <c r="S309" s="31">
        <v>152622324</v>
      </c>
      <c r="T309" s="36">
        <f t="shared" si="78"/>
        <v>1.0201369985295399</v>
      </c>
      <c r="U309" s="36">
        <f t="shared" si="79"/>
        <v>8.2861918345985552E-2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630193429</v>
      </c>
      <c r="E310" s="32">
        <f>SUM(E304:E309)</f>
        <v>670378964</v>
      </c>
      <c r="F310" s="32">
        <f>SUM(F304:F309)</f>
        <v>138305772</v>
      </c>
      <c r="G310" s="37">
        <f t="shared" si="72"/>
        <v>0.21946558887398365</v>
      </c>
      <c r="H310" s="32">
        <f>SUM(H304:H309)</f>
        <v>173794136</v>
      </c>
      <c r="I310" s="37">
        <f t="shared" si="73"/>
        <v>0.27577903545547761</v>
      </c>
      <c r="J310" s="32">
        <f>SUM(J304:J309)</f>
        <v>189833789</v>
      </c>
      <c r="K310" s="37">
        <f t="shared" si="74"/>
        <v>0.28317384523420097</v>
      </c>
      <c r="L310" s="32">
        <f>SUM(L304:L309)</f>
        <v>160272142</v>
      </c>
      <c r="M310" s="37">
        <f t="shared" si="75"/>
        <v>0.23907692604745873</v>
      </c>
      <c r="N310" s="32">
        <f t="shared" si="76"/>
        <v>662205839</v>
      </c>
      <c r="O310" s="37">
        <f t="shared" si="77"/>
        <v>0.98780820186953244</v>
      </c>
      <c r="P310" s="32">
        <f>SUM(P304:P309)</f>
        <v>156879206</v>
      </c>
      <c r="Q310" s="32">
        <f>SUM(Q304:Q309)</f>
        <v>593908741</v>
      </c>
      <c r="R310" s="32">
        <f>SUM(R304:R309)</f>
        <v>611404464</v>
      </c>
      <c r="S310" s="32">
        <f>SUM(S304:S309)</f>
        <v>620716814</v>
      </c>
      <c r="T310" s="37">
        <f t="shared" si="78"/>
        <v>1.0152310795035346</v>
      </c>
      <c r="U310" s="37">
        <f t="shared" si="79"/>
        <v>2.1627697427280435E-2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60764197</v>
      </c>
      <c r="E311" s="31">
        <v>61064197</v>
      </c>
      <c r="F311" s="31">
        <v>17072958</v>
      </c>
      <c r="G311" s="36">
        <f t="shared" si="72"/>
        <v>0.28097068410202147</v>
      </c>
      <c r="H311" s="31">
        <v>12553240</v>
      </c>
      <c r="I311" s="36">
        <f t="shared" si="73"/>
        <v>0.20658941646180234</v>
      </c>
      <c r="J311" s="31">
        <v>29264581</v>
      </c>
      <c r="K311" s="36">
        <f t="shared" si="74"/>
        <v>0.47924286959836709</v>
      </c>
      <c r="L311" s="31">
        <v>16043724</v>
      </c>
      <c r="M311" s="36">
        <f t="shared" si="75"/>
        <v>0.26273536357155403</v>
      </c>
      <c r="N311" s="31">
        <f t="shared" si="76"/>
        <v>74934503</v>
      </c>
      <c r="O311" s="36">
        <f t="shared" si="77"/>
        <v>1.2271430180274048</v>
      </c>
      <c r="P311" s="31">
        <v>14986439</v>
      </c>
      <c r="Q311" s="31">
        <v>63462956</v>
      </c>
      <c r="R311" s="31">
        <v>64031145</v>
      </c>
      <c r="S311" s="31">
        <v>61413088</v>
      </c>
      <c r="T311" s="36">
        <f t="shared" si="78"/>
        <v>0.95911275676860064</v>
      </c>
      <c r="U311" s="36">
        <f t="shared" si="79"/>
        <v>7.0549448071019372E-2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275796409</v>
      </c>
      <c r="E312" s="31">
        <v>275796409</v>
      </c>
      <c r="F312" s="31">
        <v>47761446</v>
      </c>
      <c r="G312" s="36">
        <f t="shared" si="72"/>
        <v>0.17317646075660106</v>
      </c>
      <c r="H312" s="31">
        <v>80144431</v>
      </c>
      <c r="I312" s="36">
        <f t="shared" si="73"/>
        <v>0.2905927284934301</v>
      </c>
      <c r="J312" s="31">
        <v>87080739</v>
      </c>
      <c r="K312" s="36">
        <f t="shared" si="74"/>
        <v>0.31574283115484653</v>
      </c>
      <c r="L312" s="31">
        <v>65152283</v>
      </c>
      <c r="M312" s="36">
        <f t="shared" si="75"/>
        <v>0.23623325349388433</v>
      </c>
      <c r="N312" s="31">
        <f t="shared" si="76"/>
        <v>280138899</v>
      </c>
      <c r="O312" s="36">
        <f t="shared" si="77"/>
        <v>1.015745273898762</v>
      </c>
      <c r="P312" s="31">
        <v>63370336</v>
      </c>
      <c r="Q312" s="31">
        <v>238664860</v>
      </c>
      <c r="R312" s="31">
        <v>243176238</v>
      </c>
      <c r="S312" s="31">
        <v>267493262</v>
      </c>
      <c r="T312" s="36">
        <f t="shared" si="78"/>
        <v>1.0999975334761121</v>
      </c>
      <c r="U312" s="36">
        <f t="shared" si="79"/>
        <v>2.8119576326690154E-2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215224734</v>
      </c>
      <c r="E313" s="31">
        <v>215224734</v>
      </c>
      <c r="F313" s="31">
        <v>50643241</v>
      </c>
      <c r="G313" s="36">
        <f t="shared" si="72"/>
        <v>0.23530400088681258</v>
      </c>
      <c r="H313" s="31">
        <v>57702279</v>
      </c>
      <c r="I313" s="36">
        <f t="shared" si="73"/>
        <v>0.26810245238820923</v>
      </c>
      <c r="J313" s="31">
        <v>66728961</v>
      </c>
      <c r="K313" s="36">
        <f t="shared" si="74"/>
        <v>0.31004318026012756</v>
      </c>
      <c r="L313" s="31">
        <v>67271510</v>
      </c>
      <c r="M313" s="36">
        <f t="shared" si="75"/>
        <v>0.31256402900235436</v>
      </c>
      <c r="N313" s="31">
        <f t="shared" si="76"/>
        <v>242345991</v>
      </c>
      <c r="O313" s="36">
        <f t="shared" si="77"/>
        <v>1.1260136625375037</v>
      </c>
      <c r="P313" s="31">
        <v>57503678</v>
      </c>
      <c r="Q313" s="31">
        <v>196564430</v>
      </c>
      <c r="R313" s="31">
        <v>202739954</v>
      </c>
      <c r="S313" s="31">
        <v>213561105</v>
      </c>
      <c r="T313" s="36">
        <f t="shared" si="78"/>
        <v>1.0533745361311466</v>
      </c>
      <c r="U313" s="36">
        <f t="shared" si="79"/>
        <v>0.16986447371244662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143377000</v>
      </c>
      <c r="E314" s="31">
        <v>145078800</v>
      </c>
      <c r="F314" s="31">
        <v>18411742</v>
      </c>
      <c r="G314" s="36">
        <f t="shared" si="72"/>
        <v>0.1284148922072578</v>
      </c>
      <c r="H314" s="31">
        <v>28299699</v>
      </c>
      <c r="I314" s="36">
        <f t="shared" si="73"/>
        <v>0.19737962853177288</v>
      </c>
      <c r="J314" s="31">
        <v>63449314</v>
      </c>
      <c r="K314" s="36">
        <f t="shared" si="74"/>
        <v>0.43734380212684415</v>
      </c>
      <c r="L314" s="31">
        <v>40614334</v>
      </c>
      <c r="M314" s="36">
        <f t="shared" si="75"/>
        <v>0.27994671861085146</v>
      </c>
      <c r="N314" s="31">
        <f t="shared" si="76"/>
        <v>150775089</v>
      </c>
      <c r="O314" s="36">
        <f t="shared" si="77"/>
        <v>1.0392634140894466</v>
      </c>
      <c r="P314" s="31">
        <v>32243634</v>
      </c>
      <c r="Q314" s="31">
        <v>134703330</v>
      </c>
      <c r="R314" s="31">
        <v>135082444</v>
      </c>
      <c r="S314" s="31">
        <v>128731038</v>
      </c>
      <c r="T314" s="36">
        <f t="shared" si="78"/>
        <v>0.95298126231710767</v>
      </c>
      <c r="U314" s="36">
        <f t="shared" si="79"/>
        <v>0.25960783452634395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75657320</v>
      </c>
      <c r="E315" s="31">
        <v>76080892</v>
      </c>
      <c r="F315" s="31">
        <v>19492551</v>
      </c>
      <c r="G315" s="36">
        <f t="shared" si="72"/>
        <v>0.25764263127480591</v>
      </c>
      <c r="H315" s="31">
        <v>23329716</v>
      </c>
      <c r="I315" s="36">
        <f t="shared" si="73"/>
        <v>0.30836032785723838</v>
      </c>
      <c r="J315" s="31">
        <v>27267662</v>
      </c>
      <c r="K315" s="36">
        <f t="shared" si="74"/>
        <v>0.35840355289209808</v>
      </c>
      <c r="L315" s="31">
        <v>17915886</v>
      </c>
      <c r="M315" s="36">
        <f t="shared" si="75"/>
        <v>0.23548469962733876</v>
      </c>
      <c r="N315" s="31">
        <f t="shared" si="76"/>
        <v>88005815</v>
      </c>
      <c r="O315" s="36">
        <f t="shared" si="77"/>
        <v>1.1567400524168407</v>
      </c>
      <c r="P315" s="31">
        <v>14811431</v>
      </c>
      <c r="Q315" s="31">
        <v>70786757</v>
      </c>
      <c r="R315" s="31">
        <v>62220454</v>
      </c>
      <c r="S315" s="31">
        <v>67050604</v>
      </c>
      <c r="T315" s="36">
        <f t="shared" si="78"/>
        <v>1.0776296167816455</v>
      </c>
      <c r="U315" s="36">
        <f t="shared" si="79"/>
        <v>0.20959858638912077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770819660</v>
      </c>
      <c r="E317" s="32">
        <f>SUM(E311:E316)</f>
        <v>773245032</v>
      </c>
      <c r="F317" s="32">
        <f>SUM(F311:F316)</f>
        <v>153381938</v>
      </c>
      <c r="G317" s="37">
        <f t="shared" si="72"/>
        <v>0.19898550330177101</v>
      </c>
      <c r="H317" s="32">
        <f>SUM(H311:H316)</f>
        <v>202029365</v>
      </c>
      <c r="I317" s="37">
        <f t="shared" si="73"/>
        <v>0.26209679836137029</v>
      </c>
      <c r="J317" s="32">
        <f>SUM(J311:J316)</f>
        <v>273791257</v>
      </c>
      <c r="K317" s="37">
        <f t="shared" si="74"/>
        <v>0.35408084846253496</v>
      </c>
      <c r="L317" s="32">
        <f>SUM(L311:L316)</f>
        <v>206997737</v>
      </c>
      <c r="M317" s="37">
        <f t="shared" si="75"/>
        <v>0.26770005423067494</v>
      </c>
      <c r="N317" s="32">
        <f t="shared" si="76"/>
        <v>836200297</v>
      </c>
      <c r="O317" s="37">
        <f t="shared" si="77"/>
        <v>1.0814169666724738</v>
      </c>
      <c r="P317" s="32">
        <f>SUM(P311:P316)</f>
        <v>182915518</v>
      </c>
      <c r="Q317" s="32">
        <f>SUM(Q311:Q316)</f>
        <v>704182333</v>
      </c>
      <c r="R317" s="32">
        <f>SUM(R311:R316)</f>
        <v>707250235</v>
      </c>
      <c r="S317" s="32">
        <f>SUM(S311:S316)</f>
        <v>738249097</v>
      </c>
      <c r="T317" s="37">
        <f t="shared" si="78"/>
        <v>1.0438301190525585</v>
      </c>
      <c r="U317" s="37">
        <f t="shared" si="79"/>
        <v>0.13165760490588885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111355413</v>
      </c>
      <c r="E318" s="31">
        <v>121470173</v>
      </c>
      <c r="F318" s="31">
        <v>27473169</v>
      </c>
      <c r="G318" s="36">
        <f t="shared" si="72"/>
        <v>0.24671606219986808</v>
      </c>
      <c r="H318" s="31">
        <v>29242390</v>
      </c>
      <c r="I318" s="36">
        <f t="shared" si="73"/>
        <v>0.26260411786178728</v>
      </c>
      <c r="J318" s="31">
        <v>26768477</v>
      </c>
      <c r="K318" s="36">
        <f t="shared" si="74"/>
        <v>0.22037078188733625</v>
      </c>
      <c r="L318" s="31">
        <v>24376538</v>
      </c>
      <c r="M318" s="36">
        <f t="shared" si="75"/>
        <v>0.20067920706756548</v>
      </c>
      <c r="N318" s="31">
        <f t="shared" si="76"/>
        <v>107860574</v>
      </c>
      <c r="O318" s="36">
        <f t="shared" si="77"/>
        <v>0.88795933467551746</v>
      </c>
      <c r="P318" s="31">
        <v>22248371</v>
      </c>
      <c r="Q318" s="31">
        <v>100808302</v>
      </c>
      <c r="R318" s="31">
        <v>108432926</v>
      </c>
      <c r="S318" s="31">
        <v>108017570</v>
      </c>
      <c r="T318" s="36">
        <f t="shared" si="78"/>
        <v>0.99616946609003243</v>
      </c>
      <c r="U318" s="36">
        <f t="shared" si="79"/>
        <v>9.5654958288856395E-2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189693282</v>
      </c>
      <c r="E319" s="31">
        <v>213241577</v>
      </c>
      <c r="F319" s="31">
        <v>49321515</v>
      </c>
      <c r="G319" s="36">
        <f t="shared" si="72"/>
        <v>0.2600066511580521</v>
      </c>
      <c r="H319" s="31">
        <v>52846590</v>
      </c>
      <c r="I319" s="36">
        <f t="shared" si="73"/>
        <v>0.27858967614888963</v>
      </c>
      <c r="J319" s="31">
        <v>67417355</v>
      </c>
      <c r="K319" s="36">
        <f t="shared" si="74"/>
        <v>0.31615483222579993</v>
      </c>
      <c r="L319" s="31">
        <v>33015825</v>
      </c>
      <c r="M319" s="36">
        <f t="shared" si="75"/>
        <v>0.15482827253711409</v>
      </c>
      <c r="N319" s="31">
        <f t="shared" si="76"/>
        <v>202601285</v>
      </c>
      <c r="O319" s="36">
        <f t="shared" si="77"/>
        <v>0.95010216980340567</v>
      </c>
      <c r="P319" s="31">
        <v>45487278</v>
      </c>
      <c r="Q319" s="31">
        <v>164563559</v>
      </c>
      <c r="R319" s="31">
        <v>181527860</v>
      </c>
      <c r="S319" s="31">
        <v>198235172</v>
      </c>
      <c r="T319" s="36">
        <f t="shared" si="78"/>
        <v>1.0920371782050424</v>
      </c>
      <c r="U319" s="36">
        <f t="shared" si="79"/>
        <v>-0.27417452853520929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48412505</v>
      </c>
      <c r="E320" s="31">
        <v>48762505</v>
      </c>
      <c r="F320" s="31">
        <v>10185664</v>
      </c>
      <c r="G320" s="36">
        <f t="shared" si="72"/>
        <v>0.21039324447268323</v>
      </c>
      <c r="H320" s="31">
        <v>11178296</v>
      </c>
      <c r="I320" s="36">
        <f t="shared" si="73"/>
        <v>0.2308968726158665</v>
      </c>
      <c r="J320" s="31">
        <v>14763946</v>
      </c>
      <c r="K320" s="36">
        <f t="shared" si="74"/>
        <v>0.3027725093286327</v>
      </c>
      <c r="L320" s="31">
        <v>11783634</v>
      </c>
      <c r="M320" s="36">
        <f t="shared" si="75"/>
        <v>0.24165358198886625</v>
      </c>
      <c r="N320" s="31">
        <f t="shared" si="76"/>
        <v>47911540</v>
      </c>
      <c r="O320" s="36">
        <f t="shared" si="77"/>
        <v>0.98254878415290603</v>
      </c>
      <c r="P320" s="31">
        <v>11272700</v>
      </c>
      <c r="Q320" s="31">
        <v>42139590</v>
      </c>
      <c r="R320" s="31">
        <v>45578890</v>
      </c>
      <c r="S320" s="31">
        <v>48833190</v>
      </c>
      <c r="T320" s="36">
        <f t="shared" si="78"/>
        <v>1.0713992815533682</v>
      </c>
      <c r="U320" s="36">
        <f t="shared" si="79"/>
        <v>4.5324899979596767E-2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34356751</v>
      </c>
      <c r="E321" s="31">
        <v>34632018</v>
      </c>
      <c r="F321" s="31">
        <v>7961132</v>
      </c>
      <c r="G321" s="36">
        <f t="shared" si="72"/>
        <v>0.23171958256471922</v>
      </c>
      <c r="H321" s="31">
        <v>6764503</v>
      </c>
      <c r="I321" s="36">
        <f t="shared" si="73"/>
        <v>0.19689006681685356</v>
      </c>
      <c r="J321" s="31">
        <v>11022791</v>
      </c>
      <c r="K321" s="36">
        <f t="shared" si="74"/>
        <v>0.31828324298052746</v>
      </c>
      <c r="L321" s="31">
        <v>8189458</v>
      </c>
      <c r="M321" s="36">
        <f t="shared" si="75"/>
        <v>0.23647071331506006</v>
      </c>
      <c r="N321" s="31">
        <f t="shared" si="76"/>
        <v>33937884</v>
      </c>
      <c r="O321" s="36">
        <f t="shared" si="77"/>
        <v>0.97995687112428731</v>
      </c>
      <c r="P321" s="31">
        <v>10008325</v>
      </c>
      <c r="Q321" s="31">
        <v>40809527</v>
      </c>
      <c r="R321" s="31">
        <v>40306011</v>
      </c>
      <c r="S321" s="31">
        <v>37822225</v>
      </c>
      <c r="T321" s="36">
        <f t="shared" si="78"/>
        <v>0.93837678454461793</v>
      </c>
      <c r="U321" s="36">
        <f t="shared" si="79"/>
        <v>-0.18173540527510845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383817951</v>
      </c>
      <c r="E323" s="32">
        <f>SUM(E318:E322)</f>
        <v>418106273</v>
      </c>
      <c r="F323" s="32">
        <f>SUM(F318:F322)</f>
        <v>94941480</v>
      </c>
      <c r="G323" s="37">
        <f t="shared" si="72"/>
        <v>0.24736070773302626</v>
      </c>
      <c r="H323" s="32">
        <f>SUM(H318:H322)</f>
        <v>100031779</v>
      </c>
      <c r="I323" s="37">
        <f t="shared" si="73"/>
        <v>0.26062298217000279</v>
      </c>
      <c r="J323" s="32">
        <f>SUM(J318:J322)</f>
        <v>119972569</v>
      </c>
      <c r="K323" s="37">
        <f t="shared" si="74"/>
        <v>0.28694276251626583</v>
      </c>
      <c r="L323" s="32">
        <f>SUM(L318:L322)</f>
        <v>77365455</v>
      </c>
      <c r="M323" s="37">
        <f t="shared" si="75"/>
        <v>0.18503777626890569</v>
      </c>
      <c r="N323" s="32">
        <f t="shared" si="76"/>
        <v>392311283</v>
      </c>
      <c r="O323" s="37">
        <f t="shared" si="77"/>
        <v>0.9383051829982948</v>
      </c>
      <c r="P323" s="32">
        <f>SUM(P318:P322)</f>
        <v>89016674</v>
      </c>
      <c r="Q323" s="32">
        <f>SUM(Q318:Q322)</f>
        <v>348320978</v>
      </c>
      <c r="R323" s="32">
        <f>SUM(R318:R322)</f>
        <v>375845687</v>
      </c>
      <c r="S323" s="32">
        <f>SUM(S318:S322)</f>
        <v>392908157</v>
      </c>
      <c r="T323" s="37">
        <f t="shared" si="78"/>
        <v>1.0453975410392298</v>
      </c>
      <c r="U323" s="37">
        <f t="shared" si="79"/>
        <v>-0.13088805137788007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35676110</v>
      </c>
      <c r="E324" s="31">
        <v>35676110</v>
      </c>
      <c r="F324" s="31">
        <v>4662726</v>
      </c>
      <c r="G324" s="36">
        <f t="shared" si="72"/>
        <v>0.13069603160210011</v>
      </c>
      <c r="H324" s="31">
        <v>7143684</v>
      </c>
      <c r="I324" s="36">
        <f t="shared" si="73"/>
        <v>0.20023718953663949</v>
      </c>
      <c r="J324" s="31">
        <v>8492790</v>
      </c>
      <c r="K324" s="36">
        <f t="shared" si="74"/>
        <v>0.23805257916291883</v>
      </c>
      <c r="L324" s="31">
        <v>6695455</v>
      </c>
      <c r="M324" s="36">
        <f t="shared" si="75"/>
        <v>0.18767334779492495</v>
      </c>
      <c r="N324" s="31">
        <f t="shared" si="76"/>
        <v>26994655</v>
      </c>
      <c r="O324" s="36">
        <f t="shared" si="77"/>
        <v>0.75665914809658341</v>
      </c>
      <c r="P324" s="31">
        <v>6896627</v>
      </c>
      <c r="Q324" s="31">
        <v>32354850</v>
      </c>
      <c r="R324" s="31">
        <v>32354850</v>
      </c>
      <c r="S324" s="31">
        <v>29253894</v>
      </c>
      <c r="T324" s="36">
        <f t="shared" si="78"/>
        <v>0.90415792377340642</v>
      </c>
      <c r="U324" s="36">
        <f t="shared" si="79"/>
        <v>-2.9169621613580055E-2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72192346</v>
      </c>
      <c r="E325" s="31">
        <v>72192346</v>
      </c>
      <c r="F325" s="31">
        <v>12694810</v>
      </c>
      <c r="G325" s="36">
        <f t="shared" si="72"/>
        <v>0.17584703508596328</v>
      </c>
      <c r="H325" s="31">
        <v>14549036</v>
      </c>
      <c r="I325" s="36">
        <f t="shared" si="73"/>
        <v>0.20153155848405313</v>
      </c>
      <c r="J325" s="31">
        <v>30259493</v>
      </c>
      <c r="K325" s="36">
        <f t="shared" si="74"/>
        <v>0.41915098589537458</v>
      </c>
      <c r="L325" s="31">
        <v>15847133</v>
      </c>
      <c r="M325" s="36">
        <f t="shared" si="75"/>
        <v>0.21951264750421048</v>
      </c>
      <c r="N325" s="31">
        <f t="shared" si="76"/>
        <v>73350472</v>
      </c>
      <c r="O325" s="36">
        <f t="shared" si="77"/>
        <v>1.0160422269696014</v>
      </c>
      <c r="P325" s="31">
        <v>13458257</v>
      </c>
      <c r="Q325" s="31">
        <v>68059897</v>
      </c>
      <c r="R325" s="31">
        <v>68488558</v>
      </c>
      <c r="S325" s="31">
        <v>69010896</v>
      </c>
      <c r="T325" s="36">
        <f t="shared" si="78"/>
        <v>1.0076266461910324</v>
      </c>
      <c r="U325" s="36">
        <f t="shared" si="79"/>
        <v>0.17750262905515912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214185956</v>
      </c>
      <c r="E326" s="31">
        <v>207726823</v>
      </c>
      <c r="F326" s="31">
        <v>60638407</v>
      </c>
      <c r="G326" s="36">
        <f t="shared" si="72"/>
        <v>0.28311103179892899</v>
      </c>
      <c r="H326" s="31">
        <v>42855823</v>
      </c>
      <c r="I326" s="36">
        <f t="shared" si="73"/>
        <v>0.20008698889669499</v>
      </c>
      <c r="J326" s="31">
        <v>54275786</v>
      </c>
      <c r="K326" s="36">
        <f t="shared" si="74"/>
        <v>0.26128443701273957</v>
      </c>
      <c r="L326" s="31">
        <v>45121608</v>
      </c>
      <c r="M326" s="36">
        <f t="shared" si="75"/>
        <v>0.21721608865119937</v>
      </c>
      <c r="N326" s="31">
        <f t="shared" si="76"/>
        <v>202891624</v>
      </c>
      <c r="O326" s="36">
        <f t="shared" si="77"/>
        <v>0.97672328045954859</v>
      </c>
      <c r="P326" s="31">
        <v>46585083</v>
      </c>
      <c r="Q326" s="31">
        <v>195578453</v>
      </c>
      <c r="R326" s="31">
        <v>191762704</v>
      </c>
      <c r="S326" s="31">
        <v>167478245</v>
      </c>
      <c r="T326" s="36">
        <f t="shared" si="78"/>
        <v>0.87336192860526207</v>
      </c>
      <c r="U326" s="36">
        <f t="shared" si="79"/>
        <v>-3.1415099120892465E-2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582000814</v>
      </c>
      <c r="E327" s="31">
        <v>582000814</v>
      </c>
      <c r="F327" s="31">
        <v>66934231</v>
      </c>
      <c r="G327" s="36">
        <f t="shared" si="72"/>
        <v>0.11500710890758307</v>
      </c>
      <c r="H327" s="31">
        <v>77104641</v>
      </c>
      <c r="I327" s="36">
        <f t="shared" si="73"/>
        <v>0.13248201573821167</v>
      </c>
      <c r="J327" s="31">
        <v>69723472</v>
      </c>
      <c r="K327" s="36">
        <f t="shared" si="74"/>
        <v>0.11979961251394401</v>
      </c>
      <c r="L327" s="31">
        <v>71433009</v>
      </c>
      <c r="M327" s="36">
        <f t="shared" si="75"/>
        <v>0.12273695720294989</v>
      </c>
      <c r="N327" s="31">
        <f t="shared" si="76"/>
        <v>285195353</v>
      </c>
      <c r="O327" s="36">
        <f t="shared" si="77"/>
        <v>0.49002569436268861</v>
      </c>
      <c r="P327" s="31">
        <v>80196019</v>
      </c>
      <c r="Q327" s="31">
        <v>534501648</v>
      </c>
      <c r="R327" s="31">
        <v>556076810</v>
      </c>
      <c r="S327" s="31">
        <v>306895272</v>
      </c>
      <c r="T327" s="36">
        <f t="shared" si="78"/>
        <v>0.55189367094808361</v>
      </c>
      <c r="U327" s="36">
        <f t="shared" si="79"/>
        <v>-0.10926988782323477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155424200</v>
      </c>
      <c r="E328" s="31">
        <v>150296800</v>
      </c>
      <c r="F328" s="31">
        <v>17280768</v>
      </c>
      <c r="G328" s="36">
        <f t="shared" si="72"/>
        <v>0.11118453882986047</v>
      </c>
      <c r="H328" s="31">
        <v>18541590</v>
      </c>
      <c r="I328" s="36">
        <f t="shared" si="73"/>
        <v>0.11929667323364058</v>
      </c>
      <c r="J328" s="31">
        <v>23641511</v>
      </c>
      <c r="K328" s="36">
        <f t="shared" si="74"/>
        <v>0.15729883137897813</v>
      </c>
      <c r="L328" s="31">
        <v>19251858</v>
      </c>
      <c r="M328" s="36">
        <f t="shared" si="75"/>
        <v>0.12809226809885507</v>
      </c>
      <c r="N328" s="31">
        <f t="shared" si="76"/>
        <v>78715727</v>
      </c>
      <c r="O328" s="36">
        <f t="shared" si="77"/>
        <v>0.52373521591943406</v>
      </c>
      <c r="P328" s="31">
        <v>37687476</v>
      </c>
      <c r="Q328" s="31">
        <v>151179900</v>
      </c>
      <c r="R328" s="31">
        <v>173805100</v>
      </c>
      <c r="S328" s="31">
        <v>107566425</v>
      </c>
      <c r="T328" s="36">
        <f t="shared" si="78"/>
        <v>0.61889107396733467</v>
      </c>
      <c r="U328" s="36">
        <f t="shared" si="79"/>
        <v>-0.48917093837751302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112685381</v>
      </c>
      <c r="E329" s="31">
        <v>114636297</v>
      </c>
      <c r="F329" s="31">
        <v>38015423</v>
      </c>
      <c r="G329" s="36">
        <f t="shared" si="72"/>
        <v>0.33735896052035358</v>
      </c>
      <c r="H329" s="31">
        <v>25402846</v>
      </c>
      <c r="I329" s="36">
        <f t="shared" si="73"/>
        <v>0.22543160234777926</v>
      </c>
      <c r="J329" s="31">
        <v>37659658</v>
      </c>
      <c r="K329" s="36">
        <f t="shared" si="74"/>
        <v>0.32851425757410846</v>
      </c>
      <c r="L329" s="31">
        <v>28046222</v>
      </c>
      <c r="M329" s="36">
        <f t="shared" si="75"/>
        <v>0.24465394237219648</v>
      </c>
      <c r="N329" s="31">
        <f t="shared" si="76"/>
        <v>129124149</v>
      </c>
      <c r="O329" s="36">
        <f t="shared" si="77"/>
        <v>1.1263810187448744</v>
      </c>
      <c r="P329" s="31">
        <v>23487417</v>
      </c>
      <c r="Q329" s="31">
        <v>110145177</v>
      </c>
      <c r="R329" s="31">
        <v>104864327</v>
      </c>
      <c r="S329" s="31">
        <v>104132296</v>
      </c>
      <c r="T329" s="36">
        <f t="shared" si="78"/>
        <v>0.99301925620521081</v>
      </c>
      <c r="U329" s="36">
        <f t="shared" si="79"/>
        <v>0.19409563001329611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136449623</v>
      </c>
      <c r="E330" s="31">
        <v>129640688</v>
      </c>
      <c r="F330" s="31">
        <v>53742641</v>
      </c>
      <c r="G330" s="36">
        <f t="shared" si="72"/>
        <v>0.39386434215358734</v>
      </c>
      <c r="H330" s="31">
        <v>27842516</v>
      </c>
      <c r="I330" s="36">
        <f t="shared" si="73"/>
        <v>0.20404978326689843</v>
      </c>
      <c r="J330" s="31">
        <v>35007471</v>
      </c>
      <c r="K330" s="36">
        <f t="shared" si="74"/>
        <v>0.27003459747143582</v>
      </c>
      <c r="L330" s="31">
        <v>27851492</v>
      </c>
      <c r="M330" s="36">
        <f t="shared" si="75"/>
        <v>0.21483603974702756</v>
      </c>
      <c r="N330" s="31">
        <f t="shared" si="76"/>
        <v>144444120</v>
      </c>
      <c r="O330" s="36">
        <f t="shared" si="77"/>
        <v>1.1141881629014496</v>
      </c>
      <c r="P330" s="31">
        <v>27131276</v>
      </c>
      <c r="Q330" s="31">
        <v>120228687</v>
      </c>
      <c r="R330" s="31">
        <v>130167447</v>
      </c>
      <c r="S330" s="31">
        <v>139029005</v>
      </c>
      <c r="T330" s="36">
        <f t="shared" si="78"/>
        <v>1.0680781424560013</v>
      </c>
      <c r="U330" s="36">
        <f t="shared" si="79"/>
        <v>2.6545599993159197E-2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1308614430</v>
      </c>
      <c r="E332" s="32">
        <f>SUM(E324:E331)</f>
        <v>1292169878</v>
      </c>
      <c r="F332" s="32">
        <f>SUM(F324:F331)</f>
        <v>253969006</v>
      </c>
      <c r="G332" s="37">
        <f t="shared" si="72"/>
        <v>0.19407474056357457</v>
      </c>
      <c r="H332" s="32">
        <f>SUM(H324:H331)</f>
        <v>213440136</v>
      </c>
      <c r="I332" s="37">
        <f t="shared" si="73"/>
        <v>0.16310391442038433</v>
      </c>
      <c r="J332" s="32">
        <f>SUM(J324:J331)</f>
        <v>259060181</v>
      </c>
      <c r="K332" s="37">
        <f t="shared" si="74"/>
        <v>0.20048461538274615</v>
      </c>
      <c r="L332" s="32">
        <f>SUM(L324:L331)</f>
        <v>214246777</v>
      </c>
      <c r="M332" s="37">
        <f t="shared" si="75"/>
        <v>0.16580387814921654</v>
      </c>
      <c r="N332" s="32">
        <f t="shared" si="76"/>
        <v>940716100</v>
      </c>
      <c r="O332" s="37">
        <f t="shared" si="77"/>
        <v>0.72801271413014623</v>
      </c>
      <c r="P332" s="32">
        <f>SUM(P324:P331)</f>
        <v>235442155</v>
      </c>
      <c r="Q332" s="32">
        <f>SUM(Q324:Q331)</f>
        <v>1212048612</v>
      </c>
      <c r="R332" s="32">
        <f>SUM(R324:R331)</f>
        <v>1257519796</v>
      </c>
      <c r="S332" s="32">
        <f>SUM(S324:S331)</f>
        <v>923366033</v>
      </c>
      <c r="T332" s="37">
        <f t="shared" si="78"/>
        <v>0.73427554455770971</v>
      </c>
      <c r="U332" s="37">
        <f t="shared" si="79"/>
        <v>-9.0023717290559135E-2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6072684</v>
      </c>
      <c r="E333" s="31">
        <v>5124340</v>
      </c>
      <c r="F333" s="31">
        <v>1104406</v>
      </c>
      <c r="G333" s="36">
        <f t="shared" si="72"/>
        <v>0.18186455939416574</v>
      </c>
      <c r="H333" s="31">
        <v>1243218</v>
      </c>
      <c r="I333" s="36">
        <f t="shared" si="73"/>
        <v>0.20472298575061704</v>
      </c>
      <c r="J333" s="31">
        <v>1230186</v>
      </c>
      <c r="K333" s="36">
        <f t="shared" si="74"/>
        <v>0.2400672086551634</v>
      </c>
      <c r="L333" s="31">
        <v>1144082</v>
      </c>
      <c r="M333" s="36">
        <f t="shared" si="75"/>
        <v>0.22326426427598481</v>
      </c>
      <c r="N333" s="31">
        <f t="shared" si="76"/>
        <v>4721892</v>
      </c>
      <c r="O333" s="36">
        <f t="shared" si="77"/>
        <v>0.92146344700000393</v>
      </c>
      <c r="P333" s="31">
        <v>1048976</v>
      </c>
      <c r="Q333" s="31">
        <v>5666856</v>
      </c>
      <c r="R333" s="31">
        <v>4681176</v>
      </c>
      <c r="S333" s="31">
        <v>4285076</v>
      </c>
      <c r="T333" s="36">
        <f t="shared" si="78"/>
        <v>0.91538451021709077</v>
      </c>
      <c r="U333" s="36">
        <f t="shared" si="79"/>
        <v>9.0665563368466096E-2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6907508</v>
      </c>
      <c r="E334" s="31">
        <v>7551026</v>
      </c>
      <c r="F334" s="31">
        <v>1727730</v>
      </c>
      <c r="G334" s="36">
        <f t="shared" si="72"/>
        <v>0.25012348881825397</v>
      </c>
      <c r="H334" s="31">
        <v>1851754</v>
      </c>
      <c r="I334" s="36">
        <f t="shared" si="73"/>
        <v>0.26807844449836321</v>
      </c>
      <c r="J334" s="31">
        <v>2157364</v>
      </c>
      <c r="K334" s="36">
        <f t="shared" si="74"/>
        <v>0.28570475058621175</v>
      </c>
      <c r="L334" s="31">
        <v>1864163</v>
      </c>
      <c r="M334" s="36">
        <f t="shared" si="75"/>
        <v>0.24687545771925565</v>
      </c>
      <c r="N334" s="31">
        <f t="shared" si="76"/>
        <v>7601011</v>
      </c>
      <c r="O334" s="36">
        <f t="shared" si="77"/>
        <v>1.0066196302330306</v>
      </c>
      <c r="P334" s="31">
        <v>1644412</v>
      </c>
      <c r="Q334" s="31">
        <v>7676814</v>
      </c>
      <c r="R334" s="31">
        <v>6037656</v>
      </c>
      <c r="S334" s="31">
        <v>6827764</v>
      </c>
      <c r="T334" s="36">
        <f t="shared" si="78"/>
        <v>1.130863368168044</v>
      </c>
      <c r="U334" s="36">
        <f t="shared" si="79"/>
        <v>0.13363500144732576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51682259</v>
      </c>
      <c r="E335" s="31">
        <v>37402953</v>
      </c>
      <c r="F335" s="31">
        <v>14338757</v>
      </c>
      <c r="G335" s="36">
        <f t="shared" si="72"/>
        <v>0.2774406010387433</v>
      </c>
      <c r="H335" s="31">
        <v>14337880</v>
      </c>
      <c r="I335" s="36">
        <f t="shared" si="73"/>
        <v>0.27742363196624203</v>
      </c>
      <c r="J335" s="31">
        <v>2487757</v>
      </c>
      <c r="K335" s="36">
        <f t="shared" si="74"/>
        <v>6.6512315217464243E-2</v>
      </c>
      <c r="L335" s="31">
        <v>6667825</v>
      </c>
      <c r="M335" s="36">
        <f t="shared" si="75"/>
        <v>0.17827001520441446</v>
      </c>
      <c r="N335" s="31">
        <f t="shared" si="76"/>
        <v>37832219</v>
      </c>
      <c r="O335" s="36">
        <f t="shared" si="77"/>
        <v>1.0114767943589908</v>
      </c>
      <c r="P335" s="31">
        <v>3375593</v>
      </c>
      <c r="Q335" s="31">
        <v>42426756</v>
      </c>
      <c r="R335" s="31">
        <v>40550932</v>
      </c>
      <c r="S335" s="31">
        <v>36280749</v>
      </c>
      <c r="T335" s="36">
        <f t="shared" si="78"/>
        <v>0.89469581118382191</v>
      </c>
      <c r="U335" s="36">
        <f t="shared" si="79"/>
        <v>0.9753047834854498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64662451</v>
      </c>
      <c r="E337" s="32">
        <f>SUM(E333:E336)</f>
        <v>50078319</v>
      </c>
      <c r="F337" s="32">
        <f>SUM(F333:F336)</f>
        <v>17170893</v>
      </c>
      <c r="G337" s="37">
        <f t="shared" si="72"/>
        <v>0.26554658436934286</v>
      </c>
      <c r="H337" s="32">
        <f>SUM(H333:H336)</f>
        <v>17432852</v>
      </c>
      <c r="I337" s="37">
        <f t="shared" si="73"/>
        <v>0.26959776083959452</v>
      </c>
      <c r="J337" s="32">
        <f>SUM(J333:J336)</f>
        <v>5875307</v>
      </c>
      <c r="K337" s="37">
        <f t="shared" si="74"/>
        <v>0.11732236858829068</v>
      </c>
      <c r="L337" s="32">
        <f>SUM(L333:L336)</f>
        <v>9676070</v>
      </c>
      <c r="M337" s="37">
        <f t="shared" si="75"/>
        <v>0.19321874602060823</v>
      </c>
      <c r="N337" s="32">
        <f t="shared" si="76"/>
        <v>50155122</v>
      </c>
      <c r="O337" s="37">
        <f t="shared" si="77"/>
        <v>1.0015336577092373</v>
      </c>
      <c r="P337" s="32">
        <f>SUM(P333:P336)</f>
        <v>6068981</v>
      </c>
      <c r="Q337" s="32">
        <f>SUM(Q333:Q336)</f>
        <v>55770426</v>
      </c>
      <c r="R337" s="32">
        <f>SUM(R333:R336)</f>
        <v>51269764</v>
      </c>
      <c r="S337" s="32">
        <f>SUM(S333:S336)</f>
        <v>47393589</v>
      </c>
      <c r="T337" s="37">
        <f t="shared" si="78"/>
        <v>0.92439647274366232</v>
      </c>
      <c r="U337" s="37">
        <f t="shared" si="79"/>
        <v>0.59434837578170052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14247377591</v>
      </c>
      <c r="E338" s="32">
        <f>SUM(E302,E304:E309,E311:E316,E318:E322,E324:E331,E333:E336)</f>
        <v>14461073582</v>
      </c>
      <c r="F338" s="32">
        <f>SUM(F302,F304:F309,F311:F316,F318:F322,F324:F331,F333:F336)</f>
        <v>2881042065</v>
      </c>
      <c r="G338" s="37">
        <f t="shared" si="72"/>
        <v>0.20221560400139466</v>
      </c>
      <c r="H338" s="32">
        <f>SUM(H302,H304:H309,H311:H316,H318:H322,H324:H331,H333:H336)</f>
        <v>3521589793</v>
      </c>
      <c r="I338" s="37">
        <f t="shared" si="73"/>
        <v>0.2471745955006184</v>
      </c>
      <c r="J338" s="32">
        <f>SUM(J302,J304:J309,J311:J316,J318:J322,J324:J331,J333:J336)</f>
        <v>3910422529</v>
      </c>
      <c r="K338" s="37">
        <f t="shared" si="74"/>
        <v>0.27041025044415684</v>
      </c>
      <c r="L338" s="32">
        <f>SUM(L302,L304:L309,L311:L316,L318:L322,L324:L331,L333:L336)</f>
        <v>3345227226</v>
      </c>
      <c r="M338" s="37">
        <f t="shared" si="75"/>
        <v>0.23132634012483513</v>
      </c>
      <c r="N338" s="32">
        <f t="shared" si="76"/>
        <v>13658281613</v>
      </c>
      <c r="O338" s="37">
        <f t="shared" si="77"/>
        <v>0.94448600482890488</v>
      </c>
      <c r="P338" s="32">
        <f>SUM(P302,P304:P309,P311:P316,P318:P322,P324:P331,P333:P336)</f>
        <v>5146060706</v>
      </c>
      <c r="Q338" s="32">
        <f>SUM(Q302,Q304:Q309,Q311:Q316,Q318:Q322,Q324:Q331,Q333:Q336)</f>
        <v>12541691345</v>
      </c>
      <c r="R338" s="32">
        <f>SUM(R302,R304:R309,R311:R316,R318:R322,R324:R331,R333:R336)</f>
        <v>13241154381</v>
      </c>
      <c r="S338" s="32">
        <f>SUM(S302,S304:S309,S311:S316,S318:S322,S324:S331,S333:S336)</f>
        <v>12822782450</v>
      </c>
      <c r="T338" s="37">
        <f t="shared" si="78"/>
        <v>0.96840366640537545</v>
      </c>
      <c r="U338" s="37">
        <f t="shared" si="79"/>
        <v>-0.34994408011944667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90874325570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92296807363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22125511574</v>
      </c>
      <c r="G339" s="39">
        <f t="shared" si="72"/>
        <v>0.2434737362309978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23141852320</v>
      </c>
      <c r="I339" s="39">
        <f t="shared" si="73"/>
        <v>0.25465776141770602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22441775224</v>
      </c>
      <c r="K339" s="39">
        <f t="shared" si="74"/>
        <v>0.243147903651069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19303904387</v>
      </c>
      <c r="M339" s="39">
        <f t="shared" si="75"/>
        <v>0.20915029391080064</v>
      </c>
      <c r="N339" s="34">
        <f t="shared" si="76"/>
        <v>87013043505</v>
      </c>
      <c r="O339" s="39">
        <f t="shared" si="77"/>
        <v>0.9427524742300224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21061755013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83644287310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84340840885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80353111863</v>
      </c>
      <c r="T339" s="39">
        <f t="shared" si="78"/>
        <v>0.95271888470453681</v>
      </c>
      <c r="U339" s="39">
        <f t="shared" si="79"/>
        <v>-8.3461735497112999E-2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743333027</v>
      </c>
      <c r="E8" s="31">
        <v>747333027</v>
      </c>
      <c r="F8" s="31">
        <v>209692408</v>
      </c>
      <c r="G8" s="36">
        <f>IF(($D8       =0),0,($F8       /$D8       ))</f>
        <v>0.28209752612001188</v>
      </c>
      <c r="H8" s="31">
        <v>203696154</v>
      </c>
      <c r="I8" s="36">
        <f>IF(($D8       =0),0,($H8       /$D8       ))</f>
        <v>0.27403081337861773</v>
      </c>
      <c r="J8" s="31">
        <v>178222475</v>
      </c>
      <c r="K8" s="36">
        <f>IF(($E8       =0),0,($J8       /$E8       ))</f>
        <v>0.23847798579896029</v>
      </c>
      <c r="L8" s="31">
        <v>156821181</v>
      </c>
      <c r="M8" s="36">
        <f>IF(($E8       =0),0,($L8       /$E8       ))</f>
        <v>0.20984109538089502</v>
      </c>
      <c r="N8" s="31">
        <f>$F8       +$H8       +$J8       +$L8</f>
        <v>748432218</v>
      </c>
      <c r="O8" s="36">
        <f>IF(($E8       =0),0,($N8       /$E8       ))</f>
        <v>1.0014708181764862</v>
      </c>
      <c r="P8" s="31">
        <v>140712117</v>
      </c>
      <c r="Q8" s="31">
        <v>628112438</v>
      </c>
      <c r="R8" s="31">
        <v>687874057</v>
      </c>
      <c r="S8" s="31">
        <v>680543487</v>
      </c>
      <c r="T8" s="36">
        <f>IF(($R8       =0),0,($S8       /$R8       ))</f>
        <v>0.98934315093671288</v>
      </c>
      <c r="U8" s="36">
        <f>IF(($P8       =0),0,(($L8       /$P8       )-1))</f>
        <v>0.11448242229203331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1292268720</v>
      </c>
      <c r="E9" s="31">
        <v>1306807780</v>
      </c>
      <c r="F9" s="31">
        <v>298862888</v>
      </c>
      <c r="G9" s="36">
        <f>IF(($D9       =0),0,($F9       /$D9       ))</f>
        <v>0.23126992348774023</v>
      </c>
      <c r="H9" s="31">
        <v>244143517</v>
      </c>
      <c r="I9" s="36">
        <f>IF(($D9       =0),0,($H9       /$D9       ))</f>
        <v>0.18892627610765042</v>
      </c>
      <c r="J9" s="31">
        <v>240690683</v>
      </c>
      <c r="K9" s="36">
        <f>IF(($E9       =0),0,($J9       /$E9       ))</f>
        <v>0.18418216258247253</v>
      </c>
      <c r="L9" s="31">
        <v>398261722</v>
      </c>
      <c r="M9" s="36">
        <f>IF(($E9       =0),0,($L9       /$E9       ))</f>
        <v>0.30475922174261927</v>
      </c>
      <c r="N9" s="31">
        <f>$F9       +$H9       +$J9       +$L9</f>
        <v>1181958810</v>
      </c>
      <c r="O9" s="36">
        <f>IF(($E9       =0),0,($N9       /$E9       ))</f>
        <v>0.90446263642538161</v>
      </c>
      <c r="P9" s="31">
        <v>275103032</v>
      </c>
      <c r="Q9" s="31">
        <v>1058186300</v>
      </c>
      <c r="R9" s="31">
        <v>1197503310</v>
      </c>
      <c r="S9" s="31">
        <v>982909206</v>
      </c>
      <c r="T9" s="36">
        <f>IF(($R9       =0),0,($S9       /$R9       ))</f>
        <v>0.82079873833501138</v>
      </c>
      <c r="U9" s="36">
        <f>IF(($P9       =0),0,(($L9       /$P9       )-1))</f>
        <v>0.44768205244644488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2035601747</v>
      </c>
      <c r="E10" s="32">
        <f>SUM(E8:E9)</f>
        <v>2054140807</v>
      </c>
      <c r="F10" s="32">
        <f>SUM(F8:F9)</f>
        <v>508555296</v>
      </c>
      <c r="G10" s="37">
        <f t="shared" ref="G10:G54" si="0">IF(($D10      =0),0,($F10      /$D10      ))</f>
        <v>0.24983044780222424</v>
      </c>
      <c r="H10" s="32">
        <f>SUM(H8:H9)</f>
        <v>447839671</v>
      </c>
      <c r="I10" s="37">
        <f t="shared" ref="I10:I54" si="1">IF(($D10      =0),0,($H10      /$D10      ))</f>
        <v>0.22000357960981845</v>
      </c>
      <c r="J10" s="32">
        <f>SUM(J8:J9)</f>
        <v>418913158</v>
      </c>
      <c r="K10" s="37">
        <f t="shared" ref="K10:K54" si="2">IF(($E10      =0),0,($J10      /$E10      ))</f>
        <v>0.20393595053097058</v>
      </c>
      <c r="L10" s="32">
        <f>SUM(L8:L9)</f>
        <v>555082903</v>
      </c>
      <c r="M10" s="37">
        <f t="shared" ref="M10:M54" si="3">IF(($E10      =0),0,($L10      /$E10      ))</f>
        <v>0.27022631608720094</v>
      </c>
      <c r="N10" s="32">
        <f t="shared" ref="N10:N54" si="4">$F10      +$H10      +$J10      +$L10</f>
        <v>1930391028</v>
      </c>
      <c r="O10" s="37">
        <f t="shared" ref="O10:O54" si="5">IF(($E10      =0),0,($N10      /$E10      ))</f>
        <v>0.93975594147280872</v>
      </c>
      <c r="P10" s="32">
        <f>SUM(P8:P9)</f>
        <v>415815149</v>
      </c>
      <c r="Q10" s="32">
        <f>SUM(Q8:Q9)</f>
        <v>1686298738</v>
      </c>
      <c r="R10" s="32">
        <f>SUM(R8:R9)</f>
        <v>1885377367</v>
      </c>
      <c r="S10" s="32">
        <f>SUM(S8:S9)</f>
        <v>1663452693</v>
      </c>
      <c r="T10" s="37">
        <f t="shared" ref="T10:T54" si="6">IF(($R10      =0),0,($S10      /$R10      ))</f>
        <v>0.88229164204239652</v>
      </c>
      <c r="U10" s="37">
        <f t="shared" ref="U10:U54" si="7">IF(($P10      =0),0,(($L10      /$P10      )-1))</f>
        <v>0.33492708078319677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83768837</v>
      </c>
      <c r="E11" s="31">
        <v>83768837</v>
      </c>
      <c r="F11" s="31">
        <v>30765278</v>
      </c>
      <c r="G11" s="36">
        <f t="shared" si="0"/>
        <v>0.36726399818586475</v>
      </c>
      <c r="H11" s="31">
        <v>11164404</v>
      </c>
      <c r="I11" s="36">
        <f t="shared" si="1"/>
        <v>0.13327633998308941</v>
      </c>
      <c r="J11" s="31">
        <v>12125073</v>
      </c>
      <c r="K11" s="36">
        <f t="shared" si="2"/>
        <v>0.14474443521282265</v>
      </c>
      <c r="L11" s="31">
        <v>8071597</v>
      </c>
      <c r="M11" s="36">
        <f t="shared" si="3"/>
        <v>9.6355605366706953E-2</v>
      </c>
      <c r="N11" s="31">
        <f t="shared" si="4"/>
        <v>62126352</v>
      </c>
      <c r="O11" s="36">
        <f t="shared" si="5"/>
        <v>0.74164037874848376</v>
      </c>
      <c r="P11" s="31">
        <v>6819942</v>
      </c>
      <c r="Q11" s="31">
        <v>70302509</v>
      </c>
      <c r="R11" s="31">
        <v>83768808</v>
      </c>
      <c r="S11" s="31">
        <v>59255971</v>
      </c>
      <c r="T11" s="36">
        <f t="shared" si="6"/>
        <v>0.70737512464066576</v>
      </c>
      <c r="U11" s="36">
        <f t="shared" si="7"/>
        <v>0.18352868690085633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19089652</v>
      </c>
      <c r="E12" s="31">
        <v>19089652</v>
      </c>
      <c r="F12" s="31">
        <v>2175167</v>
      </c>
      <c r="G12" s="36">
        <f t="shared" si="0"/>
        <v>0.11394482204285337</v>
      </c>
      <c r="H12" s="31">
        <v>1881450</v>
      </c>
      <c r="I12" s="36">
        <f t="shared" si="1"/>
        <v>9.8558632708443297E-2</v>
      </c>
      <c r="J12" s="31">
        <v>608744</v>
      </c>
      <c r="K12" s="36">
        <f t="shared" si="2"/>
        <v>3.1888690270519333E-2</v>
      </c>
      <c r="L12" s="31">
        <v>1435684</v>
      </c>
      <c r="M12" s="36">
        <f t="shared" si="3"/>
        <v>7.5207447469445757E-2</v>
      </c>
      <c r="N12" s="31">
        <f t="shared" si="4"/>
        <v>6101045</v>
      </c>
      <c r="O12" s="36">
        <f t="shared" si="5"/>
        <v>0.31959959249126174</v>
      </c>
      <c r="P12" s="31">
        <v>3435094</v>
      </c>
      <c r="Q12" s="31">
        <v>16210614</v>
      </c>
      <c r="R12" s="31">
        <v>19282764</v>
      </c>
      <c r="S12" s="31">
        <v>9067563</v>
      </c>
      <c r="T12" s="36">
        <f t="shared" si="6"/>
        <v>0.47024186988960709</v>
      </c>
      <c r="U12" s="36">
        <f t="shared" si="7"/>
        <v>-0.58205394088196716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67903476</v>
      </c>
      <c r="E13" s="31">
        <v>67919824</v>
      </c>
      <c r="F13" s="31">
        <v>25828809</v>
      </c>
      <c r="G13" s="36">
        <f t="shared" si="0"/>
        <v>0.38037535810390621</v>
      </c>
      <c r="H13" s="31">
        <v>17332516</v>
      </c>
      <c r="I13" s="36">
        <f t="shared" si="1"/>
        <v>0.2552522642581655</v>
      </c>
      <c r="J13" s="31">
        <v>15236355</v>
      </c>
      <c r="K13" s="36">
        <f t="shared" si="2"/>
        <v>0.2243285406628851</v>
      </c>
      <c r="L13" s="31">
        <v>10615526</v>
      </c>
      <c r="M13" s="36">
        <f t="shared" si="3"/>
        <v>0.15629495741920651</v>
      </c>
      <c r="N13" s="31">
        <f t="shared" si="4"/>
        <v>69013206</v>
      </c>
      <c r="O13" s="36">
        <f t="shared" si="5"/>
        <v>1.0160981276983285</v>
      </c>
      <c r="P13" s="31">
        <v>10668554</v>
      </c>
      <c r="Q13" s="31">
        <v>46081920</v>
      </c>
      <c r="R13" s="31">
        <v>65899888</v>
      </c>
      <c r="S13" s="31">
        <v>69923306</v>
      </c>
      <c r="T13" s="36">
        <f t="shared" si="6"/>
        <v>1.0610534876781581</v>
      </c>
      <c r="U13" s="36">
        <f t="shared" si="7"/>
        <v>-4.970495532946595E-3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38205753</v>
      </c>
      <c r="E14" s="31">
        <v>38205753</v>
      </c>
      <c r="F14" s="31">
        <v>16684665</v>
      </c>
      <c r="G14" s="36">
        <f t="shared" si="0"/>
        <v>0.43670556630568175</v>
      </c>
      <c r="H14" s="31">
        <v>21116908</v>
      </c>
      <c r="I14" s="36">
        <f t="shared" si="1"/>
        <v>0.55271539864690011</v>
      </c>
      <c r="J14" s="31">
        <v>-2519238</v>
      </c>
      <c r="K14" s="36">
        <f t="shared" si="2"/>
        <v>-6.5938708235903629E-2</v>
      </c>
      <c r="L14" s="31">
        <v>8001421</v>
      </c>
      <c r="M14" s="36">
        <f t="shared" si="3"/>
        <v>0.20942974216474675</v>
      </c>
      <c r="N14" s="31">
        <f t="shared" si="4"/>
        <v>43283756</v>
      </c>
      <c r="O14" s="36">
        <f t="shared" si="5"/>
        <v>1.1329119988814249</v>
      </c>
      <c r="P14" s="31">
        <v>5350321</v>
      </c>
      <c r="Q14" s="31">
        <v>37909842</v>
      </c>
      <c r="R14" s="31">
        <v>38781727</v>
      </c>
      <c r="S14" s="31">
        <v>39500642</v>
      </c>
      <c r="T14" s="36">
        <f t="shared" si="6"/>
        <v>1.0185374674005621</v>
      </c>
      <c r="U14" s="36">
        <f t="shared" si="7"/>
        <v>0.49550298010156779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13061282</v>
      </c>
      <c r="E15" s="31">
        <v>13284890</v>
      </c>
      <c r="F15" s="31">
        <v>5199301</v>
      </c>
      <c r="G15" s="36">
        <f t="shared" si="0"/>
        <v>0.39806973006171981</v>
      </c>
      <c r="H15" s="31">
        <v>312748</v>
      </c>
      <c r="I15" s="36">
        <f t="shared" si="1"/>
        <v>2.3944663318654327E-2</v>
      </c>
      <c r="J15" s="31">
        <v>5328424</v>
      </c>
      <c r="K15" s="36">
        <f t="shared" si="2"/>
        <v>0.40108905681567553</v>
      </c>
      <c r="L15" s="31">
        <v>509171</v>
      </c>
      <c r="M15" s="36">
        <f t="shared" si="3"/>
        <v>3.8327076851972432E-2</v>
      </c>
      <c r="N15" s="31">
        <f t="shared" si="4"/>
        <v>11349644</v>
      </c>
      <c r="O15" s="36">
        <f t="shared" si="5"/>
        <v>0.85432728460679763</v>
      </c>
      <c r="P15" s="31">
        <v>1168528</v>
      </c>
      <c r="Q15" s="31">
        <v>13701166</v>
      </c>
      <c r="R15" s="31">
        <v>12548883</v>
      </c>
      <c r="S15" s="31">
        <v>9520983</v>
      </c>
      <c r="T15" s="36">
        <f t="shared" si="6"/>
        <v>0.75871159209947214</v>
      </c>
      <c r="U15" s="36">
        <f t="shared" si="7"/>
        <v>-0.56426290170197035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88331940</v>
      </c>
      <c r="E16" s="31">
        <v>98564584</v>
      </c>
      <c r="F16" s="31">
        <v>14491277</v>
      </c>
      <c r="G16" s="36">
        <f t="shared" si="0"/>
        <v>0.1640547801848346</v>
      </c>
      <c r="H16" s="31">
        <v>2341559</v>
      </c>
      <c r="I16" s="36">
        <f t="shared" si="1"/>
        <v>2.6508633230516616E-2</v>
      </c>
      <c r="J16" s="31">
        <v>55845908</v>
      </c>
      <c r="K16" s="36">
        <f t="shared" si="2"/>
        <v>0.56659203269198599</v>
      </c>
      <c r="L16" s="31">
        <v>19967531</v>
      </c>
      <c r="M16" s="36">
        <f t="shared" si="3"/>
        <v>0.20258322198163997</v>
      </c>
      <c r="N16" s="31">
        <f t="shared" si="4"/>
        <v>92646275</v>
      </c>
      <c r="O16" s="36">
        <f t="shared" si="5"/>
        <v>0.93995501467342468</v>
      </c>
      <c r="P16" s="31">
        <v>8702995</v>
      </c>
      <c r="Q16" s="31">
        <v>78212760</v>
      </c>
      <c r="R16" s="31">
        <v>82940773</v>
      </c>
      <c r="S16" s="31">
        <v>68149223</v>
      </c>
      <c r="T16" s="36">
        <f t="shared" si="6"/>
        <v>0.82166129558498324</v>
      </c>
      <c r="U16" s="36">
        <f t="shared" si="7"/>
        <v>1.2943286765073401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19537676</v>
      </c>
      <c r="E17" s="31">
        <v>22002363</v>
      </c>
      <c r="F17" s="31">
        <v>3378585</v>
      </c>
      <c r="G17" s="36">
        <f t="shared" si="0"/>
        <v>0.17292665719300493</v>
      </c>
      <c r="H17" s="31">
        <v>6830193</v>
      </c>
      <c r="I17" s="36">
        <f t="shared" si="1"/>
        <v>0.34959086229088865</v>
      </c>
      <c r="J17" s="31">
        <v>4641805</v>
      </c>
      <c r="K17" s="36">
        <f t="shared" si="2"/>
        <v>0.2109684764313724</v>
      </c>
      <c r="L17" s="31">
        <v>4738628</v>
      </c>
      <c r="M17" s="36">
        <f t="shared" si="3"/>
        <v>0.21536904922439468</v>
      </c>
      <c r="N17" s="31">
        <f t="shared" si="4"/>
        <v>19589211</v>
      </c>
      <c r="O17" s="36">
        <f t="shared" si="5"/>
        <v>0.89032305302844061</v>
      </c>
      <c r="P17" s="31">
        <v>4162280</v>
      </c>
      <c r="Q17" s="31">
        <v>18030680</v>
      </c>
      <c r="R17" s="31">
        <v>25748861</v>
      </c>
      <c r="S17" s="31">
        <v>17661654</v>
      </c>
      <c r="T17" s="36">
        <f t="shared" si="6"/>
        <v>0.68591981602603702</v>
      </c>
      <c r="U17" s="36">
        <f t="shared" si="7"/>
        <v>0.13846930047954475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329898616</v>
      </c>
      <c r="E19" s="32">
        <f>SUM(E11:E18)</f>
        <v>342835903</v>
      </c>
      <c r="F19" s="32">
        <f>SUM(F11:F18)</f>
        <v>98523082</v>
      </c>
      <c r="G19" s="37">
        <f t="shared" si="0"/>
        <v>0.29864654539805646</v>
      </c>
      <c r="H19" s="32">
        <f>SUM(H11:H18)</f>
        <v>60979778</v>
      </c>
      <c r="I19" s="37">
        <f t="shared" si="1"/>
        <v>0.18484399461681889</v>
      </c>
      <c r="J19" s="32">
        <f>SUM(J11:J18)</f>
        <v>91267071</v>
      </c>
      <c r="K19" s="37">
        <f t="shared" si="2"/>
        <v>0.26621211547963225</v>
      </c>
      <c r="L19" s="32">
        <f>SUM(L11:L18)</f>
        <v>53339558</v>
      </c>
      <c r="M19" s="37">
        <f t="shared" si="3"/>
        <v>0.15558334915698721</v>
      </c>
      <c r="N19" s="32">
        <f t="shared" si="4"/>
        <v>304109489</v>
      </c>
      <c r="O19" s="37">
        <f t="shared" si="5"/>
        <v>0.88704096140129174</v>
      </c>
      <c r="P19" s="32">
        <f>SUM(P11:P18)</f>
        <v>40307714</v>
      </c>
      <c r="Q19" s="32">
        <f>SUM(Q11:Q18)</f>
        <v>280449491</v>
      </c>
      <c r="R19" s="32">
        <f>SUM(R11:R18)</f>
        <v>328971704</v>
      </c>
      <c r="S19" s="32">
        <f>SUM(S11:S18)</f>
        <v>273079342</v>
      </c>
      <c r="T19" s="37">
        <f t="shared" si="6"/>
        <v>0.83009978876481116</v>
      </c>
      <c r="U19" s="37">
        <f t="shared" si="7"/>
        <v>0.32330893287572704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-1</v>
      </c>
      <c r="E22" s="31">
        <v>-1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67122</v>
      </c>
      <c r="E24" s="31">
        <v>67122</v>
      </c>
      <c r="F24" s="31">
        <v>3973</v>
      </c>
      <c r="G24" s="36">
        <f t="shared" si="0"/>
        <v>5.9190727332320253E-2</v>
      </c>
      <c r="H24" s="31">
        <v>3234</v>
      </c>
      <c r="I24" s="36">
        <f t="shared" si="1"/>
        <v>4.8180924287118974E-2</v>
      </c>
      <c r="J24" s="31">
        <v>3556</v>
      </c>
      <c r="K24" s="36">
        <f t="shared" si="2"/>
        <v>5.297815917284944E-2</v>
      </c>
      <c r="L24" s="31">
        <v>4565</v>
      </c>
      <c r="M24" s="36">
        <f t="shared" si="3"/>
        <v>6.801048836447067E-2</v>
      </c>
      <c r="N24" s="31">
        <f t="shared" si="4"/>
        <v>15328</v>
      </c>
      <c r="O24" s="36">
        <f t="shared" si="5"/>
        <v>0.22836029915675934</v>
      </c>
      <c r="P24" s="31">
        <v>4543</v>
      </c>
      <c r="Q24" s="31">
        <v>63987</v>
      </c>
      <c r="R24" s="31">
        <v>63987</v>
      </c>
      <c r="S24" s="31">
        <v>17505</v>
      </c>
      <c r="T24" s="36">
        <f t="shared" si="6"/>
        <v>0.27357119414881148</v>
      </c>
      <c r="U24" s="36">
        <f t="shared" si="7"/>
        <v>4.8426150121065881E-3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401440236</v>
      </c>
      <c r="E26" s="31">
        <v>151672243</v>
      </c>
      <c r="F26" s="31">
        <v>51572856</v>
      </c>
      <c r="G26" s="36">
        <f t="shared" si="0"/>
        <v>0.12846957373749651</v>
      </c>
      <c r="H26" s="31">
        <v>51523798</v>
      </c>
      <c r="I26" s="36">
        <f t="shared" si="1"/>
        <v>0.12834736874756122</v>
      </c>
      <c r="J26" s="31">
        <v>45021944</v>
      </c>
      <c r="K26" s="36">
        <f t="shared" si="2"/>
        <v>0.29683706859929537</v>
      </c>
      <c r="L26" s="31">
        <v>24971</v>
      </c>
      <c r="M26" s="36">
        <f t="shared" si="3"/>
        <v>1.646379027967563E-4</v>
      </c>
      <c r="N26" s="31">
        <f t="shared" si="4"/>
        <v>148143569</v>
      </c>
      <c r="O26" s="36">
        <f t="shared" si="5"/>
        <v>0.97673487297211004</v>
      </c>
      <c r="P26" s="31">
        <v>40308928</v>
      </c>
      <c r="Q26" s="31">
        <v>139505212</v>
      </c>
      <c r="R26" s="31">
        <v>371935872</v>
      </c>
      <c r="S26" s="31">
        <v>219870694</v>
      </c>
      <c r="T26" s="36">
        <f t="shared" si="6"/>
        <v>0.59115215969273327</v>
      </c>
      <c r="U26" s="36">
        <f t="shared" si="7"/>
        <v>-0.99938050944942025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401507357</v>
      </c>
      <c r="E27" s="32">
        <f>SUM(E20:E26)</f>
        <v>151739364</v>
      </c>
      <c r="F27" s="32">
        <f>SUM(F20:F26)</f>
        <v>51576829</v>
      </c>
      <c r="G27" s="37">
        <f t="shared" si="0"/>
        <v>0.12845799236500666</v>
      </c>
      <c r="H27" s="32">
        <f>SUM(H20:H26)</f>
        <v>51527032</v>
      </c>
      <c r="I27" s="37">
        <f t="shared" si="1"/>
        <v>0.1283339672403562</v>
      </c>
      <c r="J27" s="32">
        <f>SUM(J20:J26)</f>
        <v>45025500</v>
      </c>
      <c r="K27" s="37">
        <f t="shared" si="2"/>
        <v>0.29672919941855036</v>
      </c>
      <c r="L27" s="32">
        <f>SUM(L20:L26)</f>
        <v>29536</v>
      </c>
      <c r="M27" s="37">
        <f t="shared" si="3"/>
        <v>1.9464955711821753E-4</v>
      </c>
      <c r="N27" s="32">
        <f t="shared" si="4"/>
        <v>148158897</v>
      </c>
      <c r="O27" s="37">
        <f t="shared" si="5"/>
        <v>0.97640383546091569</v>
      </c>
      <c r="P27" s="32">
        <f>SUM(P20:P26)</f>
        <v>40313471</v>
      </c>
      <c r="Q27" s="32">
        <f>SUM(Q20:Q26)</f>
        <v>139569199</v>
      </c>
      <c r="R27" s="32">
        <f>SUM(R20:R26)</f>
        <v>371999859</v>
      </c>
      <c r="S27" s="32">
        <f>SUM(S20:S26)</f>
        <v>219888199</v>
      </c>
      <c r="T27" s="37">
        <f t="shared" si="6"/>
        <v>0.59109753318481772</v>
      </c>
      <c r="U27" s="37">
        <f t="shared" si="7"/>
        <v>-0.99926734167841813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458</v>
      </c>
      <c r="G31" s="36">
        <f t="shared" si="0"/>
        <v>0</v>
      </c>
      <c r="H31" s="31">
        <v>698</v>
      </c>
      <c r="I31" s="36">
        <f t="shared" si="1"/>
        <v>0</v>
      </c>
      <c r="J31" s="31">
        <v>333</v>
      </c>
      <c r="K31" s="36">
        <f t="shared" si="2"/>
        <v>0</v>
      </c>
      <c r="L31" s="31">
        <v>539</v>
      </c>
      <c r="M31" s="36">
        <f t="shared" si="3"/>
        <v>0</v>
      </c>
      <c r="N31" s="31">
        <f t="shared" si="4"/>
        <v>2028</v>
      </c>
      <c r="O31" s="36">
        <f t="shared" si="5"/>
        <v>0</v>
      </c>
      <c r="P31" s="31">
        <v>583</v>
      </c>
      <c r="Q31" s="31">
        <v>0</v>
      </c>
      <c r="R31" s="31">
        <v>2212</v>
      </c>
      <c r="S31" s="31">
        <v>5128</v>
      </c>
      <c r="T31" s="36">
        <f t="shared" si="6"/>
        <v>2.3182640144665463</v>
      </c>
      <c r="U31" s="36">
        <f t="shared" si="7"/>
        <v>-7.547169811320753E-2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108457456</v>
      </c>
      <c r="E34" s="31">
        <v>108457456</v>
      </c>
      <c r="F34" s="31">
        <v>10115990</v>
      </c>
      <c r="G34" s="36">
        <f t="shared" si="0"/>
        <v>9.3271503620737703E-2</v>
      </c>
      <c r="H34" s="31">
        <v>16910465</v>
      </c>
      <c r="I34" s="36">
        <f t="shared" si="1"/>
        <v>0.15591795736016525</v>
      </c>
      <c r="J34" s="31">
        <v>17040475</v>
      </c>
      <c r="K34" s="36">
        <f t="shared" si="2"/>
        <v>0.15711667623846903</v>
      </c>
      <c r="L34" s="31">
        <v>10067266</v>
      </c>
      <c r="M34" s="36">
        <f t="shared" si="3"/>
        <v>9.282225834247855E-2</v>
      </c>
      <c r="N34" s="31">
        <f t="shared" si="4"/>
        <v>54134196</v>
      </c>
      <c r="O34" s="36">
        <f t="shared" si="5"/>
        <v>0.49912839556185051</v>
      </c>
      <c r="P34" s="31">
        <v>10495983</v>
      </c>
      <c r="Q34" s="31">
        <v>88167412</v>
      </c>
      <c r="R34" s="31">
        <v>88167412</v>
      </c>
      <c r="S34" s="31">
        <v>64239105</v>
      </c>
      <c r="T34" s="36">
        <f t="shared" si="6"/>
        <v>0.72860372719117583</v>
      </c>
      <c r="U34" s="36">
        <f t="shared" si="7"/>
        <v>-4.0845816918720246E-2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108457456</v>
      </c>
      <c r="E35" s="32">
        <f>SUM(E28:E34)</f>
        <v>108457456</v>
      </c>
      <c r="F35" s="32">
        <f>SUM(F28:F34)</f>
        <v>10116448</v>
      </c>
      <c r="G35" s="37">
        <f t="shared" si="0"/>
        <v>9.3275726474720183E-2</v>
      </c>
      <c r="H35" s="32">
        <f>SUM(H28:H34)</f>
        <v>16911163</v>
      </c>
      <c r="I35" s="37">
        <f t="shared" si="1"/>
        <v>0.1559243930633962</v>
      </c>
      <c r="J35" s="32">
        <f>SUM(J28:J34)</f>
        <v>17040808</v>
      </c>
      <c r="K35" s="37">
        <f t="shared" si="2"/>
        <v>0.15711974656680128</v>
      </c>
      <c r="L35" s="32">
        <f>SUM(L28:L34)</f>
        <v>10067805</v>
      </c>
      <c r="M35" s="37">
        <f t="shared" si="3"/>
        <v>9.2827228033082396E-2</v>
      </c>
      <c r="N35" s="32">
        <f t="shared" si="4"/>
        <v>54136224</v>
      </c>
      <c r="O35" s="37">
        <f t="shared" si="5"/>
        <v>0.49914709413800007</v>
      </c>
      <c r="P35" s="32">
        <f>SUM(P28:P34)</f>
        <v>10496566</v>
      </c>
      <c r="Q35" s="32">
        <f>SUM(Q28:Q34)</f>
        <v>88167412</v>
      </c>
      <c r="R35" s="32">
        <f>SUM(R28:R34)</f>
        <v>88169624</v>
      </c>
      <c r="S35" s="32">
        <f>SUM(S28:S34)</f>
        <v>64244233</v>
      </c>
      <c r="T35" s="37">
        <f t="shared" si="6"/>
        <v>0.72864360859699251</v>
      </c>
      <c r="U35" s="37">
        <f t="shared" si="7"/>
        <v>-4.0847740108526875E-2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53580927</v>
      </c>
      <c r="E39" s="31">
        <v>103818515</v>
      </c>
      <c r="F39" s="31">
        <v>14096209</v>
      </c>
      <c r="G39" s="36">
        <f t="shared" si="0"/>
        <v>0.26308258907129395</v>
      </c>
      <c r="H39" s="31">
        <v>8885979</v>
      </c>
      <c r="I39" s="36">
        <f t="shared" si="1"/>
        <v>0.16584220351394816</v>
      </c>
      <c r="J39" s="31">
        <v>5993638</v>
      </c>
      <c r="K39" s="36">
        <f t="shared" si="2"/>
        <v>5.7731879520719405E-2</v>
      </c>
      <c r="L39" s="31">
        <v>31049509</v>
      </c>
      <c r="M39" s="36">
        <f t="shared" si="3"/>
        <v>0.29907487118265946</v>
      </c>
      <c r="N39" s="31">
        <f t="shared" si="4"/>
        <v>60025335</v>
      </c>
      <c r="O39" s="36">
        <f t="shared" si="5"/>
        <v>0.57817562695825497</v>
      </c>
      <c r="P39" s="31">
        <v>17846086</v>
      </c>
      <c r="Q39" s="31">
        <v>67678001</v>
      </c>
      <c r="R39" s="31">
        <v>43621023</v>
      </c>
      <c r="S39" s="31">
        <v>48772030</v>
      </c>
      <c r="T39" s="36">
        <f t="shared" si="6"/>
        <v>1.1180854240855378</v>
      </c>
      <c r="U39" s="36">
        <f t="shared" si="7"/>
        <v>0.73984979115308525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53580927</v>
      </c>
      <c r="E40" s="32">
        <f>SUM(E36:E39)</f>
        <v>103818515</v>
      </c>
      <c r="F40" s="32">
        <f>SUM(F36:F39)</f>
        <v>14096209</v>
      </c>
      <c r="G40" s="37">
        <f t="shared" si="0"/>
        <v>0.26308258907129395</v>
      </c>
      <c r="H40" s="32">
        <f>SUM(H36:H39)</f>
        <v>8885979</v>
      </c>
      <c r="I40" s="37">
        <f t="shared" si="1"/>
        <v>0.16584220351394816</v>
      </c>
      <c r="J40" s="32">
        <f>SUM(J36:J39)</f>
        <v>5993638</v>
      </c>
      <c r="K40" s="37">
        <f t="shared" si="2"/>
        <v>5.7731879520719405E-2</v>
      </c>
      <c r="L40" s="32">
        <f>SUM(L36:L39)</f>
        <v>31049509</v>
      </c>
      <c r="M40" s="37">
        <f t="shared" si="3"/>
        <v>0.29907487118265946</v>
      </c>
      <c r="N40" s="32">
        <f t="shared" si="4"/>
        <v>60025335</v>
      </c>
      <c r="O40" s="37">
        <f t="shared" si="5"/>
        <v>0.57817562695825497</v>
      </c>
      <c r="P40" s="32">
        <f>SUM(P36:P39)</f>
        <v>17846086</v>
      </c>
      <c r="Q40" s="32">
        <f>SUM(Q36:Q39)</f>
        <v>67678001</v>
      </c>
      <c r="R40" s="32">
        <f>SUM(R36:R39)</f>
        <v>43621023</v>
      </c>
      <c r="S40" s="32">
        <f>SUM(S36:S39)</f>
        <v>48772030</v>
      </c>
      <c r="T40" s="37">
        <f t="shared" si="6"/>
        <v>1.1180854240855378</v>
      </c>
      <c r="U40" s="37">
        <f t="shared" si="7"/>
        <v>0.73984979115308525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5295175</v>
      </c>
      <c r="E52" s="31">
        <v>4230496</v>
      </c>
      <c r="F52" s="31">
        <v>1282824</v>
      </c>
      <c r="G52" s="36">
        <f t="shared" si="0"/>
        <v>0.24226281473227987</v>
      </c>
      <c r="H52" s="31">
        <v>1278565</v>
      </c>
      <c r="I52" s="36">
        <f t="shared" si="1"/>
        <v>0.24145849759450821</v>
      </c>
      <c r="J52" s="31">
        <v>1226460</v>
      </c>
      <c r="K52" s="36">
        <f t="shared" si="2"/>
        <v>0.28990926832220149</v>
      </c>
      <c r="L52" s="31">
        <v>2109645</v>
      </c>
      <c r="M52" s="36">
        <f t="shared" si="3"/>
        <v>0.49867556901129323</v>
      </c>
      <c r="N52" s="31">
        <f t="shared" si="4"/>
        <v>5897494</v>
      </c>
      <c r="O52" s="36">
        <f t="shared" si="5"/>
        <v>1.3940431571144376</v>
      </c>
      <c r="P52" s="31">
        <v>1175643</v>
      </c>
      <c r="Q52" s="31">
        <v>1164840</v>
      </c>
      <c r="R52" s="31">
        <v>7657553</v>
      </c>
      <c r="S52" s="31">
        <v>4440221</v>
      </c>
      <c r="T52" s="36">
        <f t="shared" si="6"/>
        <v>0.57984854953011755</v>
      </c>
      <c r="U52" s="36">
        <f t="shared" si="7"/>
        <v>0.79446056328324155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5295175</v>
      </c>
      <c r="E53" s="32">
        <f>SUM(E48:E52)</f>
        <v>4230496</v>
      </c>
      <c r="F53" s="32">
        <f>SUM(F48:F52)</f>
        <v>1282824</v>
      </c>
      <c r="G53" s="37">
        <f t="shared" si="0"/>
        <v>0.24226281473227987</v>
      </c>
      <c r="H53" s="32">
        <f>SUM(H48:H52)</f>
        <v>1278565</v>
      </c>
      <c r="I53" s="37">
        <f t="shared" si="1"/>
        <v>0.24145849759450821</v>
      </c>
      <c r="J53" s="32">
        <f>SUM(J48:J52)</f>
        <v>1226460</v>
      </c>
      <c r="K53" s="37">
        <f t="shared" si="2"/>
        <v>0.28990926832220149</v>
      </c>
      <c r="L53" s="32">
        <f>SUM(L48:L52)</f>
        <v>2109645</v>
      </c>
      <c r="M53" s="37">
        <f t="shared" si="3"/>
        <v>0.49867556901129323</v>
      </c>
      <c r="N53" s="32">
        <f t="shared" si="4"/>
        <v>5897494</v>
      </c>
      <c r="O53" s="37">
        <f t="shared" si="5"/>
        <v>1.3940431571144376</v>
      </c>
      <c r="P53" s="32">
        <f>SUM(P48:P52)</f>
        <v>1175643</v>
      </c>
      <c r="Q53" s="32">
        <f>SUM(Q48:Q52)</f>
        <v>1164840</v>
      </c>
      <c r="R53" s="32">
        <f>SUM(R48:R52)</f>
        <v>7657553</v>
      </c>
      <c r="S53" s="32">
        <f>SUM(S48:S52)</f>
        <v>4440221</v>
      </c>
      <c r="T53" s="37">
        <f t="shared" si="6"/>
        <v>0.57984854953011755</v>
      </c>
      <c r="U53" s="37">
        <f t="shared" si="7"/>
        <v>0.79446056328324155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2934341278</v>
      </c>
      <c r="E54" s="32">
        <f>SUM(E8:E9,E11:E18,E20:E26,E28:E34,E36:E39,E41:E46,E48:E52)</f>
        <v>2765222541</v>
      </c>
      <c r="F54" s="32">
        <f>SUM(F8:F9,F11:F18,F20:F26,F28:F34,F36:F39,F41:F46,F48:F52)</f>
        <v>684150688</v>
      </c>
      <c r="G54" s="37">
        <f t="shared" si="0"/>
        <v>0.2331530736146363</v>
      </c>
      <c r="H54" s="32">
        <f>SUM(H8:H9,H11:H18,H20:H26,H28:H34,H36:H39,H41:H46,H48:H52)</f>
        <v>587422188</v>
      </c>
      <c r="I54" s="37">
        <f t="shared" si="1"/>
        <v>0.20018877572426666</v>
      </c>
      <c r="J54" s="32">
        <f>SUM(J8:J9,J11:J18,J20:J26,J28:J34,J36:J39,J41:J46,J48:J52)</f>
        <v>579466635</v>
      </c>
      <c r="K54" s="37">
        <f t="shared" si="2"/>
        <v>0.20955515384683826</v>
      </c>
      <c r="L54" s="32">
        <f>SUM(L8:L9,L11:L18,L20:L26,L28:L34,L36:L39,L41:L46,L48:L52)</f>
        <v>651678956</v>
      </c>
      <c r="M54" s="37">
        <f t="shared" si="3"/>
        <v>0.23566962381419412</v>
      </c>
      <c r="N54" s="32">
        <f t="shared" si="4"/>
        <v>2502718467</v>
      </c>
      <c r="O54" s="37">
        <f t="shared" si="5"/>
        <v>0.90506945820531703</v>
      </c>
      <c r="P54" s="32">
        <f>SUM(P8:P9,P11:P18,P20:P26,P28:P34,P36:P39,P41:P46,P48:P52)</f>
        <v>525954629</v>
      </c>
      <c r="Q54" s="32">
        <f>SUM(Q8:Q9,Q11:Q18,Q20:Q26,Q28:Q34,Q36:Q39,Q41:Q46,Q48:Q52)</f>
        <v>2263327681</v>
      </c>
      <c r="R54" s="32">
        <f>SUM(R8:R9,R11:R18,R20:R26,R28:R34,R36:R39,R41:R46,R48:R52)</f>
        <v>2725797130</v>
      </c>
      <c r="S54" s="32">
        <f>SUM(S8:S9,S11:S18,S20:S26,S28:S34,S36:S39,S41:S46,S48:S52)</f>
        <v>2273876718</v>
      </c>
      <c r="T54" s="37">
        <f t="shared" si="6"/>
        <v>0.83420614578165619</v>
      </c>
      <c r="U54" s="37">
        <f t="shared" si="7"/>
        <v>0.23904025189214573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819242028</v>
      </c>
      <c r="E57" s="31">
        <v>819242028</v>
      </c>
      <c r="F57" s="31">
        <v>195076781</v>
      </c>
      <c r="G57" s="36">
        <f t="shared" ref="G57:G85" si="8">IF(($D57      =0),0,($F57      /$D57      ))</f>
        <v>0.23811861981280091</v>
      </c>
      <c r="H57" s="31">
        <v>241199868</v>
      </c>
      <c r="I57" s="36">
        <f t="shared" ref="I57:I85" si="9">IF(($D57      =0),0,($H57      /$D57      ))</f>
        <v>0.29441832786440003</v>
      </c>
      <c r="J57" s="31">
        <v>234492753</v>
      </c>
      <c r="K57" s="36">
        <f t="shared" ref="K57:K85" si="10">IF(($E57      =0),0,($J57      /$E57      ))</f>
        <v>0.28623135164642699</v>
      </c>
      <c r="L57" s="31">
        <v>141806253</v>
      </c>
      <c r="M57" s="36">
        <f t="shared" ref="M57:M85" si="11">IF(($E57      =0),0,($L57      /$E57      ))</f>
        <v>0.17309445579371571</v>
      </c>
      <c r="N57" s="31">
        <f t="shared" ref="N57:N85" si="12">$F57      +$H57      +$J57      +$L57</f>
        <v>812575655</v>
      </c>
      <c r="O57" s="36">
        <f t="shared" ref="O57:O85" si="13">IF(($E57      =0),0,($N57      /$E57      ))</f>
        <v>0.99186275511734368</v>
      </c>
      <c r="P57" s="31">
        <v>163373443</v>
      </c>
      <c r="Q57" s="31">
        <v>695724656</v>
      </c>
      <c r="R57" s="31">
        <v>695724656</v>
      </c>
      <c r="S57" s="31">
        <v>762770841</v>
      </c>
      <c r="T57" s="36">
        <f t="shared" ref="T57:T85" si="14">IF(($R57      =0),0,($S57      /$R57      ))</f>
        <v>1.0963688499779143</v>
      </c>
      <c r="U57" s="36">
        <f t="shared" ref="U57:U85" si="15">IF(($P57      =0),0,(($L57      /$P57      )-1))</f>
        <v>-0.13201160239978538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819242028</v>
      </c>
      <c r="E58" s="32">
        <f>E57</f>
        <v>819242028</v>
      </c>
      <c r="F58" s="32">
        <f>F57</f>
        <v>195076781</v>
      </c>
      <c r="G58" s="37">
        <f t="shared" si="8"/>
        <v>0.23811861981280091</v>
      </c>
      <c r="H58" s="32">
        <f>H57</f>
        <v>241199868</v>
      </c>
      <c r="I58" s="37">
        <f t="shared" si="9"/>
        <v>0.29441832786440003</v>
      </c>
      <c r="J58" s="32">
        <f>J57</f>
        <v>234492753</v>
      </c>
      <c r="K58" s="37">
        <f t="shared" si="10"/>
        <v>0.28623135164642699</v>
      </c>
      <c r="L58" s="32">
        <f>L57</f>
        <v>141806253</v>
      </c>
      <c r="M58" s="37">
        <f t="shared" si="11"/>
        <v>0.17309445579371571</v>
      </c>
      <c r="N58" s="32">
        <f t="shared" si="12"/>
        <v>812575655</v>
      </c>
      <c r="O58" s="37">
        <f t="shared" si="13"/>
        <v>0.99186275511734368</v>
      </c>
      <c r="P58" s="32">
        <f>P57</f>
        <v>163373443</v>
      </c>
      <c r="Q58" s="32">
        <f>Q57</f>
        <v>695724656</v>
      </c>
      <c r="R58" s="32">
        <f>R57</f>
        <v>695724656</v>
      </c>
      <c r="S58" s="32">
        <f>S57</f>
        <v>762770841</v>
      </c>
      <c r="T58" s="37">
        <f t="shared" si="14"/>
        <v>1.0963688499779143</v>
      </c>
      <c r="U58" s="37">
        <f t="shared" si="15"/>
        <v>-0.13201160239978538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25514388</v>
      </c>
      <c r="E59" s="31">
        <v>26147949</v>
      </c>
      <c r="F59" s="31">
        <v>11202048</v>
      </c>
      <c r="G59" s="36">
        <f t="shared" si="8"/>
        <v>0.43904827346828779</v>
      </c>
      <c r="H59" s="31">
        <v>2842682</v>
      </c>
      <c r="I59" s="36">
        <f t="shared" si="9"/>
        <v>0.11141486129316525</v>
      </c>
      <c r="J59" s="31">
        <v>11459027</v>
      </c>
      <c r="K59" s="36">
        <f t="shared" si="10"/>
        <v>0.43823808131184594</v>
      </c>
      <c r="L59" s="31">
        <v>11698716</v>
      </c>
      <c r="M59" s="36">
        <f t="shared" si="11"/>
        <v>0.4474047276136266</v>
      </c>
      <c r="N59" s="31">
        <f t="shared" si="12"/>
        <v>37202473</v>
      </c>
      <c r="O59" s="36">
        <f t="shared" si="13"/>
        <v>1.4227683020186401</v>
      </c>
      <c r="P59" s="31">
        <v>8331912</v>
      </c>
      <c r="Q59" s="31">
        <v>12360851</v>
      </c>
      <c r="R59" s="31">
        <v>12776133</v>
      </c>
      <c r="S59" s="31">
        <v>25028509</v>
      </c>
      <c r="T59" s="36">
        <f t="shared" si="14"/>
        <v>1.9590050447972012</v>
      </c>
      <c r="U59" s="36">
        <f t="shared" si="15"/>
        <v>0.40408540080596156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34107708</v>
      </c>
      <c r="E60" s="31">
        <v>34107708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3701235</v>
      </c>
      <c r="K60" s="36">
        <f t="shared" si="10"/>
        <v>0.10851608674496685</v>
      </c>
      <c r="L60" s="31">
        <v>5273472</v>
      </c>
      <c r="M60" s="36">
        <f t="shared" si="11"/>
        <v>0.15461232399432998</v>
      </c>
      <c r="N60" s="31">
        <f t="shared" si="12"/>
        <v>8974707</v>
      </c>
      <c r="O60" s="36">
        <f t="shared" si="13"/>
        <v>0.26312841073929683</v>
      </c>
      <c r="P60" s="31">
        <v>0</v>
      </c>
      <c r="Q60" s="31">
        <v>25525000</v>
      </c>
      <c r="R60" s="31">
        <v>25525000</v>
      </c>
      <c r="S60" s="31">
        <v>2616</v>
      </c>
      <c r="T60" s="36">
        <f t="shared" si="14"/>
        <v>1.0248775710088148E-4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20950932</v>
      </c>
      <c r="E61" s="31">
        <v>20950932</v>
      </c>
      <c r="F61" s="31">
        <v>2378745</v>
      </c>
      <c r="G61" s="36">
        <f t="shared" si="8"/>
        <v>0.11353886309210492</v>
      </c>
      <c r="H61" s="31">
        <v>1023610</v>
      </c>
      <c r="I61" s="36">
        <f t="shared" si="9"/>
        <v>4.8857492354039432E-2</v>
      </c>
      <c r="J61" s="31">
        <v>0</v>
      </c>
      <c r="K61" s="36">
        <f t="shared" si="10"/>
        <v>0</v>
      </c>
      <c r="L61" s="31">
        <v>2270399</v>
      </c>
      <c r="M61" s="36">
        <f t="shared" si="11"/>
        <v>0.10836744637422335</v>
      </c>
      <c r="N61" s="31">
        <f t="shared" si="12"/>
        <v>5672754</v>
      </c>
      <c r="O61" s="36">
        <f t="shared" si="13"/>
        <v>0.27076380182036769</v>
      </c>
      <c r="P61" s="31">
        <v>1027917</v>
      </c>
      <c r="Q61" s="31">
        <v>18213054</v>
      </c>
      <c r="R61" s="31">
        <v>12596788</v>
      </c>
      <c r="S61" s="31">
        <v>7185503</v>
      </c>
      <c r="T61" s="36">
        <f t="shared" si="14"/>
        <v>0.57042342857560202</v>
      </c>
      <c r="U61" s="36">
        <f t="shared" si="15"/>
        <v>1.2087376704539374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80573028</v>
      </c>
      <c r="E63" s="32">
        <f>SUM(E59:E62)</f>
        <v>81206589</v>
      </c>
      <c r="F63" s="32">
        <f>SUM(F59:F62)</f>
        <v>13580793</v>
      </c>
      <c r="G63" s="37">
        <f t="shared" si="8"/>
        <v>0.16855259554102894</v>
      </c>
      <c r="H63" s="32">
        <f>SUM(H59:H62)</f>
        <v>3866292</v>
      </c>
      <c r="I63" s="37">
        <f t="shared" si="9"/>
        <v>4.798494106489333E-2</v>
      </c>
      <c r="J63" s="32">
        <f>SUM(J59:J62)</f>
        <v>15160262</v>
      </c>
      <c r="K63" s="37">
        <f t="shared" si="10"/>
        <v>0.18668758516627265</v>
      </c>
      <c r="L63" s="32">
        <f>SUM(L59:L62)</f>
        <v>19242587</v>
      </c>
      <c r="M63" s="37">
        <f t="shared" si="11"/>
        <v>0.23695844434495333</v>
      </c>
      <c r="N63" s="32">
        <f t="shared" si="12"/>
        <v>51849934</v>
      </c>
      <c r="O63" s="37">
        <f t="shared" si="13"/>
        <v>0.6384941744074486</v>
      </c>
      <c r="P63" s="32">
        <f>SUM(P59:P62)</f>
        <v>9359829</v>
      </c>
      <c r="Q63" s="32">
        <f>SUM(Q59:Q62)</f>
        <v>56098905</v>
      </c>
      <c r="R63" s="32">
        <f>SUM(R59:R62)</f>
        <v>50897921</v>
      </c>
      <c r="S63" s="32">
        <f>SUM(S59:S62)</f>
        <v>32216628</v>
      </c>
      <c r="T63" s="37">
        <f t="shared" si="14"/>
        <v>0.63296549971068561</v>
      </c>
      <c r="U63" s="37">
        <f t="shared" si="15"/>
        <v>1.0558695035988372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27215269</v>
      </c>
      <c r="E64" s="31">
        <v>27215269</v>
      </c>
      <c r="F64" s="31">
        <v>2919924</v>
      </c>
      <c r="G64" s="36">
        <f t="shared" si="8"/>
        <v>0.10728991875847342</v>
      </c>
      <c r="H64" s="31">
        <v>8983797</v>
      </c>
      <c r="I64" s="36">
        <f t="shared" si="9"/>
        <v>0.33010134862161383</v>
      </c>
      <c r="J64" s="31">
        <v>9401848</v>
      </c>
      <c r="K64" s="36">
        <f t="shared" si="10"/>
        <v>0.34546224768162315</v>
      </c>
      <c r="L64" s="31">
        <v>5463545</v>
      </c>
      <c r="M64" s="36">
        <f t="shared" si="11"/>
        <v>0.20075293027601529</v>
      </c>
      <c r="N64" s="31">
        <f t="shared" si="12"/>
        <v>26769114</v>
      </c>
      <c r="O64" s="36">
        <f t="shared" si="13"/>
        <v>0.98360644533772568</v>
      </c>
      <c r="P64" s="31">
        <v>6683748</v>
      </c>
      <c r="Q64" s="31">
        <v>25704324</v>
      </c>
      <c r="R64" s="31">
        <v>25704324</v>
      </c>
      <c r="S64" s="31">
        <v>22758873</v>
      </c>
      <c r="T64" s="36">
        <f t="shared" si="14"/>
        <v>0.88541029128017523</v>
      </c>
      <c r="U64" s="36">
        <f t="shared" si="15"/>
        <v>-0.18256268788111096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47891273</v>
      </c>
      <c r="E65" s="31">
        <v>47891273</v>
      </c>
      <c r="F65" s="31">
        <v>10783088</v>
      </c>
      <c r="G65" s="36">
        <f t="shared" si="8"/>
        <v>0.22515768165110164</v>
      </c>
      <c r="H65" s="31">
        <v>10831916</v>
      </c>
      <c r="I65" s="36">
        <f t="shared" si="9"/>
        <v>0.22617724110194357</v>
      </c>
      <c r="J65" s="31">
        <v>11007287</v>
      </c>
      <c r="K65" s="36">
        <f t="shared" si="10"/>
        <v>0.22983909824238749</v>
      </c>
      <c r="L65" s="31">
        <v>10577550</v>
      </c>
      <c r="M65" s="36">
        <f t="shared" si="11"/>
        <v>0.22086591851504969</v>
      </c>
      <c r="N65" s="31">
        <f t="shared" si="12"/>
        <v>43199841</v>
      </c>
      <c r="O65" s="36">
        <f t="shared" si="13"/>
        <v>0.90203993951048245</v>
      </c>
      <c r="P65" s="31">
        <v>10482580</v>
      </c>
      <c r="Q65" s="31">
        <v>35055985</v>
      </c>
      <c r="R65" s="31">
        <v>35055985</v>
      </c>
      <c r="S65" s="31">
        <v>40360870</v>
      </c>
      <c r="T65" s="36">
        <f t="shared" si="14"/>
        <v>1.1513260859736218</v>
      </c>
      <c r="U65" s="36">
        <f t="shared" si="15"/>
        <v>9.0597925319910733E-3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14411000</v>
      </c>
      <c r="E66" s="31">
        <v>12411000</v>
      </c>
      <c r="F66" s="31">
        <v>2342275</v>
      </c>
      <c r="G66" s="36">
        <f t="shared" si="8"/>
        <v>0.16253382832558463</v>
      </c>
      <c r="H66" s="31">
        <v>2334365</v>
      </c>
      <c r="I66" s="36">
        <f t="shared" si="9"/>
        <v>0.16198494205815003</v>
      </c>
      <c r="J66" s="31">
        <v>4124748</v>
      </c>
      <c r="K66" s="36">
        <f t="shared" si="10"/>
        <v>0.33234614454919026</v>
      </c>
      <c r="L66" s="31">
        <v>2333161</v>
      </c>
      <c r="M66" s="36">
        <f t="shared" si="11"/>
        <v>0.18799137861574411</v>
      </c>
      <c r="N66" s="31">
        <f t="shared" si="12"/>
        <v>11134549</v>
      </c>
      <c r="O66" s="36">
        <f t="shared" si="13"/>
        <v>0.8971516396744823</v>
      </c>
      <c r="P66" s="31">
        <v>1824485</v>
      </c>
      <c r="Q66" s="31">
        <v>7010652</v>
      </c>
      <c r="R66" s="31">
        <v>7010652</v>
      </c>
      <c r="S66" s="31">
        <v>7274313</v>
      </c>
      <c r="T66" s="36">
        <f t="shared" si="14"/>
        <v>1.0376086275570375</v>
      </c>
      <c r="U66" s="36">
        <f t="shared" si="15"/>
        <v>0.27880525189299998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284915075</v>
      </c>
      <c r="E67" s="31">
        <v>284915075</v>
      </c>
      <c r="F67" s="31">
        <v>90144727</v>
      </c>
      <c r="G67" s="36">
        <f t="shared" si="8"/>
        <v>0.31639156685549191</v>
      </c>
      <c r="H67" s="31">
        <v>89308616</v>
      </c>
      <c r="I67" s="36">
        <f t="shared" si="9"/>
        <v>0.31345696958997343</v>
      </c>
      <c r="J67" s="31">
        <v>88415844</v>
      </c>
      <c r="K67" s="36">
        <f t="shared" si="10"/>
        <v>0.31032350253843183</v>
      </c>
      <c r="L67" s="31">
        <v>88094738</v>
      </c>
      <c r="M67" s="36">
        <f t="shared" si="11"/>
        <v>0.30919647898588731</v>
      </c>
      <c r="N67" s="31">
        <f t="shared" si="12"/>
        <v>355963925</v>
      </c>
      <c r="O67" s="36">
        <f t="shared" si="13"/>
        <v>1.2493685179697844</v>
      </c>
      <c r="P67" s="31">
        <v>85196548</v>
      </c>
      <c r="Q67" s="31">
        <v>244791847</v>
      </c>
      <c r="R67" s="31">
        <v>244791847</v>
      </c>
      <c r="S67" s="31">
        <v>333189981</v>
      </c>
      <c r="T67" s="36">
        <f t="shared" si="14"/>
        <v>1.3611155154199233</v>
      </c>
      <c r="U67" s="36">
        <f t="shared" si="15"/>
        <v>3.401769282952638E-2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72344496</v>
      </c>
      <c r="E68" s="31">
        <v>72318192</v>
      </c>
      <c r="F68" s="31">
        <v>20227192</v>
      </c>
      <c r="G68" s="36">
        <f t="shared" si="8"/>
        <v>0.2795954511867772</v>
      </c>
      <c r="H68" s="31">
        <v>2664189</v>
      </c>
      <c r="I68" s="36">
        <f t="shared" si="9"/>
        <v>3.6826422842174474E-2</v>
      </c>
      <c r="J68" s="31">
        <v>10061152</v>
      </c>
      <c r="K68" s="36">
        <f t="shared" si="10"/>
        <v>0.13912338958916451</v>
      </c>
      <c r="L68" s="31">
        <v>2406874</v>
      </c>
      <c r="M68" s="36">
        <f t="shared" si="11"/>
        <v>3.3281722529788907E-2</v>
      </c>
      <c r="N68" s="31">
        <f t="shared" si="12"/>
        <v>35359407</v>
      </c>
      <c r="O68" s="36">
        <f t="shared" si="13"/>
        <v>0.48894207698112807</v>
      </c>
      <c r="P68" s="31">
        <v>2148311</v>
      </c>
      <c r="Q68" s="31">
        <v>35858233</v>
      </c>
      <c r="R68" s="31">
        <v>36338087</v>
      </c>
      <c r="S68" s="31">
        <v>12778496</v>
      </c>
      <c r="T68" s="36">
        <f t="shared" si="14"/>
        <v>0.35165571594343975</v>
      </c>
      <c r="U68" s="36">
        <f t="shared" si="15"/>
        <v>0.12035641022179755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446777113</v>
      </c>
      <c r="E70" s="32">
        <f>SUM(E64:E69)</f>
        <v>444750809</v>
      </c>
      <c r="F70" s="32">
        <f>SUM(F64:F69)</f>
        <v>126417206</v>
      </c>
      <c r="G70" s="37">
        <f t="shared" si="8"/>
        <v>0.28295363016950242</v>
      </c>
      <c r="H70" s="32">
        <f>SUM(H64:H69)</f>
        <v>114122883</v>
      </c>
      <c r="I70" s="37">
        <f t="shared" si="9"/>
        <v>0.25543583070693238</v>
      </c>
      <c r="J70" s="32">
        <f>SUM(J64:J69)</f>
        <v>123010879</v>
      </c>
      <c r="K70" s="37">
        <f t="shared" si="10"/>
        <v>0.2765838229200388</v>
      </c>
      <c r="L70" s="32">
        <f>SUM(L64:L69)</f>
        <v>108875868</v>
      </c>
      <c r="M70" s="37">
        <f t="shared" si="11"/>
        <v>0.24480195605445207</v>
      </c>
      <c r="N70" s="32">
        <f t="shared" si="12"/>
        <v>472426836</v>
      </c>
      <c r="O70" s="37">
        <f t="shared" si="13"/>
        <v>1.062228165615321</v>
      </c>
      <c r="P70" s="32">
        <f>SUM(P64:P69)</f>
        <v>106335672</v>
      </c>
      <c r="Q70" s="32">
        <f>SUM(Q64:Q69)</f>
        <v>348421041</v>
      </c>
      <c r="R70" s="32">
        <f>SUM(R64:R69)</f>
        <v>348900895</v>
      </c>
      <c r="S70" s="32">
        <f>SUM(S64:S69)</f>
        <v>416362533</v>
      </c>
      <c r="T70" s="37">
        <f t="shared" si="14"/>
        <v>1.1933547289983306</v>
      </c>
      <c r="U70" s="37">
        <f t="shared" si="15"/>
        <v>2.3888465199147779E-2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104573244</v>
      </c>
      <c r="E71" s="31">
        <v>114182804</v>
      </c>
      <c r="F71" s="31">
        <v>38230506</v>
      </c>
      <c r="G71" s="36">
        <f t="shared" si="8"/>
        <v>0.36558592368043974</v>
      </c>
      <c r="H71" s="31">
        <v>13444588</v>
      </c>
      <c r="I71" s="36">
        <f t="shared" si="9"/>
        <v>0.12856623248677262</v>
      </c>
      <c r="J71" s="31">
        <v>48525433</v>
      </c>
      <c r="K71" s="36">
        <f t="shared" si="10"/>
        <v>0.42498021856250789</v>
      </c>
      <c r="L71" s="31">
        <v>12916323</v>
      </c>
      <c r="M71" s="36">
        <f t="shared" si="11"/>
        <v>0.11311968656856597</v>
      </c>
      <c r="N71" s="31">
        <f t="shared" si="12"/>
        <v>113116850</v>
      </c>
      <c r="O71" s="36">
        <f t="shared" si="13"/>
        <v>0.99066449620557573</v>
      </c>
      <c r="P71" s="31">
        <v>10533742</v>
      </c>
      <c r="Q71" s="31">
        <v>98759040</v>
      </c>
      <c r="R71" s="31">
        <v>99593554</v>
      </c>
      <c r="S71" s="31">
        <v>93347984</v>
      </c>
      <c r="T71" s="36">
        <f t="shared" si="14"/>
        <v>0.93728941533706089</v>
      </c>
      <c r="U71" s="36">
        <f t="shared" si="15"/>
        <v>0.22618562330461489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104123328</v>
      </c>
      <c r="E72" s="31">
        <v>104123328</v>
      </c>
      <c r="F72" s="31">
        <v>30653482</v>
      </c>
      <c r="G72" s="36">
        <f t="shared" si="8"/>
        <v>0.29439591097203499</v>
      </c>
      <c r="H72" s="31">
        <v>14218749</v>
      </c>
      <c r="I72" s="36">
        <f t="shared" si="9"/>
        <v>0.13655680502259782</v>
      </c>
      <c r="J72" s="31">
        <v>28298425</v>
      </c>
      <c r="K72" s="36">
        <f t="shared" si="10"/>
        <v>0.27177795354370543</v>
      </c>
      <c r="L72" s="31">
        <v>20923769</v>
      </c>
      <c r="M72" s="36">
        <f t="shared" si="11"/>
        <v>0.20095178863280283</v>
      </c>
      <c r="N72" s="31">
        <f t="shared" si="12"/>
        <v>94094425</v>
      </c>
      <c r="O72" s="36">
        <f t="shared" si="13"/>
        <v>0.90368245817114101</v>
      </c>
      <c r="P72" s="31">
        <v>32879504</v>
      </c>
      <c r="Q72" s="31">
        <v>133083769</v>
      </c>
      <c r="R72" s="31">
        <v>144607319</v>
      </c>
      <c r="S72" s="31">
        <v>133948035</v>
      </c>
      <c r="T72" s="36">
        <f t="shared" si="14"/>
        <v>0.92628807398054314</v>
      </c>
      <c r="U72" s="36">
        <f t="shared" si="15"/>
        <v>-0.36362272983193422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38510416</v>
      </c>
      <c r="E73" s="31">
        <v>38500896</v>
      </c>
      <c r="F73" s="31">
        <v>14009024</v>
      </c>
      <c r="G73" s="36">
        <f t="shared" si="8"/>
        <v>0.36377233629467937</v>
      </c>
      <c r="H73" s="31">
        <v>9141995</v>
      </c>
      <c r="I73" s="36">
        <f t="shared" si="9"/>
        <v>0.23739019074735521</v>
      </c>
      <c r="J73" s="31">
        <v>9034150</v>
      </c>
      <c r="K73" s="36">
        <f t="shared" si="10"/>
        <v>0.23464778585932131</v>
      </c>
      <c r="L73" s="31">
        <v>17981323</v>
      </c>
      <c r="M73" s="36">
        <f t="shared" si="11"/>
        <v>0.46703648143669174</v>
      </c>
      <c r="N73" s="31">
        <f t="shared" si="12"/>
        <v>50166492</v>
      </c>
      <c r="O73" s="36">
        <f t="shared" si="13"/>
        <v>1.3029954419762075</v>
      </c>
      <c r="P73" s="31">
        <v>15604296</v>
      </c>
      <c r="Q73" s="31">
        <v>37151490</v>
      </c>
      <c r="R73" s="31">
        <v>37151490</v>
      </c>
      <c r="S73" s="31">
        <v>37358549</v>
      </c>
      <c r="T73" s="36">
        <f t="shared" si="14"/>
        <v>1.00557337000481</v>
      </c>
      <c r="U73" s="36">
        <f t="shared" si="15"/>
        <v>0.15233157586859414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59461221</v>
      </c>
      <c r="E74" s="31">
        <v>70203512</v>
      </c>
      <c r="F74" s="31">
        <v>17127688</v>
      </c>
      <c r="G74" s="36">
        <f t="shared" si="8"/>
        <v>0.28804803722412631</v>
      </c>
      <c r="H74" s="31">
        <v>16530681</v>
      </c>
      <c r="I74" s="36">
        <f t="shared" si="9"/>
        <v>0.27800776240366809</v>
      </c>
      <c r="J74" s="31">
        <v>16254030</v>
      </c>
      <c r="K74" s="36">
        <f t="shared" si="10"/>
        <v>0.23152730592737297</v>
      </c>
      <c r="L74" s="31">
        <v>17316999</v>
      </c>
      <c r="M74" s="36">
        <f t="shared" si="11"/>
        <v>0.2466685569804542</v>
      </c>
      <c r="N74" s="31">
        <f t="shared" si="12"/>
        <v>67229398</v>
      </c>
      <c r="O74" s="36">
        <f t="shared" si="13"/>
        <v>0.95763582311950435</v>
      </c>
      <c r="P74" s="31">
        <v>14139464</v>
      </c>
      <c r="Q74" s="31">
        <v>55938364</v>
      </c>
      <c r="R74" s="31">
        <v>56095492</v>
      </c>
      <c r="S74" s="31">
        <v>49056669</v>
      </c>
      <c r="T74" s="36">
        <f t="shared" si="14"/>
        <v>0.87452070123567149</v>
      </c>
      <c r="U74" s="36">
        <f t="shared" si="15"/>
        <v>0.22472810850538605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37771467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1536108</v>
      </c>
      <c r="K75" s="36">
        <f t="shared" si="10"/>
        <v>4.0668476021860626E-2</v>
      </c>
      <c r="L75" s="31">
        <v>3090177</v>
      </c>
      <c r="M75" s="36">
        <f t="shared" si="11"/>
        <v>8.1812469714242234E-2</v>
      </c>
      <c r="N75" s="31">
        <f t="shared" si="12"/>
        <v>4626285</v>
      </c>
      <c r="O75" s="36">
        <f t="shared" si="13"/>
        <v>0.12248094573610287</v>
      </c>
      <c r="P75" s="31">
        <v>2230149</v>
      </c>
      <c r="Q75" s="31">
        <v>22241985</v>
      </c>
      <c r="R75" s="31">
        <v>31030941</v>
      </c>
      <c r="S75" s="31">
        <v>21760200</v>
      </c>
      <c r="T75" s="36">
        <f t="shared" si="14"/>
        <v>0.70124202807771763</v>
      </c>
      <c r="U75" s="36">
        <f t="shared" si="15"/>
        <v>0.38563701349102675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73323012</v>
      </c>
      <c r="E76" s="31">
        <v>54474284</v>
      </c>
      <c r="F76" s="31">
        <v>7226875</v>
      </c>
      <c r="G76" s="36">
        <f t="shared" si="8"/>
        <v>9.8562167631629755E-2</v>
      </c>
      <c r="H76" s="31">
        <v>4733459</v>
      </c>
      <c r="I76" s="36">
        <f t="shared" si="9"/>
        <v>6.4556254181156666E-2</v>
      </c>
      <c r="J76" s="31">
        <v>7098536</v>
      </c>
      <c r="K76" s="36">
        <f t="shared" si="10"/>
        <v>0.1303098540955582</v>
      </c>
      <c r="L76" s="31">
        <v>4842932</v>
      </c>
      <c r="M76" s="36">
        <f t="shared" si="11"/>
        <v>8.8903086821664326E-2</v>
      </c>
      <c r="N76" s="31">
        <f t="shared" si="12"/>
        <v>23901802</v>
      </c>
      <c r="O76" s="36">
        <f t="shared" si="13"/>
        <v>0.43877221038829994</v>
      </c>
      <c r="P76" s="31">
        <v>7520881</v>
      </c>
      <c r="Q76" s="31">
        <v>39625480</v>
      </c>
      <c r="R76" s="31">
        <v>37508480</v>
      </c>
      <c r="S76" s="31">
        <v>20022751</v>
      </c>
      <c r="T76" s="36">
        <f t="shared" si="14"/>
        <v>0.53381931232617263</v>
      </c>
      <c r="U76" s="36">
        <f t="shared" si="15"/>
        <v>-0.35606852441888126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379991221</v>
      </c>
      <c r="E78" s="32">
        <f>SUM(E71:E77)</f>
        <v>419256291</v>
      </c>
      <c r="F78" s="32">
        <f>SUM(F71:F77)</f>
        <v>107247575</v>
      </c>
      <c r="G78" s="37">
        <f t="shared" si="8"/>
        <v>0.28223698094330446</v>
      </c>
      <c r="H78" s="32">
        <f>SUM(H71:H77)</f>
        <v>58069472</v>
      </c>
      <c r="I78" s="37">
        <f t="shared" si="9"/>
        <v>0.15281793049634693</v>
      </c>
      <c r="J78" s="32">
        <f>SUM(J71:J77)</f>
        <v>110746682</v>
      </c>
      <c r="K78" s="37">
        <f t="shared" si="10"/>
        <v>0.26415031659000199</v>
      </c>
      <c r="L78" s="32">
        <f>SUM(L71:L77)</f>
        <v>77071523</v>
      </c>
      <c r="M78" s="37">
        <f t="shared" si="11"/>
        <v>0.18382913901225159</v>
      </c>
      <c r="N78" s="32">
        <f t="shared" si="12"/>
        <v>353135252</v>
      </c>
      <c r="O78" s="37">
        <f t="shared" si="13"/>
        <v>0.84228969148610822</v>
      </c>
      <c r="P78" s="32">
        <f>SUM(P71:P77)</f>
        <v>82908036</v>
      </c>
      <c r="Q78" s="32">
        <f>SUM(Q71:Q77)</f>
        <v>386800128</v>
      </c>
      <c r="R78" s="32">
        <f>SUM(R71:R77)</f>
        <v>405987276</v>
      </c>
      <c r="S78" s="32">
        <f>SUM(S71:S77)</f>
        <v>355494188</v>
      </c>
      <c r="T78" s="37">
        <f t="shared" si="14"/>
        <v>0.87562889039901837</v>
      </c>
      <c r="U78" s="37">
        <f t="shared" si="15"/>
        <v>-7.0397434091913569E-2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103334049</v>
      </c>
      <c r="E79" s="31">
        <v>111956409</v>
      </c>
      <c r="F79" s="31">
        <v>21955716</v>
      </c>
      <c r="G79" s="36">
        <f t="shared" si="8"/>
        <v>0.21247319941948661</v>
      </c>
      <c r="H79" s="31">
        <v>22043237</v>
      </c>
      <c r="I79" s="36">
        <f t="shared" si="9"/>
        <v>0.21332017097288039</v>
      </c>
      <c r="J79" s="31">
        <v>23203607</v>
      </c>
      <c r="K79" s="36">
        <f t="shared" si="10"/>
        <v>0.2072557275394569</v>
      </c>
      <c r="L79" s="31">
        <v>23098731</v>
      </c>
      <c r="M79" s="36">
        <f t="shared" si="11"/>
        <v>0.20631897009129688</v>
      </c>
      <c r="N79" s="31">
        <f t="shared" si="12"/>
        <v>90301291</v>
      </c>
      <c r="O79" s="36">
        <f t="shared" si="13"/>
        <v>0.80657545027190003</v>
      </c>
      <c r="P79" s="31">
        <v>20547699</v>
      </c>
      <c r="Q79" s="31">
        <v>97958074</v>
      </c>
      <c r="R79" s="31">
        <v>128089636</v>
      </c>
      <c r="S79" s="31">
        <v>79565040</v>
      </c>
      <c r="T79" s="36">
        <f t="shared" si="14"/>
        <v>0.62116688347837912</v>
      </c>
      <c r="U79" s="36">
        <f t="shared" si="15"/>
        <v>0.12415171158580818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96971187</v>
      </c>
      <c r="E80" s="31">
        <v>98774952</v>
      </c>
      <c r="F80" s="31">
        <v>20092006</v>
      </c>
      <c r="G80" s="36">
        <f t="shared" si="8"/>
        <v>0.20719562811992803</v>
      </c>
      <c r="H80" s="31">
        <v>24150784</v>
      </c>
      <c r="I80" s="36">
        <f t="shared" si="9"/>
        <v>0.24905113309585455</v>
      </c>
      <c r="J80" s="31">
        <v>24521195</v>
      </c>
      <c r="K80" s="36">
        <f t="shared" si="10"/>
        <v>0.24825317050014867</v>
      </c>
      <c r="L80" s="31">
        <v>23575868</v>
      </c>
      <c r="M80" s="36">
        <f t="shared" si="11"/>
        <v>0.23868265711736311</v>
      </c>
      <c r="N80" s="31">
        <f t="shared" si="12"/>
        <v>92339853</v>
      </c>
      <c r="O80" s="36">
        <f t="shared" si="13"/>
        <v>0.93485090228138001</v>
      </c>
      <c r="P80" s="31">
        <v>19551320</v>
      </c>
      <c r="Q80" s="31">
        <v>80337582</v>
      </c>
      <c r="R80" s="31">
        <v>80339582</v>
      </c>
      <c r="S80" s="31">
        <v>73974468</v>
      </c>
      <c r="T80" s="36">
        <f t="shared" si="14"/>
        <v>0.92077237842736104</v>
      </c>
      <c r="U80" s="36">
        <f t="shared" si="15"/>
        <v>0.20584533422807261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123098060</v>
      </c>
      <c r="E81" s="31">
        <v>123888060</v>
      </c>
      <c r="F81" s="31">
        <v>20043213</v>
      </c>
      <c r="G81" s="36">
        <f t="shared" si="8"/>
        <v>0.16282314278551588</v>
      </c>
      <c r="H81" s="31">
        <v>21057167</v>
      </c>
      <c r="I81" s="36">
        <f t="shared" si="9"/>
        <v>0.17106010444031369</v>
      </c>
      <c r="J81" s="31">
        <v>28835366</v>
      </c>
      <c r="K81" s="36">
        <f t="shared" si="10"/>
        <v>0.23275339043972437</v>
      </c>
      <c r="L81" s="31">
        <v>22833763</v>
      </c>
      <c r="M81" s="36">
        <f t="shared" si="11"/>
        <v>0.18430963403575776</v>
      </c>
      <c r="N81" s="31">
        <f t="shared" si="12"/>
        <v>92769509</v>
      </c>
      <c r="O81" s="36">
        <f t="shared" si="13"/>
        <v>0.74881719029259153</v>
      </c>
      <c r="P81" s="31">
        <v>19209565</v>
      </c>
      <c r="Q81" s="31">
        <v>100213470</v>
      </c>
      <c r="R81" s="31">
        <v>104177930</v>
      </c>
      <c r="S81" s="31">
        <v>76903704</v>
      </c>
      <c r="T81" s="36">
        <f t="shared" si="14"/>
        <v>0.73819573877115818</v>
      </c>
      <c r="U81" s="36">
        <f t="shared" si="15"/>
        <v>0.18866632326135435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25640654</v>
      </c>
      <c r="E82" s="31">
        <v>28122116</v>
      </c>
      <c r="F82" s="31">
        <v>17624865</v>
      </c>
      <c r="G82" s="36">
        <f t="shared" si="8"/>
        <v>0.68737969788134112</v>
      </c>
      <c r="H82" s="31">
        <v>12919775</v>
      </c>
      <c r="I82" s="36">
        <f t="shared" si="9"/>
        <v>0.50387852821538792</v>
      </c>
      <c r="J82" s="31">
        <v>12492349</v>
      </c>
      <c r="K82" s="36">
        <f t="shared" si="10"/>
        <v>0.44421795998565683</v>
      </c>
      <c r="L82" s="31">
        <v>12733291</v>
      </c>
      <c r="M82" s="36">
        <f t="shared" si="11"/>
        <v>0.45278566520385594</v>
      </c>
      <c r="N82" s="31">
        <f t="shared" si="12"/>
        <v>55770280</v>
      </c>
      <c r="O82" s="36">
        <f t="shared" si="13"/>
        <v>1.9831466451528754</v>
      </c>
      <c r="P82" s="31">
        <v>6984282</v>
      </c>
      <c r="Q82" s="31">
        <v>15088798</v>
      </c>
      <c r="R82" s="31">
        <v>24442949</v>
      </c>
      <c r="S82" s="31">
        <v>40031696</v>
      </c>
      <c r="T82" s="36">
        <f t="shared" si="14"/>
        <v>1.6377604846289211</v>
      </c>
      <c r="U82" s="36">
        <f t="shared" si="15"/>
        <v>0.82313529150168918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349043950</v>
      </c>
      <c r="E84" s="32">
        <f>SUM(E79:E83)</f>
        <v>362741537</v>
      </c>
      <c r="F84" s="32">
        <f>SUM(F79:F83)</f>
        <v>79715800</v>
      </c>
      <c r="G84" s="37">
        <f t="shared" si="8"/>
        <v>0.22838327379689577</v>
      </c>
      <c r="H84" s="32">
        <f>SUM(H79:H83)</f>
        <v>80170963</v>
      </c>
      <c r="I84" s="37">
        <f t="shared" si="9"/>
        <v>0.22968730155615075</v>
      </c>
      <c r="J84" s="32">
        <f>SUM(J79:J83)</f>
        <v>89052517</v>
      </c>
      <c r="K84" s="37">
        <f t="shared" si="10"/>
        <v>0.24549853798518806</v>
      </c>
      <c r="L84" s="32">
        <f>SUM(L79:L83)</f>
        <v>82241653</v>
      </c>
      <c r="M84" s="37">
        <f t="shared" si="11"/>
        <v>0.22672245831058493</v>
      </c>
      <c r="N84" s="32">
        <f t="shared" si="12"/>
        <v>331180933</v>
      </c>
      <c r="O84" s="37">
        <f t="shared" si="13"/>
        <v>0.91299423754716025</v>
      </c>
      <c r="P84" s="32">
        <f>SUM(P79:P83)</f>
        <v>66292866</v>
      </c>
      <c r="Q84" s="32">
        <f>SUM(Q79:Q83)</f>
        <v>293597924</v>
      </c>
      <c r="R84" s="32">
        <f>SUM(R79:R83)</f>
        <v>337050097</v>
      </c>
      <c r="S84" s="32">
        <f>SUM(S79:S83)</f>
        <v>270474908</v>
      </c>
      <c r="T84" s="37">
        <f t="shared" si="14"/>
        <v>0.80247687334147244</v>
      </c>
      <c r="U84" s="37">
        <f t="shared" si="15"/>
        <v>0.24058074363537085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2075627340</v>
      </c>
      <c r="E85" s="32">
        <f>SUM(E57,E59:E62,E64:E69,E71:E77,E79:E83)</f>
        <v>2127197254</v>
      </c>
      <c r="F85" s="32">
        <f>SUM(F57,F59:F62,F64:F69,F71:F77,F79:F83)</f>
        <v>522038155</v>
      </c>
      <c r="G85" s="37">
        <f t="shared" si="8"/>
        <v>0.25150861377649802</v>
      </c>
      <c r="H85" s="32">
        <f>SUM(H57,H59:H62,H64:H69,H71:H77,H79:H83)</f>
        <v>497429478</v>
      </c>
      <c r="I85" s="37">
        <f t="shared" si="9"/>
        <v>0.23965259486319929</v>
      </c>
      <c r="J85" s="32">
        <f>SUM(J57,J59:J62,J64:J69,J71:J77,J79:J83)</f>
        <v>572463093</v>
      </c>
      <c r="K85" s="37">
        <f t="shared" si="10"/>
        <v>0.26911613012076596</v>
      </c>
      <c r="L85" s="32">
        <f>SUM(L57,L59:L62,L64:L69,L71:L77,L79:L83)</f>
        <v>429237884</v>
      </c>
      <c r="M85" s="37">
        <f t="shared" si="11"/>
        <v>0.20178565160934531</v>
      </c>
      <c r="N85" s="32">
        <f t="shared" si="12"/>
        <v>2021168610</v>
      </c>
      <c r="O85" s="37">
        <f t="shared" si="13"/>
        <v>0.95015570662258853</v>
      </c>
      <c r="P85" s="32">
        <f>SUM(P57,P59:P62,P64:P69,P71:P77,P79:P83)</f>
        <v>428269846</v>
      </c>
      <c r="Q85" s="32">
        <f>SUM(Q57,Q59:Q62,Q64:Q69,Q71:Q77,Q79:Q83)</f>
        <v>1780642654</v>
      </c>
      <c r="R85" s="32">
        <f>SUM(R57,R59:R62,R64:R69,R71:R77,R79:R83)</f>
        <v>1838560845</v>
      </c>
      <c r="S85" s="32">
        <f>SUM(S57,S59:S62,S64:S69,S71:S77,S79:S83)</f>
        <v>1837319098</v>
      </c>
      <c r="T85" s="37">
        <f t="shared" si="14"/>
        <v>0.99932460924348687</v>
      </c>
      <c r="U85" s="37">
        <f t="shared" si="15"/>
        <v>2.260345922182827E-3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742551825</v>
      </c>
      <c r="E88" s="31">
        <v>725002361</v>
      </c>
      <c r="F88" s="31">
        <v>290468562</v>
      </c>
      <c r="G88" s="36">
        <f t="shared" ref="G88:G99" si="16">IF(($D88      =0),0,($F88      /$D88      ))</f>
        <v>0.39117614720023075</v>
      </c>
      <c r="H88" s="31">
        <v>265536994</v>
      </c>
      <c r="I88" s="36">
        <f t="shared" ref="I88:I99" si="17">IF(($D88      =0),0,($H88      /$D88      ))</f>
        <v>0.35760062134383686</v>
      </c>
      <c r="J88" s="31">
        <v>295219817</v>
      </c>
      <c r="K88" s="36">
        <f t="shared" ref="K88:K99" si="18">IF(($E88      =0),0,($J88      /$E88      ))</f>
        <v>0.40719842152348523</v>
      </c>
      <c r="L88" s="31">
        <v>288649425</v>
      </c>
      <c r="M88" s="36">
        <f t="shared" ref="M88:M99" si="19">IF(($E88      =0),0,($L88      /$E88      ))</f>
        <v>0.39813584138107377</v>
      </c>
      <c r="N88" s="31">
        <f t="shared" ref="N88:N99" si="20">$F88      +$H88      +$J88      +$L88</f>
        <v>1139874798</v>
      </c>
      <c r="O88" s="36">
        <f t="shared" ref="O88:O99" si="21">IF(($E88      =0),0,($N88      /$E88      ))</f>
        <v>1.5722359806218618</v>
      </c>
      <c r="P88" s="31">
        <v>436290614</v>
      </c>
      <c r="Q88" s="31">
        <v>1401629724</v>
      </c>
      <c r="R88" s="31">
        <v>1475366759</v>
      </c>
      <c r="S88" s="31">
        <v>1576977270</v>
      </c>
      <c r="T88" s="36">
        <f t="shared" ref="T88:T99" si="22">IF(($R88      =0),0,($S88      /$R88      ))</f>
        <v>1.0688713571592676</v>
      </c>
      <c r="U88" s="36">
        <f t="shared" ref="U88:U99" si="23">IF(($P88      =0),0,(($L88      /$P88      )-1))</f>
        <v>-0.33840102047210208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7245832000</v>
      </c>
      <c r="E89" s="31">
        <v>7245832000</v>
      </c>
      <c r="F89" s="31">
        <v>1830671841</v>
      </c>
      <c r="G89" s="36">
        <f t="shared" si="16"/>
        <v>0.25265170942412135</v>
      </c>
      <c r="H89" s="31">
        <v>1871396069</v>
      </c>
      <c r="I89" s="36">
        <f t="shared" si="17"/>
        <v>0.25827207544972064</v>
      </c>
      <c r="J89" s="31">
        <v>1958747683</v>
      </c>
      <c r="K89" s="36">
        <f t="shared" si="18"/>
        <v>0.27032750455710264</v>
      </c>
      <c r="L89" s="31">
        <v>1962597892</v>
      </c>
      <c r="M89" s="36">
        <f t="shared" si="19"/>
        <v>0.2708588733495339</v>
      </c>
      <c r="N89" s="31">
        <f t="shared" si="20"/>
        <v>7623413485</v>
      </c>
      <c r="O89" s="36">
        <f t="shared" si="21"/>
        <v>1.0521101627804785</v>
      </c>
      <c r="P89" s="31">
        <v>1754331682</v>
      </c>
      <c r="Q89" s="31">
        <v>6893057000</v>
      </c>
      <c r="R89" s="31">
        <v>6893095843</v>
      </c>
      <c r="S89" s="31">
        <v>6969006415</v>
      </c>
      <c r="T89" s="36">
        <f t="shared" si="22"/>
        <v>1.0110125513599362</v>
      </c>
      <c r="U89" s="36">
        <f t="shared" si="23"/>
        <v>0.11871541290445675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2042275994</v>
      </c>
      <c r="E90" s="31">
        <v>1883398354</v>
      </c>
      <c r="F90" s="31">
        <v>473912317</v>
      </c>
      <c r="G90" s="36">
        <f t="shared" si="16"/>
        <v>0.23205106380935112</v>
      </c>
      <c r="H90" s="31">
        <v>477114439</v>
      </c>
      <c r="I90" s="36">
        <f t="shared" si="17"/>
        <v>0.23361898215604252</v>
      </c>
      <c r="J90" s="31">
        <v>549355513</v>
      </c>
      <c r="K90" s="36">
        <f t="shared" si="18"/>
        <v>0.29168312260296264</v>
      </c>
      <c r="L90" s="31">
        <v>447666352</v>
      </c>
      <c r="M90" s="36">
        <f t="shared" si="19"/>
        <v>0.2376907418705326</v>
      </c>
      <c r="N90" s="31">
        <f t="shared" si="20"/>
        <v>1948048621</v>
      </c>
      <c r="O90" s="36">
        <f t="shared" si="21"/>
        <v>1.0343263903054256</v>
      </c>
      <c r="P90" s="31">
        <v>-915937245</v>
      </c>
      <c r="Q90" s="31">
        <v>1792452861</v>
      </c>
      <c r="R90" s="31">
        <v>1957452861</v>
      </c>
      <c r="S90" s="31">
        <v>1905378667</v>
      </c>
      <c r="T90" s="36">
        <f t="shared" si="22"/>
        <v>0.97339696140963672</v>
      </c>
      <c r="U90" s="36">
        <f t="shared" si="23"/>
        <v>-1.4887522092193117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10030659819</v>
      </c>
      <c r="E91" s="32">
        <f>SUM(E88:E90)</f>
        <v>9854232715</v>
      </c>
      <c r="F91" s="32">
        <f>SUM(F88:F90)</f>
        <v>2595052720</v>
      </c>
      <c r="G91" s="37">
        <f t="shared" si="16"/>
        <v>0.25871206548989634</v>
      </c>
      <c r="H91" s="32">
        <f>SUM(H88:H90)</f>
        <v>2614047502</v>
      </c>
      <c r="I91" s="37">
        <f t="shared" si="17"/>
        <v>0.26060573772509871</v>
      </c>
      <c r="J91" s="32">
        <f>SUM(J88:J90)</f>
        <v>2803323013</v>
      </c>
      <c r="K91" s="37">
        <f t="shared" si="18"/>
        <v>0.28447907554819707</v>
      </c>
      <c r="L91" s="32">
        <f>SUM(L88:L90)</f>
        <v>2698913669</v>
      </c>
      <c r="M91" s="37">
        <f t="shared" si="19"/>
        <v>0.27388369516499694</v>
      </c>
      <c r="N91" s="32">
        <f t="shared" si="20"/>
        <v>10711336904</v>
      </c>
      <c r="O91" s="37">
        <f t="shared" si="21"/>
        <v>1.0869782776385346</v>
      </c>
      <c r="P91" s="32">
        <f>SUM(P88:P90)</f>
        <v>1274685051</v>
      </c>
      <c r="Q91" s="32">
        <f>SUM(Q88:Q90)</f>
        <v>10087139585</v>
      </c>
      <c r="R91" s="32">
        <f>SUM(R88:R90)</f>
        <v>10325915463</v>
      </c>
      <c r="S91" s="32">
        <f>SUM(S88:S90)</f>
        <v>10451362352</v>
      </c>
      <c r="T91" s="37">
        <f t="shared" si="22"/>
        <v>1.0121487425932842</v>
      </c>
      <c r="U91" s="37">
        <f t="shared" si="23"/>
        <v>1.1173180519240278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653147685</v>
      </c>
      <c r="E92" s="31">
        <v>653147685</v>
      </c>
      <c r="F92" s="31">
        <v>98963176</v>
      </c>
      <c r="G92" s="36">
        <f t="shared" si="16"/>
        <v>0.15151730347172554</v>
      </c>
      <c r="H92" s="31">
        <v>98238710</v>
      </c>
      <c r="I92" s="36">
        <f t="shared" si="17"/>
        <v>0.15040811175806279</v>
      </c>
      <c r="J92" s="31">
        <v>286219586</v>
      </c>
      <c r="K92" s="36">
        <f t="shared" si="18"/>
        <v>0.43821572451872043</v>
      </c>
      <c r="L92" s="31">
        <v>151702262</v>
      </c>
      <c r="M92" s="36">
        <f t="shared" si="19"/>
        <v>0.23226333872713642</v>
      </c>
      <c r="N92" s="31">
        <f t="shared" si="20"/>
        <v>635123734</v>
      </c>
      <c r="O92" s="36">
        <f t="shared" si="21"/>
        <v>0.97240447847564526</v>
      </c>
      <c r="P92" s="31">
        <v>94447781</v>
      </c>
      <c r="Q92" s="31">
        <v>603768132</v>
      </c>
      <c r="R92" s="31">
        <v>603768132</v>
      </c>
      <c r="S92" s="31">
        <v>365775357</v>
      </c>
      <c r="T92" s="36">
        <f t="shared" si="22"/>
        <v>0.60582090642703879</v>
      </c>
      <c r="U92" s="36">
        <f t="shared" si="23"/>
        <v>0.60620250040601809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89841150</v>
      </c>
      <c r="E93" s="31">
        <v>89551150</v>
      </c>
      <c r="F93" s="31">
        <v>25626779</v>
      </c>
      <c r="G93" s="36">
        <f t="shared" si="16"/>
        <v>0.28524544710302574</v>
      </c>
      <c r="H93" s="31">
        <v>23594673</v>
      </c>
      <c r="I93" s="36">
        <f t="shared" si="17"/>
        <v>0.2626265692280208</v>
      </c>
      <c r="J93" s="31">
        <v>22223546</v>
      </c>
      <c r="K93" s="36">
        <f t="shared" si="18"/>
        <v>0.24816594761764646</v>
      </c>
      <c r="L93" s="31">
        <v>17623332</v>
      </c>
      <c r="M93" s="36">
        <f t="shared" si="19"/>
        <v>0.19679626671460948</v>
      </c>
      <c r="N93" s="31">
        <f t="shared" si="20"/>
        <v>89068330</v>
      </c>
      <c r="O93" s="36">
        <f t="shared" si="21"/>
        <v>0.99460844444767038</v>
      </c>
      <c r="P93" s="31">
        <v>16420752</v>
      </c>
      <c r="Q93" s="31">
        <v>77724639</v>
      </c>
      <c r="R93" s="31">
        <v>85605534</v>
      </c>
      <c r="S93" s="31">
        <v>85681579</v>
      </c>
      <c r="T93" s="36">
        <f t="shared" si="22"/>
        <v>1.0008883187388329</v>
      </c>
      <c r="U93" s="36">
        <f t="shared" si="23"/>
        <v>7.323537923232748E-2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42708441</v>
      </c>
      <c r="E94" s="31">
        <v>47742206</v>
      </c>
      <c r="F94" s="31">
        <v>11917251</v>
      </c>
      <c r="G94" s="36">
        <f t="shared" si="16"/>
        <v>0.27903736874872115</v>
      </c>
      <c r="H94" s="31">
        <v>12000674</v>
      </c>
      <c r="I94" s="36">
        <f t="shared" si="17"/>
        <v>0.28099068284885415</v>
      </c>
      <c r="J94" s="31">
        <v>12268247</v>
      </c>
      <c r="K94" s="36">
        <f t="shared" si="18"/>
        <v>0.25696858247396442</v>
      </c>
      <c r="L94" s="31">
        <v>12801200</v>
      </c>
      <c r="M94" s="36">
        <f t="shared" si="19"/>
        <v>0.26813172395092089</v>
      </c>
      <c r="N94" s="31">
        <f t="shared" si="20"/>
        <v>48987372</v>
      </c>
      <c r="O94" s="36">
        <f t="shared" si="21"/>
        <v>1.0260810319489635</v>
      </c>
      <c r="P94" s="31">
        <v>12594067</v>
      </c>
      <c r="Q94" s="31">
        <v>41947371</v>
      </c>
      <c r="R94" s="31">
        <v>40713481</v>
      </c>
      <c r="S94" s="31">
        <v>42646228</v>
      </c>
      <c r="T94" s="36">
        <f t="shared" si="22"/>
        <v>1.0474719172256481</v>
      </c>
      <c r="U94" s="36">
        <f t="shared" si="23"/>
        <v>1.6446871372051586E-2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785697276</v>
      </c>
      <c r="E96" s="32">
        <f>SUM(E92:E95)</f>
        <v>790441041</v>
      </c>
      <c r="F96" s="32">
        <f>SUM(F92:F95)</f>
        <v>136507206</v>
      </c>
      <c r="G96" s="37">
        <f t="shared" si="16"/>
        <v>0.17374020525431985</v>
      </c>
      <c r="H96" s="32">
        <f>SUM(H92:H95)</f>
        <v>133834057</v>
      </c>
      <c r="I96" s="37">
        <f t="shared" si="17"/>
        <v>0.17033794196328614</v>
      </c>
      <c r="J96" s="32">
        <f>SUM(J92:J95)</f>
        <v>320711379</v>
      </c>
      <c r="K96" s="37">
        <f t="shared" si="18"/>
        <v>0.40573725599351818</v>
      </c>
      <c r="L96" s="32">
        <f>SUM(L92:L95)</f>
        <v>182126794</v>
      </c>
      <c r="M96" s="37">
        <f t="shared" si="19"/>
        <v>0.23041161143352121</v>
      </c>
      <c r="N96" s="32">
        <f t="shared" si="20"/>
        <v>773179436</v>
      </c>
      <c r="O96" s="37">
        <f t="shared" si="21"/>
        <v>0.97816205876890949</v>
      </c>
      <c r="P96" s="32">
        <f>SUM(P92:P95)</f>
        <v>123462600</v>
      </c>
      <c r="Q96" s="32">
        <f>SUM(Q92:Q95)</f>
        <v>723440142</v>
      </c>
      <c r="R96" s="32">
        <f>SUM(R92:R95)</f>
        <v>730087147</v>
      </c>
      <c r="S96" s="32">
        <f>SUM(S92:S95)</f>
        <v>494103164</v>
      </c>
      <c r="T96" s="37">
        <f t="shared" si="22"/>
        <v>0.67677285654228891</v>
      </c>
      <c r="U96" s="37">
        <f t="shared" si="23"/>
        <v>0.47515761048285077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424251246</v>
      </c>
      <c r="E97" s="31">
        <v>424638655</v>
      </c>
      <c r="F97" s="31">
        <v>54375535</v>
      </c>
      <c r="G97" s="36">
        <f t="shared" si="16"/>
        <v>0.12816823877990449</v>
      </c>
      <c r="H97" s="31">
        <v>111969444</v>
      </c>
      <c r="I97" s="36">
        <f t="shared" si="17"/>
        <v>0.26392248710095717</v>
      </c>
      <c r="J97" s="31">
        <v>141552980</v>
      </c>
      <c r="K97" s="36">
        <f t="shared" si="18"/>
        <v>0.33334925667565524</v>
      </c>
      <c r="L97" s="31">
        <v>110006068</v>
      </c>
      <c r="M97" s="36">
        <f t="shared" si="19"/>
        <v>0.25905806432059275</v>
      </c>
      <c r="N97" s="31">
        <f t="shared" si="20"/>
        <v>417904027</v>
      </c>
      <c r="O97" s="36">
        <f t="shared" si="21"/>
        <v>0.98414033220786268</v>
      </c>
      <c r="P97" s="31">
        <v>91836987</v>
      </c>
      <c r="Q97" s="31">
        <v>363010990</v>
      </c>
      <c r="R97" s="31">
        <v>400045633</v>
      </c>
      <c r="S97" s="31">
        <v>420477122</v>
      </c>
      <c r="T97" s="36">
        <f t="shared" si="22"/>
        <v>1.0510728959763447</v>
      </c>
      <c r="U97" s="36">
        <f t="shared" si="23"/>
        <v>0.19784056068825517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83457565</v>
      </c>
      <c r="E98" s="31">
        <v>29781185</v>
      </c>
      <c r="F98" s="31">
        <v>7681243</v>
      </c>
      <c r="G98" s="36">
        <f t="shared" si="16"/>
        <v>9.203770802562955E-2</v>
      </c>
      <c r="H98" s="31">
        <v>6265035</v>
      </c>
      <c r="I98" s="36">
        <f t="shared" si="17"/>
        <v>7.5068509367604966E-2</v>
      </c>
      <c r="J98" s="31">
        <v>-1133709</v>
      </c>
      <c r="K98" s="36">
        <f t="shared" si="18"/>
        <v>-3.8067961365540019E-2</v>
      </c>
      <c r="L98" s="31">
        <v>2892613</v>
      </c>
      <c r="M98" s="36">
        <f t="shared" si="19"/>
        <v>9.712887516060896E-2</v>
      </c>
      <c r="N98" s="31">
        <f t="shared" si="20"/>
        <v>15705182</v>
      </c>
      <c r="O98" s="36">
        <f t="shared" si="21"/>
        <v>0.52735248782074995</v>
      </c>
      <c r="P98" s="31">
        <v>6167398</v>
      </c>
      <c r="Q98" s="31">
        <v>100263273</v>
      </c>
      <c r="R98" s="31">
        <v>76033331</v>
      </c>
      <c r="S98" s="31">
        <v>37916155</v>
      </c>
      <c r="T98" s="36">
        <f t="shared" si="22"/>
        <v>0.49867807317293517</v>
      </c>
      <c r="U98" s="36">
        <f t="shared" si="23"/>
        <v>-0.53098324447360135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174672495</v>
      </c>
      <c r="E99" s="31">
        <v>174672495</v>
      </c>
      <c r="F99" s="31">
        <v>43853839</v>
      </c>
      <c r="G99" s="36">
        <f t="shared" si="16"/>
        <v>0.25106321977023344</v>
      </c>
      <c r="H99" s="31">
        <v>46193289</v>
      </c>
      <c r="I99" s="36">
        <f t="shared" si="17"/>
        <v>0.26445657056653366</v>
      </c>
      <c r="J99" s="31">
        <v>44198582</v>
      </c>
      <c r="K99" s="36">
        <f t="shared" si="18"/>
        <v>0.25303687337837594</v>
      </c>
      <c r="L99" s="31">
        <v>39703407</v>
      </c>
      <c r="M99" s="36">
        <f t="shared" si="19"/>
        <v>0.22730199737514484</v>
      </c>
      <c r="N99" s="31">
        <f t="shared" si="20"/>
        <v>173949117</v>
      </c>
      <c r="O99" s="36">
        <f t="shared" si="21"/>
        <v>0.99585866109028787</v>
      </c>
      <c r="P99" s="31">
        <v>43066332</v>
      </c>
      <c r="Q99" s="31">
        <v>142144844</v>
      </c>
      <c r="R99" s="31">
        <v>187637043</v>
      </c>
      <c r="S99" s="31">
        <v>157614056</v>
      </c>
      <c r="T99" s="36">
        <f t="shared" si="22"/>
        <v>0.83999435015611501</v>
      </c>
      <c r="U99" s="36">
        <f t="shared" si="23"/>
        <v>-7.8087100614930516E-2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682381306</v>
      </c>
      <c r="E101" s="32">
        <f>SUM(E97:E100)</f>
        <v>629092335</v>
      </c>
      <c r="F101" s="32">
        <f>SUM(F97:F100)</f>
        <v>105910617</v>
      </c>
      <c r="G101" s="37">
        <f>IF(($D101     =0),0,($F101     /$D101     ))</f>
        <v>0.15520738342149132</v>
      </c>
      <c r="H101" s="32">
        <f>SUM(H97:H100)</f>
        <v>164427768</v>
      </c>
      <c r="I101" s="37">
        <f>IF(($D101     =0),0,($H101     /$D101     ))</f>
        <v>0.24096171239485861</v>
      </c>
      <c r="J101" s="32">
        <f>SUM(J97:J100)</f>
        <v>184617853</v>
      </c>
      <c r="K101" s="37">
        <f>IF(($E101     =0),0,($J101     /$E101     ))</f>
        <v>0.29346702022684795</v>
      </c>
      <c r="L101" s="32">
        <f>SUM(L97:L100)</f>
        <v>152602088</v>
      </c>
      <c r="M101" s="37">
        <f>IF(($E101     =0),0,($L101     /$E101     ))</f>
        <v>0.24257502358536923</v>
      </c>
      <c r="N101" s="32">
        <f>$F101     +$H101     +$J101     +$L101</f>
        <v>607558326</v>
      </c>
      <c r="O101" s="37">
        <f>IF(($E101     =0),0,($N101     /$E101     ))</f>
        <v>0.96576971645982623</v>
      </c>
      <c r="P101" s="32">
        <f>SUM(P97:P100)</f>
        <v>141070717</v>
      </c>
      <c r="Q101" s="32">
        <f>SUM(Q97:Q100)</f>
        <v>605419107</v>
      </c>
      <c r="R101" s="32">
        <f>SUM(R97:R100)</f>
        <v>663716007</v>
      </c>
      <c r="S101" s="32">
        <f>SUM(S97:S100)</f>
        <v>616007333</v>
      </c>
      <c r="T101" s="37">
        <f>IF(($R101     =0),0,($S101     /$R101     ))</f>
        <v>0.92811884375722165</v>
      </c>
      <c r="U101" s="37">
        <f>IF(($P101     =0),0,(($L101     /$P101     )-1))</f>
        <v>8.1741776360291674E-2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11498738401</v>
      </c>
      <c r="E102" s="32">
        <f>SUM(E88:E90,E92:E95,E97:E100)</f>
        <v>11273766091</v>
      </c>
      <c r="F102" s="32">
        <f>SUM(F88:F90,F92:F95,F97:F100)</f>
        <v>2837470543</v>
      </c>
      <c r="G102" s="37">
        <f>IF(($D102     =0),0,($F102     /$D102     ))</f>
        <v>0.24676363997925516</v>
      </c>
      <c r="H102" s="32">
        <f>SUM(H88:H90,H92:H95,H97:H100)</f>
        <v>2912309327</v>
      </c>
      <c r="I102" s="37">
        <f>IF(($D102     =0),0,($H102     /$D102     ))</f>
        <v>0.2532720743300611</v>
      </c>
      <c r="J102" s="32">
        <f>SUM(J88:J90,J92:J95,J97:J100)</f>
        <v>3308652245</v>
      </c>
      <c r="K102" s="37">
        <f>IF(($E102     =0),0,($J102     /$E102     ))</f>
        <v>0.29348242799195046</v>
      </c>
      <c r="L102" s="32">
        <f>SUM(L88:L90,L92:L95,L97:L100)</f>
        <v>3033642551</v>
      </c>
      <c r="M102" s="37">
        <f>IF(($E102     =0),0,($L102     /$E102     ))</f>
        <v>0.26908865471510873</v>
      </c>
      <c r="N102" s="32">
        <f>$F102     +$H102     +$J102     +$L102</f>
        <v>12092074666</v>
      </c>
      <c r="O102" s="37">
        <f>IF(($E102     =0),0,($N102     /$E102     ))</f>
        <v>1.0725852007567611</v>
      </c>
      <c r="P102" s="32">
        <f>SUM(P88:P90,P92:P95,P97:P100)</f>
        <v>1539218368</v>
      </c>
      <c r="Q102" s="32">
        <f>SUM(Q88:Q90,Q92:Q95,Q97:Q100)</f>
        <v>11415998834</v>
      </c>
      <c r="R102" s="32">
        <f>SUM(R88:R90,R92:R95,R97:R100)</f>
        <v>11719718617</v>
      </c>
      <c r="S102" s="32">
        <f>SUM(S88:S90,S92:S95,S97:S100)</f>
        <v>11561472849</v>
      </c>
      <c r="T102" s="37">
        <f>IF(($R102     =0),0,($S102     /$R102     ))</f>
        <v>0.98649747718597469</v>
      </c>
      <c r="U102" s="37">
        <f>IF(($P102     =0),0,(($L102     /$P102     )-1))</f>
        <v>0.97089809611731459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2779393860</v>
      </c>
      <c r="E105" s="31">
        <v>2779393860</v>
      </c>
      <c r="F105" s="31">
        <v>684256861</v>
      </c>
      <c r="G105" s="36">
        <f t="shared" ref="G105:G136" si="24">IF(($D105     =0),0,($F105     /$D105     ))</f>
        <v>0.24618923962075673</v>
      </c>
      <c r="H105" s="31">
        <v>373091040</v>
      </c>
      <c r="I105" s="36">
        <f t="shared" ref="I105:I136" si="25">IF(($D105     =0),0,($H105     /$D105     ))</f>
        <v>0.13423467806034514</v>
      </c>
      <c r="J105" s="31">
        <v>727009381</v>
      </c>
      <c r="K105" s="36">
        <f t="shared" ref="K105:K136" si="26">IF(($E105     =0),0,($J105     /$E105     ))</f>
        <v>0.26157119775748516</v>
      </c>
      <c r="L105" s="31">
        <v>526074583</v>
      </c>
      <c r="M105" s="36">
        <f t="shared" ref="M105:M136" si="27">IF(($E105     =0),0,($L105     /$E105     ))</f>
        <v>0.18927673064658782</v>
      </c>
      <c r="N105" s="31">
        <f t="shared" ref="N105:N136" si="28">$F105     +$H105     +$J105     +$L105</f>
        <v>2310431865</v>
      </c>
      <c r="O105" s="36">
        <f t="shared" ref="O105:O136" si="29">IF(($E105     =0),0,($N105     /$E105     ))</f>
        <v>0.83127184608517479</v>
      </c>
      <c r="P105" s="31">
        <v>631676453</v>
      </c>
      <c r="Q105" s="31">
        <v>2459086960</v>
      </c>
      <c r="R105" s="31">
        <v>2455691548</v>
      </c>
      <c r="S105" s="31">
        <v>2432536494</v>
      </c>
      <c r="T105" s="36">
        <f t="shared" ref="T105:T136" si="30">IF(($R105     =0),0,($S105     /$R105     ))</f>
        <v>0.99057086220015778</v>
      </c>
      <c r="U105" s="36">
        <f t="shared" ref="U105:U136" si="31">IF(($P105     =0),0,(($L105     /$P105     )-1))</f>
        <v>-0.16717715136992761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2779393860</v>
      </c>
      <c r="E106" s="32">
        <f>E105</f>
        <v>2779393860</v>
      </c>
      <c r="F106" s="32">
        <f>F105</f>
        <v>684256861</v>
      </c>
      <c r="G106" s="37">
        <f t="shared" si="24"/>
        <v>0.24618923962075673</v>
      </c>
      <c r="H106" s="32">
        <f>H105</f>
        <v>373091040</v>
      </c>
      <c r="I106" s="37">
        <f t="shared" si="25"/>
        <v>0.13423467806034514</v>
      </c>
      <c r="J106" s="32">
        <f>J105</f>
        <v>727009381</v>
      </c>
      <c r="K106" s="37">
        <f t="shared" si="26"/>
        <v>0.26157119775748516</v>
      </c>
      <c r="L106" s="32">
        <f>L105</f>
        <v>526074583</v>
      </c>
      <c r="M106" s="37">
        <f t="shared" si="27"/>
        <v>0.18927673064658782</v>
      </c>
      <c r="N106" s="32">
        <f t="shared" si="28"/>
        <v>2310431865</v>
      </c>
      <c r="O106" s="37">
        <f t="shared" si="29"/>
        <v>0.83127184608517479</v>
      </c>
      <c r="P106" s="32">
        <f>P105</f>
        <v>631676453</v>
      </c>
      <c r="Q106" s="32">
        <f>Q105</f>
        <v>2459086960</v>
      </c>
      <c r="R106" s="32">
        <f>R105</f>
        <v>2455691548</v>
      </c>
      <c r="S106" s="32">
        <f>S105</f>
        <v>2432536494</v>
      </c>
      <c r="T106" s="37">
        <f t="shared" si="30"/>
        <v>0.99057086220015778</v>
      </c>
      <c r="U106" s="37">
        <f t="shared" si="31"/>
        <v>-0.16717715136992761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142543859</v>
      </c>
      <c r="E111" s="31">
        <v>142543859</v>
      </c>
      <c r="F111" s="31">
        <v>32334592</v>
      </c>
      <c r="G111" s="36">
        <f t="shared" si="24"/>
        <v>0.2268396002945311</v>
      </c>
      <c r="H111" s="31">
        <v>35261852</v>
      </c>
      <c r="I111" s="36">
        <f t="shared" si="25"/>
        <v>0.24737545515727899</v>
      </c>
      <c r="J111" s="31">
        <v>35479562</v>
      </c>
      <c r="K111" s="36">
        <f t="shared" si="26"/>
        <v>0.24890277454884957</v>
      </c>
      <c r="L111" s="31">
        <v>34901881</v>
      </c>
      <c r="M111" s="36">
        <f t="shared" si="27"/>
        <v>0.24485012013039439</v>
      </c>
      <c r="N111" s="31">
        <f t="shared" si="28"/>
        <v>137977887</v>
      </c>
      <c r="O111" s="36">
        <f t="shared" si="29"/>
        <v>0.96796795013105408</v>
      </c>
      <c r="P111" s="31">
        <v>27524639</v>
      </c>
      <c r="Q111" s="31">
        <v>112682893</v>
      </c>
      <c r="R111" s="31">
        <v>123951182</v>
      </c>
      <c r="S111" s="31">
        <v>115254587</v>
      </c>
      <c r="T111" s="36">
        <f t="shared" si="30"/>
        <v>0.92983854724354298</v>
      </c>
      <c r="U111" s="36">
        <f t="shared" si="31"/>
        <v>0.26802320640790245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142543859</v>
      </c>
      <c r="E112" s="32">
        <f>SUM(E107:E111)</f>
        <v>142543859</v>
      </c>
      <c r="F112" s="32">
        <f>SUM(F107:F111)</f>
        <v>32334592</v>
      </c>
      <c r="G112" s="37">
        <f t="shared" si="24"/>
        <v>0.2268396002945311</v>
      </c>
      <c r="H112" s="32">
        <f>SUM(H107:H111)</f>
        <v>35261852</v>
      </c>
      <c r="I112" s="37">
        <f t="shared" si="25"/>
        <v>0.24737545515727899</v>
      </c>
      <c r="J112" s="32">
        <f>SUM(J107:J111)</f>
        <v>35479562</v>
      </c>
      <c r="K112" s="37">
        <f t="shared" si="26"/>
        <v>0.24890277454884957</v>
      </c>
      <c r="L112" s="32">
        <f>SUM(L107:L111)</f>
        <v>34901881</v>
      </c>
      <c r="M112" s="37">
        <f t="shared" si="27"/>
        <v>0.24485012013039439</v>
      </c>
      <c r="N112" s="32">
        <f t="shared" si="28"/>
        <v>137977887</v>
      </c>
      <c r="O112" s="37">
        <f t="shared" si="29"/>
        <v>0.96796795013105408</v>
      </c>
      <c r="P112" s="32">
        <f>SUM(P107:P111)</f>
        <v>27524639</v>
      </c>
      <c r="Q112" s="32">
        <f>SUM(Q107:Q111)</f>
        <v>112682893</v>
      </c>
      <c r="R112" s="32">
        <f>SUM(R107:R111)</f>
        <v>123951182</v>
      </c>
      <c r="S112" s="32">
        <f>SUM(S107:S111)</f>
        <v>115254587</v>
      </c>
      <c r="T112" s="37">
        <f t="shared" si="30"/>
        <v>0.92983854724354298</v>
      </c>
      <c r="U112" s="37">
        <f t="shared" si="31"/>
        <v>0.26802320640790245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59111</v>
      </c>
      <c r="E114" s="31">
        <v>73800</v>
      </c>
      <c r="F114" s="31">
        <v>14743</v>
      </c>
      <c r="G114" s="36">
        <f t="shared" si="24"/>
        <v>0.24941212295511833</v>
      </c>
      <c r="H114" s="31">
        <v>19250</v>
      </c>
      <c r="I114" s="36">
        <f t="shared" si="25"/>
        <v>0.32565850687689263</v>
      </c>
      <c r="J114" s="31">
        <v>18724</v>
      </c>
      <c r="K114" s="36">
        <f t="shared" si="26"/>
        <v>0.25371273712737125</v>
      </c>
      <c r="L114" s="31">
        <v>24416</v>
      </c>
      <c r="M114" s="36">
        <f t="shared" si="27"/>
        <v>0.33084010840108402</v>
      </c>
      <c r="N114" s="31">
        <f t="shared" si="28"/>
        <v>77133</v>
      </c>
      <c r="O114" s="36">
        <f t="shared" si="29"/>
        <v>1.0451626016260163</v>
      </c>
      <c r="P114" s="31">
        <v>14261</v>
      </c>
      <c r="Q114" s="31">
        <v>56350</v>
      </c>
      <c r="R114" s="31">
        <v>56350</v>
      </c>
      <c r="S114" s="31">
        <v>51560</v>
      </c>
      <c r="T114" s="36">
        <f t="shared" si="30"/>
        <v>0.91499556344276844</v>
      </c>
      <c r="U114" s="36">
        <f t="shared" si="31"/>
        <v>0.71208190168992358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248813258</v>
      </c>
      <c r="E117" s="31">
        <v>308813258</v>
      </c>
      <c r="F117" s="31">
        <v>95122069</v>
      </c>
      <c r="G117" s="36">
        <f t="shared" si="24"/>
        <v>0.38230305637491391</v>
      </c>
      <c r="H117" s="31">
        <v>75077492</v>
      </c>
      <c r="I117" s="36">
        <f t="shared" si="25"/>
        <v>0.30174232918086702</v>
      </c>
      <c r="J117" s="31">
        <v>115951738</v>
      </c>
      <c r="K117" s="36">
        <f t="shared" si="26"/>
        <v>0.37547525890225864</v>
      </c>
      <c r="L117" s="31">
        <v>87830063</v>
      </c>
      <c r="M117" s="36">
        <f t="shared" si="27"/>
        <v>0.28441156823649066</v>
      </c>
      <c r="N117" s="31">
        <f t="shared" si="28"/>
        <v>373981362</v>
      </c>
      <c r="O117" s="36">
        <f t="shared" si="29"/>
        <v>1.2110275459740787</v>
      </c>
      <c r="P117" s="31">
        <v>45947550</v>
      </c>
      <c r="Q117" s="31">
        <v>243167718</v>
      </c>
      <c r="R117" s="31">
        <v>226406866</v>
      </c>
      <c r="S117" s="31">
        <v>254224720</v>
      </c>
      <c r="T117" s="36">
        <f t="shared" si="30"/>
        <v>1.1228666536994509</v>
      </c>
      <c r="U117" s="36">
        <f t="shared" si="31"/>
        <v>0.91152875398144184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73633767</v>
      </c>
      <c r="E120" s="31">
        <v>88125536</v>
      </c>
      <c r="F120" s="31">
        <v>16813097</v>
      </c>
      <c r="G120" s="36">
        <f t="shared" si="24"/>
        <v>0.22833406037748957</v>
      </c>
      <c r="H120" s="31">
        <v>17853966</v>
      </c>
      <c r="I120" s="36">
        <f t="shared" si="25"/>
        <v>0.24246981687083863</v>
      </c>
      <c r="J120" s="31">
        <v>24624180</v>
      </c>
      <c r="K120" s="36">
        <f t="shared" si="26"/>
        <v>0.27942161963134043</v>
      </c>
      <c r="L120" s="31">
        <v>25971499</v>
      </c>
      <c r="M120" s="36">
        <f t="shared" si="27"/>
        <v>0.29471025288288744</v>
      </c>
      <c r="N120" s="31">
        <f t="shared" si="28"/>
        <v>85262742</v>
      </c>
      <c r="O120" s="36">
        <f t="shared" si="29"/>
        <v>0.96751459191124811</v>
      </c>
      <c r="P120" s="31">
        <v>14237623</v>
      </c>
      <c r="Q120" s="31">
        <v>90008315</v>
      </c>
      <c r="R120" s="31">
        <v>62619785</v>
      </c>
      <c r="S120" s="31">
        <v>64875577</v>
      </c>
      <c r="T120" s="36">
        <f t="shared" si="30"/>
        <v>1.0360236305506318</v>
      </c>
      <c r="U120" s="36">
        <f t="shared" si="31"/>
        <v>0.82414571589653685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322506136</v>
      </c>
      <c r="E121" s="32">
        <f>SUM(E113:E120)</f>
        <v>397012594</v>
      </c>
      <c r="F121" s="32">
        <f>SUM(F113:F120)</f>
        <v>111949909</v>
      </c>
      <c r="G121" s="37">
        <f t="shared" si="24"/>
        <v>0.34712489625313669</v>
      </c>
      <c r="H121" s="32">
        <f>SUM(H113:H120)</f>
        <v>92950708</v>
      </c>
      <c r="I121" s="37">
        <f t="shared" si="25"/>
        <v>0.28821376595451814</v>
      </c>
      <c r="J121" s="32">
        <f>SUM(J113:J120)</f>
        <v>140594642</v>
      </c>
      <c r="K121" s="37">
        <f t="shared" si="26"/>
        <v>0.35413144097892268</v>
      </c>
      <c r="L121" s="32">
        <f>SUM(L113:L120)</f>
        <v>113825978</v>
      </c>
      <c r="M121" s="37">
        <f t="shared" si="27"/>
        <v>0.28670621466481738</v>
      </c>
      <c r="N121" s="32">
        <f t="shared" si="28"/>
        <v>459321237</v>
      </c>
      <c r="O121" s="37">
        <f t="shared" si="29"/>
        <v>1.1569437442077719</v>
      </c>
      <c r="P121" s="32">
        <f>SUM(P113:P120)</f>
        <v>60199434</v>
      </c>
      <c r="Q121" s="32">
        <f>SUM(Q113:Q120)</f>
        <v>333232383</v>
      </c>
      <c r="R121" s="32">
        <f>SUM(R113:R120)</f>
        <v>289083001</v>
      </c>
      <c r="S121" s="32">
        <f>SUM(S113:S120)</f>
        <v>319151857</v>
      </c>
      <c r="T121" s="37">
        <f t="shared" si="30"/>
        <v>1.1040146113607006</v>
      </c>
      <c r="U121" s="37">
        <f t="shared" si="31"/>
        <v>0.89081475417194111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19298127</v>
      </c>
      <c r="E131" s="31">
        <v>14688000</v>
      </c>
      <c r="F131" s="31">
        <v>3672037</v>
      </c>
      <c r="G131" s="36">
        <f t="shared" si="24"/>
        <v>0.19027945043578581</v>
      </c>
      <c r="H131" s="31">
        <v>2596700</v>
      </c>
      <c r="I131" s="36">
        <f t="shared" si="25"/>
        <v>0.13455709976413774</v>
      </c>
      <c r="J131" s="31">
        <v>3355893</v>
      </c>
      <c r="K131" s="36">
        <f t="shared" si="26"/>
        <v>0.22847855392156863</v>
      </c>
      <c r="L131" s="31">
        <v>3462872</v>
      </c>
      <c r="M131" s="36">
        <f t="shared" si="27"/>
        <v>0.23576198257080611</v>
      </c>
      <c r="N131" s="31">
        <f t="shared" si="28"/>
        <v>13087502</v>
      </c>
      <c r="O131" s="36">
        <f t="shared" si="29"/>
        <v>0.89103363289760351</v>
      </c>
      <c r="P131" s="31">
        <v>3079280</v>
      </c>
      <c r="Q131" s="31">
        <v>29121827</v>
      </c>
      <c r="R131" s="31">
        <v>29121827</v>
      </c>
      <c r="S131" s="31">
        <v>11653507</v>
      </c>
      <c r="T131" s="36">
        <f t="shared" si="30"/>
        <v>0.40016400756724502</v>
      </c>
      <c r="U131" s="36">
        <f t="shared" si="31"/>
        <v>0.12457197786495544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19298127</v>
      </c>
      <c r="E132" s="32">
        <f>SUM(E127:E131)</f>
        <v>14688000</v>
      </c>
      <c r="F132" s="32">
        <f>SUM(F127:F131)</f>
        <v>3672037</v>
      </c>
      <c r="G132" s="37">
        <f t="shared" si="24"/>
        <v>0.19027945043578581</v>
      </c>
      <c r="H132" s="32">
        <f>SUM(H127:H131)</f>
        <v>2596700</v>
      </c>
      <c r="I132" s="37">
        <f t="shared" si="25"/>
        <v>0.13455709976413774</v>
      </c>
      <c r="J132" s="32">
        <f>SUM(J127:J131)</f>
        <v>3355893</v>
      </c>
      <c r="K132" s="37">
        <f t="shared" si="26"/>
        <v>0.22847855392156863</v>
      </c>
      <c r="L132" s="32">
        <f>SUM(L127:L131)</f>
        <v>3462872</v>
      </c>
      <c r="M132" s="37">
        <f t="shared" si="27"/>
        <v>0.23576198257080611</v>
      </c>
      <c r="N132" s="32">
        <f t="shared" si="28"/>
        <v>13087502</v>
      </c>
      <c r="O132" s="37">
        <f t="shared" si="29"/>
        <v>0.89103363289760351</v>
      </c>
      <c r="P132" s="32">
        <f>SUM(P127:P131)</f>
        <v>3079280</v>
      </c>
      <c r="Q132" s="32">
        <f>SUM(Q127:Q131)</f>
        <v>29121827</v>
      </c>
      <c r="R132" s="32">
        <f>SUM(R127:R131)</f>
        <v>29121827</v>
      </c>
      <c r="S132" s="32">
        <f>SUM(S127:S131)</f>
        <v>11653507</v>
      </c>
      <c r="T132" s="37">
        <f t="shared" si="30"/>
        <v>0.40016400756724502</v>
      </c>
      <c r="U132" s="37">
        <f t="shared" si="31"/>
        <v>0.12457197786495544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348793625</v>
      </c>
      <c r="E133" s="31">
        <v>364209794</v>
      </c>
      <c r="F133" s="31">
        <v>114180530</v>
      </c>
      <c r="G133" s="36">
        <f t="shared" si="24"/>
        <v>0.32735842003993049</v>
      </c>
      <c r="H133" s="31">
        <v>125222052</v>
      </c>
      <c r="I133" s="36">
        <f t="shared" si="25"/>
        <v>0.35901473829976105</v>
      </c>
      <c r="J133" s="31">
        <v>74135731</v>
      </c>
      <c r="K133" s="36">
        <f t="shared" si="26"/>
        <v>0.2035522718535131</v>
      </c>
      <c r="L133" s="31">
        <v>37078629</v>
      </c>
      <c r="M133" s="36">
        <f t="shared" si="27"/>
        <v>0.10180568894860637</v>
      </c>
      <c r="N133" s="31">
        <f t="shared" si="28"/>
        <v>350616942</v>
      </c>
      <c r="O133" s="36">
        <f t="shared" si="29"/>
        <v>0.96267851050705133</v>
      </c>
      <c r="P133" s="31">
        <v>33889267</v>
      </c>
      <c r="Q133" s="31">
        <v>263057690</v>
      </c>
      <c r="R133" s="31">
        <v>283767690</v>
      </c>
      <c r="S133" s="31">
        <v>264554066</v>
      </c>
      <c r="T133" s="36">
        <f t="shared" si="30"/>
        <v>0.93229100888829164</v>
      </c>
      <c r="U133" s="36">
        <f t="shared" si="31"/>
        <v>9.4111271276537289E-2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12057477</v>
      </c>
      <c r="E136" s="31">
        <v>12057477</v>
      </c>
      <c r="F136" s="31">
        <v>158679</v>
      </c>
      <c r="G136" s="36">
        <f t="shared" si="24"/>
        <v>1.3160215856103229E-2</v>
      </c>
      <c r="H136" s="31">
        <v>1929466</v>
      </c>
      <c r="I136" s="36">
        <f t="shared" si="25"/>
        <v>0.16002236620480387</v>
      </c>
      <c r="J136" s="31">
        <v>1356963</v>
      </c>
      <c r="K136" s="36">
        <f t="shared" si="26"/>
        <v>0.11254120575971242</v>
      </c>
      <c r="L136" s="31">
        <v>2044478</v>
      </c>
      <c r="M136" s="36">
        <f t="shared" si="27"/>
        <v>0.16956101181034805</v>
      </c>
      <c r="N136" s="31">
        <f t="shared" si="28"/>
        <v>5489586</v>
      </c>
      <c r="O136" s="36">
        <f t="shared" si="29"/>
        <v>0.45528479963096757</v>
      </c>
      <c r="P136" s="31">
        <v>178473</v>
      </c>
      <c r="Q136" s="31">
        <v>10912618</v>
      </c>
      <c r="R136" s="31">
        <v>9394258</v>
      </c>
      <c r="S136" s="31">
        <v>4358321</v>
      </c>
      <c r="T136" s="36">
        <f t="shared" si="30"/>
        <v>0.46393456513542636</v>
      </c>
      <c r="U136" s="36">
        <f t="shared" si="31"/>
        <v>10.455391011525553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360851102</v>
      </c>
      <c r="E137" s="32">
        <f>SUM(E133:E136)</f>
        <v>376267271</v>
      </c>
      <c r="F137" s="32">
        <f>SUM(F133:F136)</f>
        <v>114339209</v>
      </c>
      <c r="G137" s="37">
        <f t="shared" ref="G137:G170" si="32">IF(($D137     =0),0,($F137     /$D137     ))</f>
        <v>0.31685980274490061</v>
      </c>
      <c r="H137" s="32">
        <f>SUM(H133:H136)</f>
        <v>127151518</v>
      </c>
      <c r="I137" s="37">
        <f t="shared" ref="I137:I170" si="33">IF(($D137     =0),0,($H137     /$D137     ))</f>
        <v>0.35236560812830775</v>
      </c>
      <c r="J137" s="32">
        <f>SUM(J133:J136)</f>
        <v>75492694</v>
      </c>
      <c r="K137" s="37">
        <f t="shared" ref="K137:K170" si="34">IF(($E137     =0),0,($J137     /$E137     ))</f>
        <v>0.20063582410280908</v>
      </c>
      <c r="L137" s="32">
        <f>SUM(L133:L136)</f>
        <v>39123107</v>
      </c>
      <c r="M137" s="37">
        <f t="shared" ref="M137:M170" si="35">IF(($E137     =0),0,($L137     /$E137     ))</f>
        <v>0.10397690688329891</v>
      </c>
      <c r="N137" s="32">
        <f t="shared" ref="N137:N170" si="36">$F137     +$H137     +$J137     +$L137</f>
        <v>356106528</v>
      </c>
      <c r="O137" s="37">
        <f t="shared" ref="O137:O170" si="37">IF(($E137     =0),0,($N137     /$E137     ))</f>
        <v>0.94641908942433639</v>
      </c>
      <c r="P137" s="32">
        <f>SUM(P133:P136)</f>
        <v>34067740</v>
      </c>
      <c r="Q137" s="32">
        <f>SUM(Q133:Q136)</f>
        <v>273970308</v>
      </c>
      <c r="R137" s="32">
        <f>SUM(R133:R136)</f>
        <v>293161948</v>
      </c>
      <c r="S137" s="32">
        <f>SUM(S133:S136)</f>
        <v>268912387</v>
      </c>
      <c r="T137" s="37">
        <f t="shared" ref="T137:T170" si="38">IF(($R137     =0),0,($S137     /$R137     ))</f>
        <v>0.91728271296655461</v>
      </c>
      <c r="U137" s="37">
        <f t="shared" ref="U137:U170" si="39">IF(($P137     =0),0,(($L137     /$P137     )-1))</f>
        <v>0.14839161623283492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29199060</v>
      </c>
      <c r="E140" s="31">
        <v>46032429</v>
      </c>
      <c r="F140" s="31">
        <v>8526425</v>
      </c>
      <c r="G140" s="36">
        <f t="shared" si="32"/>
        <v>0.29201025649455836</v>
      </c>
      <c r="H140" s="31">
        <v>8528707</v>
      </c>
      <c r="I140" s="36">
        <f t="shared" si="33"/>
        <v>0.29208840969538058</v>
      </c>
      <c r="J140" s="31">
        <v>7471414</v>
      </c>
      <c r="K140" s="36">
        <f t="shared" si="34"/>
        <v>0.16230762013449257</v>
      </c>
      <c r="L140" s="31">
        <v>7933998</v>
      </c>
      <c r="M140" s="36">
        <f t="shared" si="35"/>
        <v>0.17235670965788052</v>
      </c>
      <c r="N140" s="31">
        <f t="shared" si="36"/>
        <v>32460544</v>
      </c>
      <c r="O140" s="36">
        <f t="shared" si="37"/>
        <v>0.70516687268447209</v>
      </c>
      <c r="P140" s="31">
        <v>7605038</v>
      </c>
      <c r="Q140" s="31">
        <v>36733750</v>
      </c>
      <c r="R140" s="31">
        <v>36733750</v>
      </c>
      <c r="S140" s="31">
        <v>35254469</v>
      </c>
      <c r="T140" s="36">
        <f t="shared" si="38"/>
        <v>0.95972964916459658</v>
      </c>
      <c r="U140" s="36">
        <f t="shared" si="39"/>
        <v>4.3255536658725502E-2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18106402</v>
      </c>
      <c r="E143" s="31">
        <v>17965036</v>
      </c>
      <c r="F143" s="31">
        <v>4736298</v>
      </c>
      <c r="G143" s="36">
        <f t="shared" si="32"/>
        <v>0.2615814008768832</v>
      </c>
      <c r="H143" s="31">
        <v>4575209</v>
      </c>
      <c r="I143" s="36">
        <f t="shared" si="33"/>
        <v>0.25268460293767919</v>
      </c>
      <c r="J143" s="31">
        <v>4995665</v>
      </c>
      <c r="K143" s="36">
        <f t="shared" si="34"/>
        <v>0.27807709375032702</v>
      </c>
      <c r="L143" s="31">
        <v>4005284</v>
      </c>
      <c r="M143" s="36">
        <f t="shared" si="35"/>
        <v>0.22294884352026903</v>
      </c>
      <c r="N143" s="31">
        <f t="shared" si="36"/>
        <v>18312456</v>
      </c>
      <c r="O143" s="36">
        <f t="shared" si="37"/>
        <v>1.0193386754137315</v>
      </c>
      <c r="P143" s="31">
        <v>5297450</v>
      </c>
      <c r="Q143" s="31">
        <v>16436000</v>
      </c>
      <c r="R143" s="31">
        <v>15902234</v>
      </c>
      <c r="S143" s="31">
        <v>16380485</v>
      </c>
      <c r="T143" s="36">
        <f t="shared" si="38"/>
        <v>1.0300744536899658</v>
      </c>
      <c r="U143" s="36">
        <f t="shared" si="39"/>
        <v>-0.24392226448574317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47305462</v>
      </c>
      <c r="E144" s="32">
        <f>SUM(E138:E143)</f>
        <v>63997465</v>
      </c>
      <c r="F144" s="32">
        <f>SUM(F138:F143)</f>
        <v>13262723</v>
      </c>
      <c r="G144" s="37">
        <f t="shared" si="32"/>
        <v>0.28036345993196304</v>
      </c>
      <c r="H144" s="32">
        <f>SUM(H138:H143)</f>
        <v>13103916</v>
      </c>
      <c r="I144" s="37">
        <f t="shared" si="33"/>
        <v>0.27700640572963858</v>
      </c>
      <c r="J144" s="32">
        <f>SUM(J138:J143)</f>
        <v>12467079</v>
      </c>
      <c r="K144" s="37">
        <f t="shared" si="34"/>
        <v>0.19480582551199488</v>
      </c>
      <c r="L144" s="32">
        <f>SUM(L138:L143)</f>
        <v>11939282</v>
      </c>
      <c r="M144" s="37">
        <f t="shared" si="35"/>
        <v>0.18655867072234814</v>
      </c>
      <c r="N144" s="32">
        <f t="shared" si="36"/>
        <v>50773000</v>
      </c>
      <c r="O144" s="37">
        <f t="shared" si="37"/>
        <v>0.79335954947590503</v>
      </c>
      <c r="P144" s="32">
        <f>SUM(P138:P143)</f>
        <v>12902488</v>
      </c>
      <c r="Q144" s="32">
        <f>SUM(Q138:Q143)</f>
        <v>53169750</v>
      </c>
      <c r="R144" s="32">
        <f>SUM(R138:R143)</f>
        <v>52635984</v>
      </c>
      <c r="S144" s="32">
        <f>SUM(S138:S143)</f>
        <v>51634954</v>
      </c>
      <c r="T144" s="37">
        <f t="shared" si="38"/>
        <v>0.98098202172870941</v>
      </c>
      <c r="U144" s="37">
        <f t="shared" si="39"/>
        <v>-7.465273364330971E-2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481677</v>
      </c>
      <c r="E149" s="31">
        <v>481677</v>
      </c>
      <c r="F149" s="31">
        <v>141299</v>
      </c>
      <c r="G149" s="36">
        <f t="shared" si="32"/>
        <v>0.29334803197993675</v>
      </c>
      <c r="H149" s="31">
        <v>136195</v>
      </c>
      <c r="I149" s="36">
        <f t="shared" si="33"/>
        <v>0.28275171951328382</v>
      </c>
      <c r="J149" s="31">
        <v>194772</v>
      </c>
      <c r="K149" s="36">
        <f t="shared" si="34"/>
        <v>0.40436225935637365</v>
      </c>
      <c r="L149" s="31">
        <v>105587</v>
      </c>
      <c r="M149" s="36">
        <f t="shared" si="35"/>
        <v>0.21920706199382572</v>
      </c>
      <c r="N149" s="31">
        <f t="shared" si="36"/>
        <v>577853</v>
      </c>
      <c r="O149" s="36">
        <f t="shared" si="37"/>
        <v>1.1996690728434201</v>
      </c>
      <c r="P149" s="31">
        <v>99815</v>
      </c>
      <c r="Q149" s="31">
        <v>455149</v>
      </c>
      <c r="R149" s="31">
        <v>474710</v>
      </c>
      <c r="S149" s="31">
        <v>347105</v>
      </c>
      <c r="T149" s="36">
        <f t="shared" si="38"/>
        <v>0.73119378146657965</v>
      </c>
      <c r="U149" s="36">
        <f t="shared" si="39"/>
        <v>5.7826979912838805E-2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481677</v>
      </c>
      <c r="E150" s="32">
        <f>SUM(E145:E149)</f>
        <v>481677</v>
      </c>
      <c r="F150" s="32">
        <f>SUM(F145:F149)</f>
        <v>141299</v>
      </c>
      <c r="G150" s="37">
        <f t="shared" si="32"/>
        <v>0.29334803197993675</v>
      </c>
      <c r="H150" s="32">
        <f>SUM(H145:H149)</f>
        <v>136195</v>
      </c>
      <c r="I150" s="37">
        <f t="shared" si="33"/>
        <v>0.28275171951328382</v>
      </c>
      <c r="J150" s="32">
        <f>SUM(J145:J149)</f>
        <v>194772</v>
      </c>
      <c r="K150" s="37">
        <f t="shared" si="34"/>
        <v>0.40436225935637365</v>
      </c>
      <c r="L150" s="32">
        <f>SUM(L145:L149)</f>
        <v>105587</v>
      </c>
      <c r="M150" s="37">
        <f t="shared" si="35"/>
        <v>0.21920706199382572</v>
      </c>
      <c r="N150" s="32">
        <f t="shared" si="36"/>
        <v>577853</v>
      </c>
      <c r="O150" s="37">
        <f t="shared" si="37"/>
        <v>1.1996690728434201</v>
      </c>
      <c r="P150" s="32">
        <f>SUM(P145:P149)</f>
        <v>99815</v>
      </c>
      <c r="Q150" s="32">
        <f>SUM(Q145:Q149)</f>
        <v>455149</v>
      </c>
      <c r="R150" s="32">
        <f>SUM(R145:R149)</f>
        <v>474710</v>
      </c>
      <c r="S150" s="32">
        <f>SUM(S145:S149)</f>
        <v>347105</v>
      </c>
      <c r="T150" s="37">
        <f t="shared" si="38"/>
        <v>0.73119378146657965</v>
      </c>
      <c r="U150" s="37">
        <f t="shared" si="39"/>
        <v>5.7826979912838805E-2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254798100</v>
      </c>
      <c r="E152" s="31">
        <v>256423294</v>
      </c>
      <c r="F152" s="31">
        <v>83568654</v>
      </c>
      <c r="G152" s="36">
        <f t="shared" si="32"/>
        <v>0.32797989466954425</v>
      </c>
      <c r="H152" s="31">
        <v>74145845</v>
      </c>
      <c r="I152" s="36">
        <f t="shared" si="33"/>
        <v>0.29099842188776132</v>
      </c>
      <c r="J152" s="31">
        <v>65650551</v>
      </c>
      <c r="K152" s="36">
        <f t="shared" si="34"/>
        <v>0.25602413094342358</v>
      </c>
      <c r="L152" s="31">
        <v>36355379</v>
      </c>
      <c r="M152" s="36">
        <f t="shared" si="35"/>
        <v>0.14177876913163748</v>
      </c>
      <c r="N152" s="31">
        <f t="shared" si="36"/>
        <v>259720429</v>
      </c>
      <c r="O152" s="36">
        <f t="shared" si="37"/>
        <v>1.0128581727056356</v>
      </c>
      <c r="P152" s="31">
        <v>32522833</v>
      </c>
      <c r="Q152" s="31">
        <v>232580000</v>
      </c>
      <c r="R152" s="31">
        <v>234660300</v>
      </c>
      <c r="S152" s="31">
        <v>237781627</v>
      </c>
      <c r="T152" s="36">
        <f t="shared" si="38"/>
        <v>1.0133014702529572</v>
      </c>
      <c r="U152" s="36">
        <f t="shared" si="39"/>
        <v>0.11784170216659784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20606915</v>
      </c>
      <c r="E156" s="31">
        <v>20788990</v>
      </c>
      <c r="F156" s="31">
        <v>2445551</v>
      </c>
      <c r="G156" s="36">
        <f t="shared" si="32"/>
        <v>0.118676230770108</v>
      </c>
      <c r="H156" s="31">
        <v>12506844</v>
      </c>
      <c r="I156" s="36">
        <f t="shared" si="33"/>
        <v>0.60692461729472846</v>
      </c>
      <c r="J156" s="31">
        <v>2522696</v>
      </c>
      <c r="K156" s="36">
        <f t="shared" si="34"/>
        <v>0.12134769414002315</v>
      </c>
      <c r="L156" s="31">
        <v>2630582</v>
      </c>
      <c r="M156" s="36">
        <f t="shared" si="35"/>
        <v>0.12653726804428692</v>
      </c>
      <c r="N156" s="31">
        <f t="shared" si="36"/>
        <v>20105673</v>
      </c>
      <c r="O156" s="36">
        <f t="shared" si="37"/>
        <v>0.96713082261331595</v>
      </c>
      <c r="P156" s="31">
        <v>2460388</v>
      </c>
      <c r="Q156" s="31">
        <v>25006523</v>
      </c>
      <c r="R156" s="31">
        <v>27014249</v>
      </c>
      <c r="S156" s="31">
        <v>28544305</v>
      </c>
      <c r="T156" s="36">
        <f t="shared" si="38"/>
        <v>1.0566388501120278</v>
      </c>
      <c r="U156" s="36">
        <f t="shared" si="39"/>
        <v>6.917364253117797E-2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275405015</v>
      </c>
      <c r="E157" s="32">
        <f>SUM(E151:E156)</f>
        <v>277212284</v>
      </c>
      <c r="F157" s="32">
        <f>SUM(F151:F156)</f>
        <v>86014205</v>
      </c>
      <c r="G157" s="37">
        <f t="shared" si="32"/>
        <v>0.31231894960227941</v>
      </c>
      <c r="H157" s="32">
        <f>SUM(H151:H156)</f>
        <v>86652689</v>
      </c>
      <c r="I157" s="37">
        <f t="shared" si="33"/>
        <v>0.31463729518505684</v>
      </c>
      <c r="J157" s="32">
        <f>SUM(J151:J156)</f>
        <v>68173247</v>
      </c>
      <c r="K157" s="37">
        <f t="shared" si="34"/>
        <v>0.24592433645545086</v>
      </c>
      <c r="L157" s="32">
        <f>SUM(L151:L156)</f>
        <v>38985961</v>
      </c>
      <c r="M157" s="37">
        <f t="shared" si="35"/>
        <v>0.14063576273553591</v>
      </c>
      <c r="N157" s="32">
        <f t="shared" si="36"/>
        <v>279826102</v>
      </c>
      <c r="O157" s="37">
        <f t="shared" si="37"/>
        <v>1.0094289400248944</v>
      </c>
      <c r="P157" s="32">
        <f>SUM(P151:P156)</f>
        <v>34983221</v>
      </c>
      <c r="Q157" s="32">
        <f>SUM(Q151:Q156)</f>
        <v>257586523</v>
      </c>
      <c r="R157" s="32">
        <f>SUM(R151:R156)</f>
        <v>261674549</v>
      </c>
      <c r="S157" s="32">
        <f>SUM(S151:S156)</f>
        <v>266325932</v>
      </c>
      <c r="T157" s="37">
        <f t="shared" si="38"/>
        <v>1.0177754505272885</v>
      </c>
      <c r="U157" s="37">
        <f t="shared" si="39"/>
        <v>0.11441885239783955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370065116</v>
      </c>
      <c r="E162" s="31">
        <v>409698539</v>
      </c>
      <c r="F162" s="31">
        <v>139665756</v>
      </c>
      <c r="G162" s="36">
        <f t="shared" si="32"/>
        <v>0.37740859638334567</v>
      </c>
      <c r="H162" s="31">
        <v>129784295</v>
      </c>
      <c r="I162" s="36">
        <f t="shared" si="33"/>
        <v>0.35070664428689358</v>
      </c>
      <c r="J162" s="31">
        <v>103152152</v>
      </c>
      <c r="K162" s="36">
        <f t="shared" si="34"/>
        <v>0.25177573796522618</v>
      </c>
      <c r="L162" s="31">
        <v>35614399</v>
      </c>
      <c r="M162" s="36">
        <f t="shared" si="35"/>
        <v>8.6928303642303195E-2</v>
      </c>
      <c r="N162" s="31">
        <f t="shared" si="36"/>
        <v>408216602</v>
      </c>
      <c r="O162" s="36">
        <f t="shared" si="37"/>
        <v>0.99638285993497278</v>
      </c>
      <c r="P162" s="31">
        <v>37338840</v>
      </c>
      <c r="Q162" s="31">
        <v>250217462</v>
      </c>
      <c r="R162" s="31">
        <v>286118459</v>
      </c>
      <c r="S162" s="31">
        <v>289804160</v>
      </c>
      <c r="T162" s="36">
        <f t="shared" si="38"/>
        <v>1.0128817309197098</v>
      </c>
      <c r="U162" s="36">
        <f t="shared" si="39"/>
        <v>-4.6183571851723282E-2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370065116</v>
      </c>
      <c r="E163" s="32">
        <f>SUM(E158:E162)</f>
        <v>409698539</v>
      </c>
      <c r="F163" s="32">
        <f>SUM(F158:F162)</f>
        <v>139665756</v>
      </c>
      <c r="G163" s="37">
        <f t="shared" si="32"/>
        <v>0.37740859638334567</v>
      </c>
      <c r="H163" s="32">
        <f>SUM(H158:H162)</f>
        <v>129784295</v>
      </c>
      <c r="I163" s="37">
        <f t="shared" si="33"/>
        <v>0.35070664428689358</v>
      </c>
      <c r="J163" s="32">
        <f>SUM(J158:J162)</f>
        <v>103152152</v>
      </c>
      <c r="K163" s="37">
        <f t="shared" si="34"/>
        <v>0.25177573796522618</v>
      </c>
      <c r="L163" s="32">
        <f>SUM(L158:L162)</f>
        <v>35614399</v>
      </c>
      <c r="M163" s="37">
        <f t="shared" si="35"/>
        <v>8.6928303642303195E-2</v>
      </c>
      <c r="N163" s="32">
        <f t="shared" si="36"/>
        <v>408216602</v>
      </c>
      <c r="O163" s="37">
        <f t="shared" si="37"/>
        <v>0.99638285993497278</v>
      </c>
      <c r="P163" s="32">
        <f>SUM(P158:P162)</f>
        <v>37338840</v>
      </c>
      <c r="Q163" s="32">
        <f>SUM(Q158:Q162)</f>
        <v>250217462</v>
      </c>
      <c r="R163" s="32">
        <f>SUM(R158:R162)</f>
        <v>286118459</v>
      </c>
      <c r="S163" s="32">
        <f>SUM(S158:S162)</f>
        <v>289804160</v>
      </c>
      <c r="T163" s="37">
        <f t="shared" si="38"/>
        <v>1.0128817309197098</v>
      </c>
      <c r="U163" s="37">
        <f t="shared" si="39"/>
        <v>-4.6183571851723282E-2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15382121</v>
      </c>
      <c r="E168" s="31">
        <v>15291358</v>
      </c>
      <c r="F168" s="31">
        <v>3468482</v>
      </c>
      <c r="G168" s="36">
        <f t="shared" si="32"/>
        <v>0.22548788947896067</v>
      </c>
      <c r="H168" s="31">
        <v>3371914</v>
      </c>
      <c r="I168" s="36">
        <f t="shared" si="33"/>
        <v>0.21920995160550355</v>
      </c>
      <c r="J168" s="31">
        <v>3135949</v>
      </c>
      <c r="K168" s="36">
        <f t="shared" si="34"/>
        <v>0.2050798235186175</v>
      </c>
      <c r="L168" s="31">
        <v>3340800</v>
      </c>
      <c r="M168" s="36">
        <f t="shared" si="35"/>
        <v>0.21847634461242749</v>
      </c>
      <c r="N168" s="31">
        <f t="shared" si="36"/>
        <v>13317145</v>
      </c>
      <c r="O168" s="36">
        <f t="shared" si="37"/>
        <v>0.87089354653785489</v>
      </c>
      <c r="P168" s="31">
        <v>3259398</v>
      </c>
      <c r="Q168" s="31">
        <v>14651479</v>
      </c>
      <c r="R168" s="31">
        <v>14511444</v>
      </c>
      <c r="S168" s="31">
        <v>13813505</v>
      </c>
      <c r="T168" s="36">
        <f t="shared" si="38"/>
        <v>0.95190423502995292</v>
      </c>
      <c r="U168" s="36">
        <f t="shared" si="39"/>
        <v>2.4974550515156402E-2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15382121</v>
      </c>
      <c r="E169" s="32">
        <f>SUM(E164:E168)</f>
        <v>15291358</v>
      </c>
      <c r="F169" s="32">
        <f>SUM(F164:F168)</f>
        <v>3468482</v>
      </c>
      <c r="G169" s="37">
        <f t="shared" si="32"/>
        <v>0.22548788947896067</v>
      </c>
      <c r="H169" s="32">
        <f>SUM(H164:H168)</f>
        <v>3371914</v>
      </c>
      <c r="I169" s="37">
        <f t="shared" si="33"/>
        <v>0.21920995160550355</v>
      </c>
      <c r="J169" s="32">
        <f>SUM(J164:J168)</f>
        <v>3135949</v>
      </c>
      <c r="K169" s="37">
        <f t="shared" si="34"/>
        <v>0.2050798235186175</v>
      </c>
      <c r="L169" s="32">
        <f>SUM(L164:L168)</f>
        <v>3340800</v>
      </c>
      <c r="M169" s="37">
        <f t="shared" si="35"/>
        <v>0.21847634461242749</v>
      </c>
      <c r="N169" s="32">
        <f t="shared" si="36"/>
        <v>13317145</v>
      </c>
      <c r="O169" s="37">
        <f t="shared" si="37"/>
        <v>0.87089354653785489</v>
      </c>
      <c r="P169" s="32">
        <f>SUM(P164:P168)</f>
        <v>3259398</v>
      </c>
      <c r="Q169" s="32">
        <f>SUM(Q164:Q168)</f>
        <v>14651479</v>
      </c>
      <c r="R169" s="32">
        <f>SUM(R164:R168)</f>
        <v>14511444</v>
      </c>
      <c r="S169" s="32">
        <f>SUM(S164:S168)</f>
        <v>13813505</v>
      </c>
      <c r="T169" s="37">
        <f t="shared" si="38"/>
        <v>0.95190423502995292</v>
      </c>
      <c r="U169" s="37">
        <f t="shared" si="39"/>
        <v>2.4974550515156402E-2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4333232475</v>
      </c>
      <c r="E170" s="32">
        <f>SUM(E105,E107:E111,E113:E120,E122:E125,E127:E131,E133:E136,E138:E143,E145:E149,E151:E156,E158:E162,E164:E168)</f>
        <v>4476586907</v>
      </c>
      <c r="F170" s="32">
        <f>SUM(F105,F107:F111,F113:F120,F122:F125,F127:F131,F133:F136,F138:F143,F145:F149,F151:F156,F158:F162,F164:F168)</f>
        <v>1189105073</v>
      </c>
      <c r="G170" s="37">
        <f t="shared" si="32"/>
        <v>0.2744152500149441</v>
      </c>
      <c r="H170" s="32">
        <f>SUM(H105,H107:H111,H113:H120,H122:H125,H127:H131,H133:H136,H138:H143,H145:H149,H151:H156,H158:H162,H164:H168)</f>
        <v>864100827</v>
      </c>
      <c r="I170" s="37">
        <f t="shared" si="33"/>
        <v>0.19941252448035343</v>
      </c>
      <c r="J170" s="32">
        <f>SUM(J105,J107:J111,J113:J120,J122:J125,J127:J131,J133:J136,J138:J143,J145:J149,J151:J156,J158:J162,J164:J168)</f>
        <v>1169055371</v>
      </c>
      <c r="K170" s="37">
        <f t="shared" si="34"/>
        <v>0.26114881611523239</v>
      </c>
      <c r="L170" s="32">
        <f>SUM(L105,L107:L111,L113:L120,L122:L125,L127:L131,L133:L136,L138:L143,L145:L149,L151:L156,L158:L162,L164:L168)</f>
        <v>807374450</v>
      </c>
      <c r="M170" s="37">
        <f t="shared" si="35"/>
        <v>0.18035491475380844</v>
      </c>
      <c r="N170" s="32">
        <f t="shared" si="36"/>
        <v>4029635721</v>
      </c>
      <c r="O170" s="37">
        <f t="shared" si="37"/>
        <v>0.90015804556343892</v>
      </c>
      <c r="P170" s="32">
        <f>SUM(P105,P107:P111,P113:P120,P122:P125,P127:P131,P133:P136,P138:P143,P145:P149,P151:P156,P158:P162,P164:P168)</f>
        <v>845131308</v>
      </c>
      <c r="Q170" s="32">
        <f>SUM(Q105,Q107:Q111,Q113:Q120,Q122:Q125,Q127:Q131,Q133:Q136,Q138:Q143,Q145:Q149,Q151:Q156,Q158:Q162,Q164:Q168)</f>
        <v>3784174734</v>
      </c>
      <c r="R170" s="32">
        <f>SUM(R105,R107:R111,R113:R120,R122:R125,R127:R131,R133:R136,R138:R143,R145:R149,R151:R156,R158:R162,R164:R168)</f>
        <v>3806424652</v>
      </c>
      <c r="S170" s="32">
        <f>SUM(S105,S107:S111,S113:S120,S122:S125,S127:S131,S133:S136,S138:S143,S145:S149,S151:S156,S158:S162,S164:S168)</f>
        <v>3769434488</v>
      </c>
      <c r="T170" s="37">
        <f t="shared" si="38"/>
        <v>0.9902821762199957</v>
      </c>
      <c r="U170" s="37">
        <f t="shared" si="39"/>
        <v>-4.4675729845284562E-2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553497</v>
      </c>
      <c r="I174" s="36">
        <f t="shared" si="41"/>
        <v>0</v>
      </c>
      <c r="J174" s="31">
        <v>-571348</v>
      </c>
      <c r="K174" s="36">
        <f t="shared" si="42"/>
        <v>0</v>
      </c>
      <c r="L174" s="31">
        <v>632295</v>
      </c>
      <c r="M174" s="36">
        <f t="shared" si="43"/>
        <v>0</v>
      </c>
      <c r="N174" s="31">
        <f t="shared" si="44"/>
        <v>614444</v>
      </c>
      <c r="O174" s="36">
        <f t="shared" si="45"/>
        <v>0</v>
      </c>
      <c r="P174" s="31">
        <v>1057151</v>
      </c>
      <c r="Q174" s="31">
        <v>0</v>
      </c>
      <c r="R174" s="31">
        <v>0</v>
      </c>
      <c r="S174" s="31">
        <v>1057151</v>
      </c>
      <c r="T174" s="36">
        <f t="shared" si="46"/>
        <v>0</v>
      </c>
      <c r="U174" s="36">
        <f t="shared" si="47"/>
        <v>-0.40188771518922084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67991699</v>
      </c>
      <c r="F175" s="31">
        <v>14359615</v>
      </c>
      <c r="G175" s="36">
        <f t="shared" si="40"/>
        <v>0</v>
      </c>
      <c r="H175" s="31">
        <v>6231162</v>
      </c>
      <c r="I175" s="36">
        <f t="shared" si="41"/>
        <v>0</v>
      </c>
      <c r="J175" s="31">
        <v>5681582</v>
      </c>
      <c r="K175" s="36">
        <f t="shared" si="42"/>
        <v>8.356287728594633E-2</v>
      </c>
      <c r="L175" s="31">
        <v>8361555</v>
      </c>
      <c r="M175" s="36">
        <f t="shared" si="43"/>
        <v>0.12297905660513057</v>
      </c>
      <c r="N175" s="31">
        <f t="shared" si="44"/>
        <v>34633914</v>
      </c>
      <c r="O175" s="36">
        <f t="shared" si="45"/>
        <v>0.50938444706316277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352500</v>
      </c>
      <c r="F177" s="31">
        <v>240057</v>
      </c>
      <c r="G177" s="36">
        <f t="shared" si="40"/>
        <v>0</v>
      </c>
      <c r="H177" s="31">
        <v>242578</v>
      </c>
      <c r="I177" s="36">
        <f t="shared" si="41"/>
        <v>0</v>
      </c>
      <c r="J177" s="31">
        <v>244405</v>
      </c>
      <c r="K177" s="36">
        <f t="shared" si="42"/>
        <v>0.69334751773049641</v>
      </c>
      <c r="L177" s="31">
        <v>251111</v>
      </c>
      <c r="M177" s="36">
        <f t="shared" si="43"/>
        <v>0.71237163120567371</v>
      </c>
      <c r="N177" s="31">
        <f t="shared" si="44"/>
        <v>978151</v>
      </c>
      <c r="O177" s="36">
        <f t="shared" si="45"/>
        <v>2.774896453900709</v>
      </c>
      <c r="P177" s="31">
        <v>88476</v>
      </c>
      <c r="Q177" s="31">
        <v>0</v>
      </c>
      <c r="R177" s="31">
        <v>0</v>
      </c>
      <c r="S177" s="31">
        <v>486860</v>
      </c>
      <c r="T177" s="36">
        <f t="shared" si="46"/>
        <v>0</v>
      </c>
      <c r="U177" s="36">
        <f t="shared" si="47"/>
        <v>1.8381821058818208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4854768</v>
      </c>
      <c r="E178" s="31">
        <v>63742268</v>
      </c>
      <c r="F178" s="31">
        <v>6404251</v>
      </c>
      <c r="G178" s="36">
        <f t="shared" si="40"/>
        <v>1.3191672598978983</v>
      </c>
      <c r="H178" s="31">
        <v>13761068</v>
      </c>
      <c r="I178" s="36">
        <f t="shared" si="41"/>
        <v>2.8345469855614112</v>
      </c>
      <c r="J178" s="31">
        <v>11427274</v>
      </c>
      <c r="K178" s="36">
        <f t="shared" si="42"/>
        <v>0.17927310022919171</v>
      </c>
      <c r="L178" s="31">
        <v>8907019</v>
      </c>
      <c r="M178" s="36">
        <f t="shared" si="43"/>
        <v>0.13973489302263295</v>
      </c>
      <c r="N178" s="31">
        <f t="shared" si="44"/>
        <v>40499612</v>
      </c>
      <c r="O178" s="36">
        <f t="shared" si="45"/>
        <v>0.63536509243756434</v>
      </c>
      <c r="P178" s="31">
        <v>16076413</v>
      </c>
      <c r="Q178" s="31">
        <v>53730671</v>
      </c>
      <c r="R178" s="31">
        <v>53730671</v>
      </c>
      <c r="S178" s="31">
        <v>50345536</v>
      </c>
      <c r="T178" s="36">
        <f t="shared" si="46"/>
        <v>0.93699808811246743</v>
      </c>
      <c r="U178" s="36">
        <f t="shared" si="47"/>
        <v>-0.44595731647351933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4854768</v>
      </c>
      <c r="E179" s="32">
        <f>SUM(E173:E178)</f>
        <v>132086467</v>
      </c>
      <c r="F179" s="32">
        <f>SUM(F173:F178)</f>
        <v>21003923</v>
      </c>
      <c r="G179" s="37">
        <f t="shared" si="40"/>
        <v>4.3264524689954289</v>
      </c>
      <c r="H179" s="32">
        <f>SUM(H173:H178)</f>
        <v>20788305</v>
      </c>
      <c r="I179" s="37">
        <f t="shared" si="41"/>
        <v>4.2820388121533304</v>
      </c>
      <c r="J179" s="32">
        <f>SUM(J173:J178)</f>
        <v>16781913</v>
      </c>
      <c r="K179" s="37">
        <f t="shared" si="42"/>
        <v>0.12705247843444856</v>
      </c>
      <c r="L179" s="32">
        <f>SUM(L173:L178)</f>
        <v>18151980</v>
      </c>
      <c r="M179" s="37">
        <f t="shared" si="43"/>
        <v>0.13742497935083689</v>
      </c>
      <c r="N179" s="32">
        <f t="shared" si="44"/>
        <v>76726121</v>
      </c>
      <c r="O179" s="37">
        <f t="shared" si="45"/>
        <v>0.58087798653892375</v>
      </c>
      <c r="P179" s="32">
        <f>SUM(P173:P178)</f>
        <v>17222040</v>
      </c>
      <c r="Q179" s="32">
        <f>SUM(Q173:Q178)</f>
        <v>53730671</v>
      </c>
      <c r="R179" s="32">
        <f>SUM(R173:R178)</f>
        <v>53730671</v>
      </c>
      <c r="S179" s="32">
        <f>SUM(S173:S178)</f>
        <v>51889547</v>
      </c>
      <c r="T179" s="37">
        <f t="shared" si="46"/>
        <v>0.96573420793497999</v>
      </c>
      <c r="U179" s="37">
        <f t="shared" si="47"/>
        <v>5.3997087453054426E-2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499890</v>
      </c>
      <c r="G180" s="36">
        <f t="shared" si="40"/>
        <v>0</v>
      </c>
      <c r="H180" s="31">
        <v>512899</v>
      </c>
      <c r="I180" s="36">
        <f t="shared" si="41"/>
        <v>0</v>
      </c>
      <c r="J180" s="31">
        <v>528621</v>
      </c>
      <c r="K180" s="36">
        <f t="shared" si="42"/>
        <v>0</v>
      </c>
      <c r="L180" s="31">
        <v>520489</v>
      </c>
      <c r="M180" s="36">
        <f t="shared" si="43"/>
        <v>0</v>
      </c>
      <c r="N180" s="31">
        <f t="shared" si="44"/>
        <v>2061899</v>
      </c>
      <c r="O180" s="36">
        <f t="shared" si="45"/>
        <v>0</v>
      </c>
      <c r="P180" s="31">
        <v>370248</v>
      </c>
      <c r="Q180" s="31">
        <v>0</v>
      </c>
      <c r="R180" s="31">
        <v>0</v>
      </c>
      <c r="S180" s="31">
        <v>2720020</v>
      </c>
      <c r="T180" s="36">
        <f t="shared" si="46"/>
        <v>0</v>
      </c>
      <c r="U180" s="36">
        <f t="shared" si="47"/>
        <v>0.40578477128843371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90011998</v>
      </c>
      <c r="E184" s="31">
        <v>90000468</v>
      </c>
      <c r="F184" s="31">
        <v>37499984</v>
      </c>
      <c r="G184" s="36">
        <f t="shared" si="40"/>
        <v>0.41661095002024062</v>
      </c>
      <c r="H184" s="31">
        <v>29640396</v>
      </c>
      <c r="I184" s="36">
        <f t="shared" si="41"/>
        <v>0.32929383480633329</v>
      </c>
      <c r="J184" s="31">
        <v>22500015</v>
      </c>
      <c r="K184" s="36">
        <f t="shared" si="42"/>
        <v>0.24999886667255997</v>
      </c>
      <c r="L184" s="31">
        <v>0</v>
      </c>
      <c r="M184" s="36">
        <f t="shared" si="43"/>
        <v>0</v>
      </c>
      <c r="N184" s="31">
        <f t="shared" si="44"/>
        <v>89640395</v>
      </c>
      <c r="O184" s="36">
        <f t="shared" si="45"/>
        <v>0.99599920969299849</v>
      </c>
      <c r="P184" s="31">
        <v>0</v>
      </c>
      <c r="Q184" s="31">
        <v>27739813</v>
      </c>
      <c r="R184" s="31">
        <v>-2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90011998</v>
      </c>
      <c r="E185" s="32">
        <f>SUM(E180:E184)</f>
        <v>90000468</v>
      </c>
      <c r="F185" s="32">
        <f>SUM(F180:F184)</f>
        <v>37999874</v>
      </c>
      <c r="G185" s="37">
        <f t="shared" si="40"/>
        <v>0.42216454299792344</v>
      </c>
      <c r="H185" s="32">
        <f>SUM(H180:H184)</f>
        <v>30153295</v>
      </c>
      <c r="I185" s="37">
        <f t="shared" si="41"/>
        <v>0.33499195296164852</v>
      </c>
      <c r="J185" s="32">
        <f>SUM(J180:J184)</f>
        <v>23028636</v>
      </c>
      <c r="K185" s="37">
        <f t="shared" si="42"/>
        <v>0.25587240279683882</v>
      </c>
      <c r="L185" s="32">
        <f>SUM(L180:L184)</f>
        <v>520489</v>
      </c>
      <c r="M185" s="37">
        <f t="shared" si="43"/>
        <v>5.7831810385697109E-3</v>
      </c>
      <c r="N185" s="32">
        <f t="shared" si="44"/>
        <v>91702294</v>
      </c>
      <c r="O185" s="37">
        <f t="shared" si="45"/>
        <v>1.0189090794505646</v>
      </c>
      <c r="P185" s="32">
        <f>SUM(P180:P184)</f>
        <v>370248</v>
      </c>
      <c r="Q185" s="32">
        <f>SUM(Q180:Q184)</f>
        <v>27739813</v>
      </c>
      <c r="R185" s="32">
        <f>SUM(R180:R184)</f>
        <v>-2</v>
      </c>
      <c r="S185" s="32">
        <f>SUM(S180:S184)</f>
        <v>2720020</v>
      </c>
      <c r="T185" s="37">
        <f t="shared" si="46"/>
        <v>-1360010</v>
      </c>
      <c r="U185" s="37">
        <f t="shared" si="47"/>
        <v>0.40578477128843371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43198</v>
      </c>
      <c r="G186" s="36">
        <f t="shared" si="40"/>
        <v>0</v>
      </c>
      <c r="H186" s="31">
        <v>63820</v>
      </c>
      <c r="I186" s="36">
        <f t="shared" si="41"/>
        <v>0</v>
      </c>
      <c r="J186" s="31">
        <v>-73387</v>
      </c>
      <c r="K186" s="36">
        <f t="shared" si="42"/>
        <v>0</v>
      </c>
      <c r="L186" s="31">
        <v>78259</v>
      </c>
      <c r="M186" s="36">
        <f t="shared" si="43"/>
        <v>0</v>
      </c>
      <c r="N186" s="31">
        <f t="shared" si="44"/>
        <v>111890</v>
      </c>
      <c r="O186" s="36">
        <f t="shared" si="45"/>
        <v>0</v>
      </c>
      <c r="P186" s="31">
        <v>454742</v>
      </c>
      <c r="Q186" s="31">
        <v>0</v>
      </c>
      <c r="R186" s="31">
        <v>0</v>
      </c>
      <c r="S186" s="31">
        <v>1836048</v>
      </c>
      <c r="T186" s="36">
        <f t="shared" si="46"/>
        <v>0</v>
      </c>
      <c r="U186" s="36">
        <f t="shared" si="47"/>
        <v>-0.82790461404488702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2884853</v>
      </c>
      <c r="E187" s="31">
        <v>884853</v>
      </c>
      <c r="F187" s="31">
        <v>90465</v>
      </c>
      <c r="G187" s="36">
        <f t="shared" si="40"/>
        <v>3.1358616886198364E-2</v>
      </c>
      <c r="H187" s="31">
        <v>89543</v>
      </c>
      <c r="I187" s="36">
        <f t="shared" si="41"/>
        <v>3.1039016546077044E-2</v>
      </c>
      <c r="J187" s="31">
        <v>87149</v>
      </c>
      <c r="K187" s="36">
        <f t="shared" si="42"/>
        <v>9.8489805651334181E-2</v>
      </c>
      <c r="L187" s="31">
        <v>73581</v>
      </c>
      <c r="M187" s="36">
        <f t="shared" si="43"/>
        <v>8.3156185264671084E-2</v>
      </c>
      <c r="N187" s="31">
        <f t="shared" si="44"/>
        <v>340738</v>
      </c>
      <c r="O187" s="36">
        <f t="shared" si="45"/>
        <v>0.38507865148222359</v>
      </c>
      <c r="P187" s="31">
        <v>325578</v>
      </c>
      <c r="Q187" s="31">
        <v>1612360</v>
      </c>
      <c r="R187" s="31">
        <v>1612360</v>
      </c>
      <c r="S187" s="31">
        <v>1270294</v>
      </c>
      <c r="T187" s="36">
        <f t="shared" si="46"/>
        <v>0.78784762708080081</v>
      </c>
      <c r="U187" s="36">
        <f t="shared" si="47"/>
        <v>-0.77399885741665586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165534272</v>
      </c>
      <c r="E188" s="31">
        <v>181460110</v>
      </c>
      <c r="F188" s="31">
        <v>52690802</v>
      </c>
      <c r="G188" s="36">
        <f t="shared" si="40"/>
        <v>0.3183075103625671</v>
      </c>
      <c r="H188" s="31">
        <v>56707785</v>
      </c>
      <c r="I188" s="36">
        <f t="shared" si="41"/>
        <v>0.34257428576482335</v>
      </c>
      <c r="J188" s="31">
        <v>49976238</v>
      </c>
      <c r="K188" s="36">
        <f t="shared" si="42"/>
        <v>0.27541170343167981</v>
      </c>
      <c r="L188" s="31">
        <v>58137773</v>
      </c>
      <c r="M188" s="36">
        <f t="shared" si="43"/>
        <v>0.32038872345001884</v>
      </c>
      <c r="N188" s="31">
        <f t="shared" si="44"/>
        <v>217512598</v>
      </c>
      <c r="O188" s="36">
        <f t="shared" si="45"/>
        <v>1.1986799633263752</v>
      </c>
      <c r="P188" s="31">
        <v>46516190</v>
      </c>
      <c r="Q188" s="31">
        <v>156248663</v>
      </c>
      <c r="R188" s="31">
        <v>156248657</v>
      </c>
      <c r="S188" s="31">
        <v>164962270</v>
      </c>
      <c r="T188" s="36">
        <f t="shared" si="46"/>
        <v>1.0557676025336973</v>
      </c>
      <c r="U188" s="36">
        <f t="shared" si="47"/>
        <v>0.249839528989799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10100000</v>
      </c>
      <c r="E190" s="31">
        <v>10100000</v>
      </c>
      <c r="F190" s="31">
        <v>4208340</v>
      </c>
      <c r="G190" s="36">
        <f t="shared" si="40"/>
        <v>0.41666732673267326</v>
      </c>
      <c r="H190" s="31">
        <v>3366667</v>
      </c>
      <c r="I190" s="36">
        <f t="shared" si="41"/>
        <v>0.33333336633663369</v>
      </c>
      <c r="J190" s="31">
        <v>2524994</v>
      </c>
      <c r="K190" s="36">
        <f t="shared" si="42"/>
        <v>0.24999940594059405</v>
      </c>
      <c r="L190" s="31">
        <v>0</v>
      </c>
      <c r="M190" s="36">
        <f t="shared" si="43"/>
        <v>0</v>
      </c>
      <c r="N190" s="31">
        <f t="shared" si="44"/>
        <v>10100001</v>
      </c>
      <c r="O190" s="36">
        <f t="shared" si="45"/>
        <v>1.0000000990099009</v>
      </c>
      <c r="P190" s="31">
        <v>0</v>
      </c>
      <c r="Q190" s="31">
        <v>17609000</v>
      </c>
      <c r="R190" s="31">
        <v>24198000</v>
      </c>
      <c r="S190" s="31">
        <v>17609000</v>
      </c>
      <c r="T190" s="36">
        <f t="shared" si="46"/>
        <v>0.72770476898917269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178519125</v>
      </c>
      <c r="E191" s="32">
        <f>SUM(E186:E190)</f>
        <v>192444963</v>
      </c>
      <c r="F191" s="32">
        <f>SUM(F186:F190)</f>
        <v>57032805</v>
      </c>
      <c r="G191" s="37">
        <f t="shared" si="40"/>
        <v>0.31947728289616029</v>
      </c>
      <c r="H191" s="32">
        <f>SUM(H186:H190)</f>
        <v>60227815</v>
      </c>
      <c r="I191" s="37">
        <f t="shared" si="41"/>
        <v>0.33737458101477924</v>
      </c>
      <c r="J191" s="32">
        <f>SUM(J186:J190)</f>
        <v>52514994</v>
      </c>
      <c r="K191" s="37">
        <f t="shared" si="42"/>
        <v>0.27288318271026923</v>
      </c>
      <c r="L191" s="32">
        <f>SUM(L186:L190)</f>
        <v>58289613</v>
      </c>
      <c r="M191" s="37">
        <f t="shared" si="43"/>
        <v>0.30288978257123828</v>
      </c>
      <c r="N191" s="32">
        <f t="shared" si="44"/>
        <v>228065227</v>
      </c>
      <c r="O191" s="37">
        <f t="shared" si="45"/>
        <v>1.1850932518301349</v>
      </c>
      <c r="P191" s="32">
        <f>SUM(P186:P190)</f>
        <v>47296510</v>
      </c>
      <c r="Q191" s="32">
        <f>SUM(Q186:Q190)</f>
        <v>175470023</v>
      </c>
      <c r="R191" s="32">
        <f>SUM(R186:R190)</f>
        <v>182059017</v>
      </c>
      <c r="S191" s="32">
        <f>SUM(S186:S190)</f>
        <v>185677612</v>
      </c>
      <c r="T191" s="37">
        <f t="shared" si="46"/>
        <v>1.0198759449525094</v>
      </c>
      <c r="U191" s="37">
        <f t="shared" si="47"/>
        <v>0.23242947524035062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33193560</v>
      </c>
      <c r="E192" s="31">
        <v>33193560</v>
      </c>
      <c r="F192" s="31">
        <v>9233303</v>
      </c>
      <c r="G192" s="36">
        <f t="shared" si="40"/>
        <v>0.27816549354754355</v>
      </c>
      <c r="H192" s="31">
        <v>6957411</v>
      </c>
      <c r="I192" s="36">
        <f t="shared" si="41"/>
        <v>0.20960122987712074</v>
      </c>
      <c r="J192" s="31">
        <v>7483477</v>
      </c>
      <c r="K192" s="36">
        <f t="shared" si="42"/>
        <v>0.22544966553753198</v>
      </c>
      <c r="L192" s="31">
        <v>7546226</v>
      </c>
      <c r="M192" s="36">
        <f t="shared" si="43"/>
        <v>0.22734006234944368</v>
      </c>
      <c r="N192" s="31">
        <f t="shared" si="44"/>
        <v>31220417</v>
      </c>
      <c r="O192" s="36">
        <f t="shared" si="45"/>
        <v>0.94055645131164001</v>
      </c>
      <c r="P192" s="31">
        <v>7116256</v>
      </c>
      <c r="Q192" s="31">
        <v>31314671</v>
      </c>
      <c r="R192" s="31">
        <v>31314670</v>
      </c>
      <c r="S192" s="31">
        <v>23620348</v>
      </c>
      <c r="T192" s="36">
        <f t="shared" si="46"/>
        <v>0.75429017773458895</v>
      </c>
      <c r="U192" s="36">
        <f t="shared" si="47"/>
        <v>6.04208167890532E-2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34898848</v>
      </c>
      <c r="E193" s="31">
        <v>36032283</v>
      </c>
      <c r="F193" s="31">
        <v>10032129</v>
      </c>
      <c r="G193" s="36">
        <f t="shared" si="40"/>
        <v>0.28746304176000309</v>
      </c>
      <c r="H193" s="31">
        <v>9931706</v>
      </c>
      <c r="I193" s="36">
        <f t="shared" si="41"/>
        <v>0.28458549691955448</v>
      </c>
      <c r="J193" s="31">
        <v>9978020</v>
      </c>
      <c r="K193" s="36">
        <f t="shared" si="42"/>
        <v>0.27691889520294899</v>
      </c>
      <c r="L193" s="31">
        <v>10074793</v>
      </c>
      <c r="M193" s="36">
        <f t="shared" si="43"/>
        <v>0.27960462566304778</v>
      </c>
      <c r="N193" s="31">
        <f t="shared" si="44"/>
        <v>40016648</v>
      </c>
      <c r="O193" s="36">
        <f t="shared" si="45"/>
        <v>1.1105776450523548</v>
      </c>
      <c r="P193" s="31">
        <v>10242327</v>
      </c>
      <c r="Q193" s="31">
        <v>33759701</v>
      </c>
      <c r="R193" s="31">
        <v>33759701</v>
      </c>
      <c r="S193" s="31">
        <v>36185769</v>
      </c>
      <c r="T193" s="36">
        <f t="shared" si="46"/>
        <v>1.0718628402544206</v>
      </c>
      <c r="U193" s="36">
        <f t="shared" si="47"/>
        <v>-1.6357025117436641E-2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26739620</v>
      </c>
      <c r="E194" s="31">
        <v>30484958</v>
      </c>
      <c r="F194" s="31">
        <v>7542346</v>
      </c>
      <c r="G194" s="36">
        <f t="shared" si="40"/>
        <v>0.28206631208670879</v>
      </c>
      <c r="H194" s="31">
        <v>6926361</v>
      </c>
      <c r="I194" s="36">
        <f t="shared" si="41"/>
        <v>0.25902989646075747</v>
      </c>
      <c r="J194" s="31">
        <v>6605504</v>
      </c>
      <c r="K194" s="36">
        <f t="shared" si="42"/>
        <v>0.21668076432973929</v>
      </c>
      <c r="L194" s="31">
        <v>8176933</v>
      </c>
      <c r="M194" s="36">
        <f t="shared" si="43"/>
        <v>0.2682284489288127</v>
      </c>
      <c r="N194" s="31">
        <f t="shared" si="44"/>
        <v>29251144</v>
      </c>
      <c r="O194" s="36">
        <f t="shared" si="45"/>
        <v>0.95952712153974429</v>
      </c>
      <c r="P194" s="31">
        <v>6756076</v>
      </c>
      <c r="Q194" s="31">
        <v>23580312</v>
      </c>
      <c r="R194" s="31">
        <v>25562943</v>
      </c>
      <c r="S194" s="31">
        <v>26716364</v>
      </c>
      <c r="T194" s="36">
        <f t="shared" si="46"/>
        <v>1.0451208219648263</v>
      </c>
      <c r="U194" s="36">
        <f t="shared" si="47"/>
        <v>0.21030802495413026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32020112</v>
      </c>
      <c r="E195" s="31">
        <v>32435236</v>
      </c>
      <c r="F195" s="31">
        <v>7139985</v>
      </c>
      <c r="G195" s="36">
        <f t="shared" si="40"/>
        <v>0.22298438556367323</v>
      </c>
      <c r="H195" s="31">
        <v>5225340</v>
      </c>
      <c r="I195" s="36">
        <f t="shared" si="41"/>
        <v>0.16318931051833924</v>
      </c>
      <c r="J195" s="31">
        <v>6170636</v>
      </c>
      <c r="K195" s="36">
        <f t="shared" si="42"/>
        <v>0.19024483126930231</v>
      </c>
      <c r="L195" s="31">
        <v>6020235</v>
      </c>
      <c r="M195" s="36">
        <f t="shared" si="43"/>
        <v>0.1856078679372026</v>
      </c>
      <c r="N195" s="31">
        <f t="shared" si="44"/>
        <v>24556196</v>
      </c>
      <c r="O195" s="36">
        <f t="shared" si="45"/>
        <v>0.75708393180798805</v>
      </c>
      <c r="P195" s="31">
        <v>6677258</v>
      </c>
      <c r="Q195" s="31">
        <v>34471758</v>
      </c>
      <c r="R195" s="31">
        <v>30519275</v>
      </c>
      <c r="S195" s="31">
        <v>27198162</v>
      </c>
      <c r="T195" s="36">
        <f t="shared" si="46"/>
        <v>0.89117981996623441</v>
      </c>
      <c r="U195" s="36">
        <f t="shared" si="47"/>
        <v>-9.8397126485153086E-2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54531712</v>
      </c>
      <c r="E196" s="31">
        <v>54531712</v>
      </c>
      <c r="F196" s="31">
        <v>13144056</v>
      </c>
      <c r="G196" s="36">
        <f t="shared" si="40"/>
        <v>0.24103508798696802</v>
      </c>
      <c r="H196" s="31">
        <v>12833155</v>
      </c>
      <c r="I196" s="36">
        <f t="shared" si="41"/>
        <v>0.23533379989977207</v>
      </c>
      <c r="J196" s="31">
        <v>12177224</v>
      </c>
      <c r="K196" s="36">
        <f t="shared" si="42"/>
        <v>0.22330536770970991</v>
      </c>
      <c r="L196" s="31">
        <v>11487863</v>
      </c>
      <c r="M196" s="36">
        <f t="shared" si="43"/>
        <v>0.21066389773348762</v>
      </c>
      <c r="N196" s="31">
        <f t="shared" si="44"/>
        <v>49642298</v>
      </c>
      <c r="O196" s="36">
        <f t="shared" si="45"/>
        <v>0.91033815332993762</v>
      </c>
      <c r="P196" s="31">
        <v>12586107</v>
      </c>
      <c r="Q196" s="31">
        <v>51984471</v>
      </c>
      <c r="R196" s="31">
        <v>51984471</v>
      </c>
      <c r="S196" s="31">
        <v>46244389</v>
      </c>
      <c r="T196" s="36">
        <f t="shared" si="46"/>
        <v>0.88958083270675203</v>
      </c>
      <c r="U196" s="36">
        <f t="shared" si="47"/>
        <v>-8.7258435034756943E-2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181383852</v>
      </c>
      <c r="E198" s="32">
        <f>SUM(E192:E197)</f>
        <v>186677749</v>
      </c>
      <c r="F198" s="32">
        <f>SUM(F192:F197)</f>
        <v>47091819</v>
      </c>
      <c r="G198" s="37">
        <f t="shared" si="40"/>
        <v>0.25962520081445839</v>
      </c>
      <c r="H198" s="32">
        <f>SUM(H192:H197)</f>
        <v>41873973</v>
      </c>
      <c r="I198" s="37">
        <f t="shared" si="41"/>
        <v>0.23085832910859122</v>
      </c>
      <c r="J198" s="32">
        <f>SUM(J192:J197)</f>
        <v>42414861</v>
      </c>
      <c r="K198" s="37">
        <f t="shared" si="42"/>
        <v>0.2272089803268412</v>
      </c>
      <c r="L198" s="32">
        <f>SUM(L192:L197)</f>
        <v>43306050</v>
      </c>
      <c r="M198" s="37">
        <f t="shared" si="43"/>
        <v>0.23198292368524329</v>
      </c>
      <c r="N198" s="32">
        <f t="shared" si="44"/>
        <v>174686703</v>
      </c>
      <c r="O198" s="37">
        <f t="shared" si="45"/>
        <v>0.9357660671170831</v>
      </c>
      <c r="P198" s="32">
        <f>SUM(P192:P197)</f>
        <v>43378024</v>
      </c>
      <c r="Q198" s="32">
        <f>SUM(Q192:Q197)</f>
        <v>175110913</v>
      </c>
      <c r="R198" s="32">
        <f>SUM(R192:R197)</f>
        <v>173141060</v>
      </c>
      <c r="S198" s="32">
        <f>SUM(S192:S197)</f>
        <v>159965032</v>
      </c>
      <c r="T198" s="37">
        <f t="shared" si="46"/>
        <v>0.92390003850039959</v>
      </c>
      <c r="U198" s="37">
        <f t="shared" si="47"/>
        <v>-1.6592272621731574E-3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230569</v>
      </c>
      <c r="G203" s="36">
        <f t="shared" si="40"/>
        <v>0</v>
      </c>
      <c r="H203" s="31">
        <v>231498</v>
      </c>
      <c r="I203" s="36">
        <f t="shared" si="41"/>
        <v>0</v>
      </c>
      <c r="J203" s="31">
        <v>233089</v>
      </c>
      <c r="K203" s="36">
        <f t="shared" si="42"/>
        <v>0</v>
      </c>
      <c r="L203" s="31">
        <v>235040</v>
      </c>
      <c r="M203" s="36">
        <f t="shared" si="43"/>
        <v>0</v>
      </c>
      <c r="N203" s="31">
        <f t="shared" si="44"/>
        <v>930196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230569</v>
      </c>
      <c r="G204" s="37">
        <f t="shared" si="40"/>
        <v>0</v>
      </c>
      <c r="H204" s="32">
        <f>SUM(H199:H203)</f>
        <v>231498</v>
      </c>
      <c r="I204" s="37">
        <f t="shared" si="41"/>
        <v>0</v>
      </c>
      <c r="J204" s="32">
        <f>SUM(J199:J203)</f>
        <v>233089</v>
      </c>
      <c r="K204" s="37">
        <f t="shared" si="42"/>
        <v>0</v>
      </c>
      <c r="L204" s="32">
        <f>SUM(L199:L203)</f>
        <v>235040</v>
      </c>
      <c r="M204" s="37">
        <f t="shared" si="43"/>
        <v>0</v>
      </c>
      <c r="N204" s="32">
        <f t="shared" si="44"/>
        <v>930196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454769743</v>
      </c>
      <c r="E205" s="32">
        <f>SUM(E173:E178,E180:E184,E186:E190,E192:E197,E199:E203)</f>
        <v>601209647</v>
      </c>
      <c r="F205" s="32">
        <f>SUM(F173:F178,F180:F184,F186:F190,F192:F197,F199:F203)</f>
        <v>163358990</v>
      </c>
      <c r="G205" s="37">
        <f t="shared" si="40"/>
        <v>0.3592125301088907</v>
      </c>
      <c r="H205" s="32">
        <f>SUM(H173:H178,H180:H184,H186:H190,H192:H197,H199:H203)</f>
        <v>153274886</v>
      </c>
      <c r="I205" s="37">
        <f t="shared" si="41"/>
        <v>0.33703844277080675</v>
      </c>
      <c r="J205" s="32">
        <f>SUM(J173:J178,J180:J184,J186:J190,J192:J197,J199:J203)</f>
        <v>134973493</v>
      </c>
      <c r="K205" s="37">
        <f t="shared" si="42"/>
        <v>0.22450320561805623</v>
      </c>
      <c r="L205" s="32">
        <f>SUM(L173:L178,L180:L184,L186:L190,L192:L197,L199:L203)</f>
        <v>120503172</v>
      </c>
      <c r="M205" s="37">
        <f t="shared" si="43"/>
        <v>0.20043452829026212</v>
      </c>
      <c r="N205" s="32">
        <f t="shared" si="44"/>
        <v>572110541</v>
      </c>
      <c r="O205" s="37">
        <f t="shared" si="45"/>
        <v>0.95159907006615285</v>
      </c>
      <c r="P205" s="32">
        <f>SUM(P173:P178,P180:P184,P186:P190,P192:P197,P199:P203)</f>
        <v>108266822</v>
      </c>
      <c r="Q205" s="32">
        <f>SUM(Q173:Q178,Q180:Q184,Q186:Q190,Q192:Q197,Q199:Q203)</f>
        <v>432051420</v>
      </c>
      <c r="R205" s="32">
        <f>SUM(R173:R178,R180:R184,R186:R190,R192:R197,R199:R203)</f>
        <v>408930746</v>
      </c>
      <c r="S205" s="32">
        <f>SUM(S173:S178,S180:S184,S186:S190,S192:S197,S199:S203)</f>
        <v>400252211</v>
      </c>
      <c r="T205" s="37">
        <f t="shared" si="46"/>
        <v>0.97877749451492702</v>
      </c>
      <c r="U205" s="37">
        <f t="shared" si="47"/>
        <v>0.11302031198440465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12393141</v>
      </c>
      <c r="E208" s="31">
        <v>15576091</v>
      </c>
      <c r="F208" s="31">
        <v>2927203</v>
      </c>
      <c r="G208" s="36">
        <f t="shared" ref="G208:G231" si="48">IF(($D208     =0),0,($F208     /$D208     ))</f>
        <v>0.23619540841179812</v>
      </c>
      <c r="H208" s="31">
        <v>4634567</v>
      </c>
      <c r="I208" s="36">
        <f t="shared" ref="I208:I231" si="49">IF(($D208     =0),0,($H208     /$D208     ))</f>
        <v>0.37396225863967819</v>
      </c>
      <c r="J208" s="31">
        <v>4618603</v>
      </c>
      <c r="K208" s="36">
        <f t="shared" ref="K208:K231" si="50">IF(($E208     =0),0,($J208     /$E208     ))</f>
        <v>0.29651874786812688</v>
      </c>
      <c r="L208" s="31">
        <v>6096505</v>
      </c>
      <c r="M208" s="36">
        <f t="shared" ref="M208:M231" si="51">IF(($E208     =0),0,($L208     /$E208     ))</f>
        <v>0.39140147550499033</v>
      </c>
      <c r="N208" s="31">
        <f t="shared" ref="N208:N231" si="52">$F208     +$H208     +$J208     +$L208</f>
        <v>18276878</v>
      </c>
      <c r="O208" s="36">
        <f t="shared" ref="O208:O231" si="53">IF(($E208     =0),0,($N208     /$E208     ))</f>
        <v>1.173393118979595</v>
      </c>
      <c r="P208" s="31">
        <v>1725133</v>
      </c>
      <c r="Q208" s="31">
        <v>15037936</v>
      </c>
      <c r="R208" s="31">
        <v>12037936</v>
      </c>
      <c r="S208" s="31">
        <v>7766564</v>
      </c>
      <c r="T208" s="36">
        <f t="shared" ref="T208:T231" si="54">IF(($R208     =0),0,($S208     /$R208     ))</f>
        <v>0.64517405641631587</v>
      </c>
      <c r="U208" s="36">
        <f t="shared" ref="U208:U231" si="55">IF(($P208     =0),0,(($L208     /$P208     )-1))</f>
        <v>2.5339333257203935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73058309</v>
      </c>
      <c r="E209" s="31">
        <v>73058309</v>
      </c>
      <c r="F209" s="31">
        <v>17224931</v>
      </c>
      <c r="G209" s="36">
        <f t="shared" si="48"/>
        <v>0.23576963709904647</v>
      </c>
      <c r="H209" s="31">
        <v>17040723</v>
      </c>
      <c r="I209" s="36">
        <f t="shared" si="49"/>
        <v>0.23324825380231562</v>
      </c>
      <c r="J209" s="31">
        <v>16936396</v>
      </c>
      <c r="K209" s="36">
        <f t="shared" si="50"/>
        <v>0.23182025743300463</v>
      </c>
      <c r="L209" s="31">
        <v>17372926</v>
      </c>
      <c r="M209" s="36">
        <f t="shared" si="51"/>
        <v>0.2377953478227918</v>
      </c>
      <c r="N209" s="31">
        <f t="shared" si="52"/>
        <v>68574976</v>
      </c>
      <c r="O209" s="36">
        <f t="shared" si="53"/>
        <v>0.93863349615715852</v>
      </c>
      <c r="P209" s="31">
        <v>16687500</v>
      </c>
      <c r="Q209" s="31">
        <v>76305207</v>
      </c>
      <c r="R209" s="31">
        <v>78148509</v>
      </c>
      <c r="S209" s="31">
        <v>68181608</v>
      </c>
      <c r="T209" s="36">
        <f t="shared" si="54"/>
        <v>0.8724620453091434</v>
      </c>
      <c r="U209" s="36">
        <f t="shared" si="55"/>
        <v>4.1074217228464383E-2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21487707</v>
      </c>
      <c r="E210" s="31">
        <v>23487707</v>
      </c>
      <c r="F210" s="31">
        <v>4409070</v>
      </c>
      <c r="G210" s="36">
        <f t="shared" si="48"/>
        <v>0.20519034441413408</v>
      </c>
      <c r="H210" s="31">
        <v>4567274</v>
      </c>
      <c r="I210" s="36">
        <f t="shared" si="49"/>
        <v>0.21255287965346883</v>
      </c>
      <c r="J210" s="31">
        <v>4171954</v>
      </c>
      <c r="K210" s="36">
        <f t="shared" si="50"/>
        <v>0.17762287310549302</v>
      </c>
      <c r="L210" s="31">
        <v>4115315</v>
      </c>
      <c r="M210" s="36">
        <f t="shared" si="51"/>
        <v>0.17521144145743983</v>
      </c>
      <c r="N210" s="31">
        <f t="shared" si="52"/>
        <v>17263613</v>
      </c>
      <c r="O210" s="36">
        <f t="shared" si="53"/>
        <v>0.73500631628281121</v>
      </c>
      <c r="P210" s="31">
        <v>2990123</v>
      </c>
      <c r="Q210" s="31">
        <v>17230175</v>
      </c>
      <c r="R210" s="31">
        <v>20324635</v>
      </c>
      <c r="S210" s="31">
        <v>15204831</v>
      </c>
      <c r="T210" s="36">
        <f t="shared" si="54"/>
        <v>0.7480986005406739</v>
      </c>
      <c r="U210" s="36">
        <f t="shared" si="55"/>
        <v>0.37630291462926446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25665541</v>
      </c>
      <c r="E211" s="31">
        <v>56675541</v>
      </c>
      <c r="F211" s="31">
        <v>11357036</v>
      </c>
      <c r="G211" s="36">
        <f t="shared" si="48"/>
        <v>0.44250132892191907</v>
      </c>
      <c r="H211" s="31">
        <v>10219275</v>
      </c>
      <c r="I211" s="36">
        <f t="shared" si="49"/>
        <v>0.39817103407249432</v>
      </c>
      <c r="J211" s="31">
        <v>10195161</v>
      </c>
      <c r="K211" s="36">
        <f t="shared" si="50"/>
        <v>0.17988643460853776</v>
      </c>
      <c r="L211" s="31">
        <v>10361623</v>
      </c>
      <c r="M211" s="36">
        <f t="shared" si="51"/>
        <v>0.18282353934654105</v>
      </c>
      <c r="N211" s="31">
        <f t="shared" si="52"/>
        <v>42133095</v>
      </c>
      <c r="O211" s="36">
        <f t="shared" si="53"/>
        <v>0.74340878369383367</v>
      </c>
      <c r="P211" s="31">
        <v>5348323</v>
      </c>
      <c r="Q211" s="31">
        <v>24408035</v>
      </c>
      <c r="R211" s="31">
        <v>24408035</v>
      </c>
      <c r="S211" s="31">
        <v>19435750</v>
      </c>
      <c r="T211" s="36">
        <f t="shared" si="54"/>
        <v>0.79628491191527706</v>
      </c>
      <c r="U211" s="36">
        <f t="shared" si="55"/>
        <v>0.93735924326185982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87361591</v>
      </c>
      <c r="E212" s="31">
        <v>98594434</v>
      </c>
      <c r="F212" s="31">
        <v>20798955</v>
      </c>
      <c r="G212" s="36">
        <f t="shared" si="48"/>
        <v>0.23807894020611414</v>
      </c>
      <c r="H212" s="31">
        <v>20429184</v>
      </c>
      <c r="I212" s="36">
        <f t="shared" si="49"/>
        <v>0.23384629064276086</v>
      </c>
      <c r="J212" s="31">
        <v>20325471</v>
      </c>
      <c r="K212" s="36">
        <f t="shared" si="50"/>
        <v>0.20615231687419597</v>
      </c>
      <c r="L212" s="31">
        <v>20434077</v>
      </c>
      <c r="M212" s="36">
        <f t="shared" si="51"/>
        <v>0.20725385978685165</v>
      </c>
      <c r="N212" s="31">
        <f t="shared" si="52"/>
        <v>81987687</v>
      </c>
      <c r="O212" s="36">
        <f t="shared" si="53"/>
        <v>0.83156506583322953</v>
      </c>
      <c r="P212" s="31">
        <v>18885799</v>
      </c>
      <c r="Q212" s="31">
        <v>57983338</v>
      </c>
      <c r="R212" s="31">
        <v>57983338</v>
      </c>
      <c r="S212" s="31">
        <v>78524469</v>
      </c>
      <c r="T212" s="36">
        <f t="shared" si="54"/>
        <v>1.3542592011518895</v>
      </c>
      <c r="U212" s="36">
        <f t="shared" si="55"/>
        <v>8.1981069479771573E-2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26508326</v>
      </c>
      <c r="E213" s="31">
        <v>28976000</v>
      </c>
      <c r="F213" s="31">
        <v>7334051</v>
      </c>
      <c r="G213" s="36">
        <f t="shared" si="48"/>
        <v>0.27666971501708559</v>
      </c>
      <c r="H213" s="31">
        <v>2341764</v>
      </c>
      <c r="I213" s="36">
        <f t="shared" si="49"/>
        <v>8.8340697183217076E-2</v>
      </c>
      <c r="J213" s="31">
        <v>2373375</v>
      </c>
      <c r="K213" s="36">
        <f t="shared" si="50"/>
        <v>8.1908303423522913E-2</v>
      </c>
      <c r="L213" s="31">
        <v>5169589</v>
      </c>
      <c r="M213" s="36">
        <f t="shared" si="51"/>
        <v>0.17840933876311429</v>
      </c>
      <c r="N213" s="31">
        <f t="shared" si="52"/>
        <v>17218779</v>
      </c>
      <c r="O213" s="36">
        <f t="shared" si="53"/>
        <v>0.59424278713417999</v>
      </c>
      <c r="P213" s="31">
        <v>6779883</v>
      </c>
      <c r="Q213" s="31">
        <v>25270000</v>
      </c>
      <c r="R213" s="31">
        <v>25270000</v>
      </c>
      <c r="S213" s="31">
        <v>26959208</v>
      </c>
      <c r="T213" s="36">
        <f t="shared" si="54"/>
        <v>1.0668463791056588</v>
      </c>
      <c r="U213" s="36">
        <f t="shared" si="55"/>
        <v>-0.23751058830956229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211454051</v>
      </c>
      <c r="E214" s="31">
        <v>211454051</v>
      </c>
      <c r="F214" s="31">
        <v>40720229</v>
      </c>
      <c r="G214" s="36">
        <f t="shared" si="48"/>
        <v>0.1925724705080254</v>
      </c>
      <c r="H214" s="31">
        <v>40725506</v>
      </c>
      <c r="I214" s="36">
        <f t="shared" si="49"/>
        <v>0.19259742628435148</v>
      </c>
      <c r="J214" s="31">
        <v>40109185</v>
      </c>
      <c r="K214" s="36">
        <f t="shared" si="50"/>
        <v>0.18968274578007494</v>
      </c>
      <c r="L214" s="31">
        <v>39666505</v>
      </c>
      <c r="M214" s="36">
        <f t="shared" si="51"/>
        <v>0.18758924131465327</v>
      </c>
      <c r="N214" s="31">
        <f t="shared" si="52"/>
        <v>161221425</v>
      </c>
      <c r="O214" s="36">
        <f t="shared" si="53"/>
        <v>0.7624418838871051</v>
      </c>
      <c r="P214" s="31">
        <v>26108211</v>
      </c>
      <c r="Q214" s="31">
        <v>199932105</v>
      </c>
      <c r="R214" s="31">
        <v>199932105</v>
      </c>
      <c r="S214" s="31">
        <v>134947381</v>
      </c>
      <c r="T214" s="36">
        <f t="shared" si="54"/>
        <v>0.67496603909612218</v>
      </c>
      <c r="U214" s="36">
        <f t="shared" si="55"/>
        <v>0.51931149169891411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457928666</v>
      </c>
      <c r="E216" s="32">
        <f>SUM(E208:E215)</f>
        <v>507822133</v>
      </c>
      <c r="F216" s="32">
        <f>SUM(F208:F215)</f>
        <v>104771475</v>
      </c>
      <c r="G216" s="37">
        <f t="shared" si="48"/>
        <v>0.2287943140034828</v>
      </c>
      <c r="H216" s="32">
        <f>SUM(H208:H215)</f>
        <v>99958293</v>
      </c>
      <c r="I216" s="37">
        <f t="shared" si="49"/>
        <v>0.21828354593551477</v>
      </c>
      <c r="J216" s="32">
        <f>SUM(J208:J215)</f>
        <v>98730145</v>
      </c>
      <c r="K216" s="37">
        <f t="shared" si="50"/>
        <v>0.19441875133866998</v>
      </c>
      <c r="L216" s="32">
        <f>SUM(L208:L215)</f>
        <v>103216540</v>
      </c>
      <c r="M216" s="37">
        <f t="shared" si="51"/>
        <v>0.20325333082715399</v>
      </c>
      <c r="N216" s="32">
        <f t="shared" si="52"/>
        <v>406676453</v>
      </c>
      <c r="O216" s="37">
        <f t="shared" si="53"/>
        <v>0.80082459304703046</v>
      </c>
      <c r="P216" s="32">
        <f>SUM(P208:P215)</f>
        <v>78524972</v>
      </c>
      <c r="Q216" s="32">
        <f>SUM(Q208:Q215)</f>
        <v>416166796</v>
      </c>
      <c r="R216" s="32">
        <f>SUM(R208:R215)</f>
        <v>418104558</v>
      </c>
      <c r="S216" s="32">
        <f>SUM(S208:S215)</f>
        <v>351019811</v>
      </c>
      <c r="T216" s="37">
        <f t="shared" si="54"/>
        <v>0.83955030932717079</v>
      </c>
      <c r="U216" s="37">
        <f t="shared" si="55"/>
        <v>0.31444223883327194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51354162</v>
      </c>
      <c r="E217" s="31">
        <v>51354162</v>
      </c>
      <c r="F217" s="31">
        <v>2396643</v>
      </c>
      <c r="G217" s="36">
        <f t="shared" si="48"/>
        <v>4.6668914585735036E-2</v>
      </c>
      <c r="H217" s="31">
        <v>3256481</v>
      </c>
      <c r="I217" s="36">
        <f t="shared" si="49"/>
        <v>6.3412211847600583E-2</v>
      </c>
      <c r="J217" s="31">
        <v>3282212</v>
      </c>
      <c r="K217" s="36">
        <f t="shared" si="50"/>
        <v>6.3913261791712223E-2</v>
      </c>
      <c r="L217" s="31">
        <v>3188742</v>
      </c>
      <c r="M217" s="36">
        <f t="shared" si="51"/>
        <v>6.2093156149641775E-2</v>
      </c>
      <c r="N217" s="31">
        <f t="shared" si="52"/>
        <v>12124078</v>
      </c>
      <c r="O217" s="36">
        <f t="shared" si="53"/>
        <v>0.23608754437468962</v>
      </c>
      <c r="P217" s="31">
        <v>3112384</v>
      </c>
      <c r="Q217" s="31">
        <v>21880216</v>
      </c>
      <c r="R217" s="31">
        <v>21880216</v>
      </c>
      <c r="S217" s="31">
        <v>10941843</v>
      </c>
      <c r="T217" s="36">
        <f t="shared" si="54"/>
        <v>0.50007929537807128</v>
      </c>
      <c r="U217" s="36">
        <f t="shared" si="55"/>
        <v>2.4533605107853074E-2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245795985</v>
      </c>
      <c r="E218" s="31">
        <v>246841171</v>
      </c>
      <c r="F218" s="31">
        <v>50826000</v>
      </c>
      <c r="G218" s="36">
        <f t="shared" si="48"/>
        <v>0.20678124583686752</v>
      </c>
      <c r="H218" s="31">
        <v>51588505</v>
      </c>
      <c r="I218" s="36">
        <f t="shared" si="49"/>
        <v>0.20988343239211169</v>
      </c>
      <c r="J218" s="31">
        <v>51328682</v>
      </c>
      <c r="K218" s="36">
        <f t="shared" si="50"/>
        <v>0.2079421426825106</v>
      </c>
      <c r="L218" s="31">
        <v>49343166</v>
      </c>
      <c r="M218" s="36">
        <f t="shared" si="51"/>
        <v>0.19989844400794873</v>
      </c>
      <c r="N218" s="31">
        <f t="shared" si="52"/>
        <v>203086353</v>
      </c>
      <c r="O218" s="36">
        <f t="shared" si="53"/>
        <v>0.82274100457901334</v>
      </c>
      <c r="P218" s="31">
        <v>46695600</v>
      </c>
      <c r="Q218" s="31">
        <v>232690808</v>
      </c>
      <c r="R218" s="31">
        <v>228077830</v>
      </c>
      <c r="S218" s="31">
        <v>190451553</v>
      </c>
      <c r="T218" s="36">
        <f t="shared" si="54"/>
        <v>0.83502878381471801</v>
      </c>
      <c r="U218" s="36">
        <f t="shared" si="55"/>
        <v>5.6698404132295099E-2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142540092</v>
      </c>
      <c r="E219" s="31">
        <v>147552396</v>
      </c>
      <c r="F219" s="31">
        <v>44191858</v>
      </c>
      <c r="G219" s="36">
        <f t="shared" si="48"/>
        <v>0.31003107532721391</v>
      </c>
      <c r="H219" s="31">
        <v>39953456</v>
      </c>
      <c r="I219" s="36">
        <f t="shared" si="49"/>
        <v>0.28029626920684181</v>
      </c>
      <c r="J219" s="31">
        <v>28415215</v>
      </c>
      <c r="K219" s="36">
        <f t="shared" si="50"/>
        <v>0.19257711680940784</v>
      </c>
      <c r="L219" s="31">
        <v>37710020</v>
      </c>
      <c r="M219" s="36">
        <f t="shared" si="51"/>
        <v>0.25557036701728653</v>
      </c>
      <c r="N219" s="31">
        <f t="shared" si="52"/>
        <v>150270549</v>
      </c>
      <c r="O219" s="36">
        <f t="shared" si="53"/>
        <v>1.0184216120760248</v>
      </c>
      <c r="P219" s="31">
        <v>17902059</v>
      </c>
      <c r="Q219" s="31">
        <v>127770979</v>
      </c>
      <c r="R219" s="31">
        <v>135819914</v>
      </c>
      <c r="S219" s="31">
        <v>132108307</v>
      </c>
      <c r="T219" s="36">
        <f t="shared" si="54"/>
        <v>0.97267258614226482</v>
      </c>
      <c r="U219" s="36">
        <f t="shared" si="55"/>
        <v>1.1064627258797439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14098836</v>
      </c>
      <c r="E220" s="31">
        <v>17185331</v>
      </c>
      <c r="F220" s="31">
        <v>2916350</v>
      </c>
      <c r="G220" s="36">
        <f t="shared" si="48"/>
        <v>0.20685040949479802</v>
      </c>
      <c r="H220" s="31">
        <v>4247467</v>
      </c>
      <c r="I220" s="36">
        <f t="shared" si="49"/>
        <v>0.30126366460323389</v>
      </c>
      <c r="J220" s="31">
        <v>4349702</v>
      </c>
      <c r="K220" s="36">
        <f t="shared" si="50"/>
        <v>0.25310551190430958</v>
      </c>
      <c r="L220" s="31">
        <v>5136671</v>
      </c>
      <c r="M220" s="36">
        <f t="shared" si="51"/>
        <v>0.29889857809546994</v>
      </c>
      <c r="N220" s="31">
        <f t="shared" si="52"/>
        <v>16650190</v>
      </c>
      <c r="O220" s="36">
        <f t="shared" si="53"/>
        <v>0.96886059395655511</v>
      </c>
      <c r="P220" s="31">
        <v>2449567</v>
      </c>
      <c r="Q220" s="31">
        <v>14933587</v>
      </c>
      <c r="R220" s="31">
        <v>13440461</v>
      </c>
      <c r="S220" s="31">
        <v>12245236</v>
      </c>
      <c r="T220" s="36">
        <f t="shared" si="54"/>
        <v>0.91107261871449197</v>
      </c>
      <c r="U220" s="36">
        <f t="shared" si="55"/>
        <v>1.0969710156937942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4221681</v>
      </c>
      <c r="E221" s="31">
        <v>4458552</v>
      </c>
      <c r="F221" s="31">
        <v>1178841</v>
      </c>
      <c r="G221" s="36">
        <f t="shared" si="48"/>
        <v>0.27923497772569744</v>
      </c>
      <c r="H221" s="31">
        <v>1050434</v>
      </c>
      <c r="I221" s="36">
        <f t="shared" si="49"/>
        <v>0.24881889465357521</v>
      </c>
      <c r="J221" s="31">
        <v>1111094</v>
      </c>
      <c r="K221" s="36">
        <f t="shared" si="50"/>
        <v>0.24920512309826151</v>
      </c>
      <c r="L221" s="31">
        <v>1160629</v>
      </c>
      <c r="M221" s="36">
        <f t="shared" si="51"/>
        <v>0.26031523238934973</v>
      </c>
      <c r="N221" s="31">
        <f t="shared" si="52"/>
        <v>4500998</v>
      </c>
      <c r="O221" s="36">
        <f t="shared" si="53"/>
        <v>1.0095201311995463</v>
      </c>
      <c r="P221" s="31">
        <v>987979</v>
      </c>
      <c r="Q221" s="31">
        <v>3886893</v>
      </c>
      <c r="R221" s="31">
        <v>3993050</v>
      </c>
      <c r="S221" s="31">
        <v>3909301</v>
      </c>
      <c r="T221" s="36">
        <f t="shared" si="54"/>
        <v>0.97902630821051573</v>
      </c>
      <c r="U221" s="36">
        <f t="shared" si="55"/>
        <v>0.17475067789902421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13507575</v>
      </c>
      <c r="E222" s="31">
        <v>13477575</v>
      </c>
      <c r="F222" s="31">
        <v>2747212</v>
      </c>
      <c r="G222" s="36">
        <f t="shared" si="48"/>
        <v>0.20338306468777703</v>
      </c>
      <c r="H222" s="31">
        <v>2717094</v>
      </c>
      <c r="I222" s="36">
        <f t="shared" si="49"/>
        <v>0.20115335284090594</v>
      </c>
      <c r="J222" s="31">
        <v>2728839</v>
      </c>
      <c r="K222" s="36">
        <f t="shared" si="50"/>
        <v>0.20247255162742556</v>
      </c>
      <c r="L222" s="31">
        <v>2719263</v>
      </c>
      <c r="M222" s="36">
        <f t="shared" si="51"/>
        <v>0.20176203805209766</v>
      </c>
      <c r="N222" s="31">
        <f t="shared" si="52"/>
        <v>10912408</v>
      </c>
      <c r="O222" s="36">
        <f t="shared" si="53"/>
        <v>0.80967147279833351</v>
      </c>
      <c r="P222" s="31">
        <v>2636771</v>
      </c>
      <c r="Q222" s="31">
        <v>8336620</v>
      </c>
      <c r="R222" s="31">
        <v>12876620</v>
      </c>
      <c r="S222" s="31">
        <v>10634408</v>
      </c>
      <c r="T222" s="36">
        <f t="shared" si="54"/>
        <v>0.82586952166018723</v>
      </c>
      <c r="U222" s="36">
        <f t="shared" si="55"/>
        <v>3.1285234857331146E-2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471518331</v>
      </c>
      <c r="E224" s="32">
        <f>SUM(E217:E223)</f>
        <v>480869187</v>
      </c>
      <c r="F224" s="32">
        <f>SUM(F217:F223)</f>
        <v>104256904</v>
      </c>
      <c r="G224" s="37">
        <f t="shared" si="48"/>
        <v>0.22110890954947837</v>
      </c>
      <c r="H224" s="32">
        <f>SUM(H217:H223)</f>
        <v>102813437</v>
      </c>
      <c r="I224" s="37">
        <f t="shared" si="49"/>
        <v>0.21804759272444912</v>
      </c>
      <c r="J224" s="32">
        <f>SUM(J217:J223)</f>
        <v>91215744</v>
      </c>
      <c r="K224" s="37">
        <f t="shared" si="50"/>
        <v>0.18968930941295684</v>
      </c>
      <c r="L224" s="32">
        <f>SUM(L217:L223)</f>
        <v>99258491</v>
      </c>
      <c r="M224" s="37">
        <f t="shared" si="51"/>
        <v>0.20641474580487104</v>
      </c>
      <c r="N224" s="32">
        <f t="shared" si="52"/>
        <v>397544576</v>
      </c>
      <c r="O224" s="37">
        <f t="shared" si="53"/>
        <v>0.82672083541089936</v>
      </c>
      <c r="P224" s="32">
        <f>SUM(P217:P223)</f>
        <v>73784360</v>
      </c>
      <c r="Q224" s="32">
        <f>SUM(Q217:Q223)</f>
        <v>409499103</v>
      </c>
      <c r="R224" s="32">
        <f>SUM(R217:R223)</f>
        <v>416088091</v>
      </c>
      <c r="S224" s="32">
        <f>SUM(S217:S223)</f>
        <v>360290648</v>
      </c>
      <c r="T224" s="37">
        <f t="shared" si="54"/>
        <v>0.8658999279073335</v>
      </c>
      <c r="U224" s="37">
        <f t="shared" si="55"/>
        <v>0.34525109386325226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28701636</v>
      </c>
      <c r="E225" s="31">
        <v>23295870</v>
      </c>
      <c r="F225" s="31">
        <v>7480393</v>
      </c>
      <c r="G225" s="36">
        <f t="shared" si="48"/>
        <v>0.26062601448920891</v>
      </c>
      <c r="H225" s="31">
        <v>7509830</v>
      </c>
      <c r="I225" s="36">
        <f t="shared" si="49"/>
        <v>0.26165163546774822</v>
      </c>
      <c r="J225" s="31">
        <v>7519161</v>
      </c>
      <c r="K225" s="36">
        <f t="shared" si="50"/>
        <v>0.3227679841963404</v>
      </c>
      <c r="L225" s="31">
        <v>7525435</v>
      </c>
      <c r="M225" s="36">
        <f t="shared" si="51"/>
        <v>0.3230373023201108</v>
      </c>
      <c r="N225" s="31">
        <f t="shared" si="52"/>
        <v>30034819</v>
      </c>
      <c r="O225" s="36">
        <f t="shared" si="53"/>
        <v>1.2892765541703315</v>
      </c>
      <c r="P225" s="31">
        <v>7126100</v>
      </c>
      <c r="Q225" s="31">
        <v>26029254</v>
      </c>
      <c r="R225" s="31">
        <v>26029254</v>
      </c>
      <c r="S225" s="31">
        <v>27843591</v>
      </c>
      <c r="T225" s="36">
        <f t="shared" si="54"/>
        <v>1.0697037648485814</v>
      </c>
      <c r="U225" s="36">
        <f t="shared" si="55"/>
        <v>5.6038366006651685E-2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154410743</v>
      </c>
      <c r="E226" s="31">
        <v>155508751</v>
      </c>
      <c r="F226" s="31">
        <v>58215527</v>
      </c>
      <c r="G226" s="36">
        <f t="shared" si="48"/>
        <v>0.37701733615775684</v>
      </c>
      <c r="H226" s="31">
        <v>58000695</v>
      </c>
      <c r="I226" s="36">
        <f t="shared" si="49"/>
        <v>0.37562603399946076</v>
      </c>
      <c r="J226" s="31">
        <v>35954537</v>
      </c>
      <c r="K226" s="36">
        <f t="shared" si="50"/>
        <v>0.23120587599600745</v>
      </c>
      <c r="L226" s="31">
        <v>3890411</v>
      </c>
      <c r="M226" s="36">
        <f t="shared" si="51"/>
        <v>2.5017312369771397E-2</v>
      </c>
      <c r="N226" s="31">
        <f t="shared" si="52"/>
        <v>156061170</v>
      </c>
      <c r="O226" s="36">
        <f t="shared" si="53"/>
        <v>1.0035523338490449</v>
      </c>
      <c r="P226" s="31">
        <v>2647041</v>
      </c>
      <c r="Q226" s="31">
        <v>151492044</v>
      </c>
      <c r="R226" s="31">
        <v>153927156</v>
      </c>
      <c r="S226" s="31">
        <v>153660614</v>
      </c>
      <c r="T226" s="36">
        <f t="shared" si="54"/>
        <v>0.99826838871758272</v>
      </c>
      <c r="U226" s="36">
        <f t="shared" si="55"/>
        <v>0.4697207183417258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5100263</v>
      </c>
      <c r="E227" s="31">
        <v>5111192</v>
      </c>
      <c r="F227" s="31">
        <v>1063173</v>
      </c>
      <c r="G227" s="36">
        <f t="shared" si="48"/>
        <v>0.20845454440290628</v>
      </c>
      <c r="H227" s="31">
        <v>1064265</v>
      </c>
      <c r="I227" s="36">
        <f t="shared" si="49"/>
        <v>0.20866865100878132</v>
      </c>
      <c r="J227" s="31">
        <v>1063976</v>
      </c>
      <c r="K227" s="36">
        <f t="shared" si="50"/>
        <v>0.20816592293930652</v>
      </c>
      <c r="L227" s="31">
        <v>1117009</v>
      </c>
      <c r="M227" s="36">
        <f t="shared" si="51"/>
        <v>0.21854178046921344</v>
      </c>
      <c r="N227" s="31">
        <f t="shared" si="52"/>
        <v>4308423</v>
      </c>
      <c r="O227" s="36">
        <f t="shared" si="53"/>
        <v>0.84293898566127046</v>
      </c>
      <c r="P227" s="31">
        <v>705176</v>
      </c>
      <c r="Q227" s="31">
        <v>4867802</v>
      </c>
      <c r="R227" s="31">
        <v>4867802</v>
      </c>
      <c r="S227" s="31">
        <v>3754479</v>
      </c>
      <c r="T227" s="36">
        <f t="shared" si="54"/>
        <v>0.77128835560690434</v>
      </c>
      <c r="U227" s="36">
        <f t="shared" si="55"/>
        <v>0.58401448716348825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244038185</v>
      </c>
      <c r="E228" s="31">
        <v>257301728</v>
      </c>
      <c r="F228" s="31">
        <v>5883332</v>
      </c>
      <c r="G228" s="36">
        <f t="shared" si="48"/>
        <v>2.4108243552130992E-2</v>
      </c>
      <c r="H228" s="31">
        <v>179369124</v>
      </c>
      <c r="I228" s="36">
        <f t="shared" si="49"/>
        <v>0.73500433548954647</v>
      </c>
      <c r="J228" s="31">
        <v>54218914</v>
      </c>
      <c r="K228" s="36">
        <f t="shared" si="50"/>
        <v>0.21072114214483628</v>
      </c>
      <c r="L228" s="31">
        <v>6419521</v>
      </c>
      <c r="M228" s="36">
        <f t="shared" si="51"/>
        <v>2.4949389379926745E-2</v>
      </c>
      <c r="N228" s="31">
        <f t="shared" si="52"/>
        <v>245890891</v>
      </c>
      <c r="O228" s="36">
        <f t="shared" si="53"/>
        <v>0.95565192239983709</v>
      </c>
      <c r="P228" s="31">
        <v>8111641</v>
      </c>
      <c r="Q228" s="31">
        <v>234134961</v>
      </c>
      <c r="R228" s="31">
        <v>233684244</v>
      </c>
      <c r="S228" s="31">
        <v>236668377</v>
      </c>
      <c r="T228" s="36">
        <f t="shared" si="54"/>
        <v>1.0127699366843064</v>
      </c>
      <c r="U228" s="36">
        <f t="shared" si="55"/>
        <v>-0.20860390641055249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432250827</v>
      </c>
      <c r="E230" s="32">
        <f>SUM(E225:E229)</f>
        <v>441217541</v>
      </c>
      <c r="F230" s="32">
        <f>SUM(F225:F229)</f>
        <v>72642425</v>
      </c>
      <c r="G230" s="37">
        <f t="shared" si="48"/>
        <v>0.1680561851186464</v>
      </c>
      <c r="H230" s="32">
        <f>SUM(H225:H229)</f>
        <v>245943914</v>
      </c>
      <c r="I230" s="37">
        <f t="shared" si="49"/>
        <v>0.56898425321000023</v>
      </c>
      <c r="J230" s="32">
        <f>SUM(J225:J229)</f>
        <v>98756588</v>
      </c>
      <c r="K230" s="37">
        <f t="shared" si="50"/>
        <v>0.22382742938137176</v>
      </c>
      <c r="L230" s="32">
        <f>SUM(L225:L229)</f>
        <v>18952376</v>
      </c>
      <c r="M230" s="37">
        <f t="shared" si="51"/>
        <v>4.2954720152433831E-2</v>
      </c>
      <c r="N230" s="32">
        <f t="shared" si="52"/>
        <v>436295303</v>
      </c>
      <c r="O230" s="37">
        <f t="shared" si="53"/>
        <v>0.98884396574795286</v>
      </c>
      <c r="P230" s="32">
        <f>SUM(P225:P229)</f>
        <v>18589958</v>
      </c>
      <c r="Q230" s="32">
        <f>SUM(Q225:Q229)</f>
        <v>416524061</v>
      </c>
      <c r="R230" s="32">
        <f>SUM(R225:R229)</f>
        <v>418508456</v>
      </c>
      <c r="S230" s="32">
        <f>SUM(S225:S229)</f>
        <v>421927061</v>
      </c>
      <c r="T230" s="37">
        <f t="shared" si="54"/>
        <v>1.0081685446279249</v>
      </c>
      <c r="U230" s="37">
        <f t="shared" si="55"/>
        <v>1.9495364110021063E-2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1361697824</v>
      </c>
      <c r="E231" s="32">
        <f>SUM(E208:E215,E217:E223,E225:E229)</f>
        <v>1429908861</v>
      </c>
      <c r="F231" s="32">
        <f>SUM(F208:F215,F217:F223,F225:F229)</f>
        <v>281670804</v>
      </c>
      <c r="G231" s="37">
        <f t="shared" si="48"/>
        <v>0.20685265044530174</v>
      </c>
      <c r="H231" s="32">
        <f>SUM(H208:H215,H217:H223,H225:H229)</f>
        <v>448715644</v>
      </c>
      <c r="I231" s="37">
        <f t="shared" si="49"/>
        <v>0.32952659253129568</v>
      </c>
      <c r="J231" s="32">
        <f>SUM(J208:J215,J217:J223,J225:J229)</f>
        <v>288702477</v>
      </c>
      <c r="K231" s="37">
        <f t="shared" si="50"/>
        <v>0.20190271203585472</v>
      </c>
      <c r="L231" s="32">
        <f>SUM(L208:L215,L217:L223,L225:L229)</f>
        <v>221427407</v>
      </c>
      <c r="M231" s="37">
        <f t="shared" si="51"/>
        <v>0.15485420997051924</v>
      </c>
      <c r="N231" s="32">
        <f t="shared" si="52"/>
        <v>1240516332</v>
      </c>
      <c r="O231" s="37">
        <f t="shared" si="53"/>
        <v>0.86754923046805288</v>
      </c>
      <c r="P231" s="32">
        <f>SUM(P208:P215,P217:P223,P225:P229)</f>
        <v>170899290</v>
      </c>
      <c r="Q231" s="32">
        <f>SUM(Q208:Q215,Q217:Q223,Q225:Q229)</f>
        <v>1242189960</v>
      </c>
      <c r="R231" s="32">
        <f>SUM(R208:R215,R217:R223,R225:R229)</f>
        <v>1252701105</v>
      </c>
      <c r="S231" s="32">
        <f>SUM(S208:S215,S217:S223,S225:S229)</f>
        <v>1133237520</v>
      </c>
      <c r="T231" s="37">
        <f t="shared" si="54"/>
        <v>0.90463520426127508</v>
      </c>
      <c r="U231" s="37">
        <f t="shared" si="55"/>
        <v>0.29566019261987564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62094975</v>
      </c>
      <c r="E235" s="31">
        <v>86444711</v>
      </c>
      <c r="F235" s="31">
        <v>18198339</v>
      </c>
      <c r="G235" s="36">
        <f t="shared" si="56"/>
        <v>0.29307265201411226</v>
      </c>
      <c r="H235" s="31">
        <v>24727782</v>
      </c>
      <c r="I235" s="36">
        <f t="shared" si="57"/>
        <v>0.39822517039422273</v>
      </c>
      <c r="J235" s="31">
        <v>22484086</v>
      </c>
      <c r="K235" s="36">
        <f t="shared" si="58"/>
        <v>0.26009787920975291</v>
      </c>
      <c r="L235" s="31">
        <v>19574268</v>
      </c>
      <c r="M235" s="36">
        <f t="shared" si="59"/>
        <v>0.22643684932904687</v>
      </c>
      <c r="N235" s="31">
        <f t="shared" si="60"/>
        <v>84984475</v>
      </c>
      <c r="O235" s="36">
        <f t="shared" si="61"/>
        <v>0.9831078618563488</v>
      </c>
      <c r="P235" s="31">
        <v>15016879</v>
      </c>
      <c r="Q235" s="31">
        <v>61289357</v>
      </c>
      <c r="R235" s="31">
        <v>61489357</v>
      </c>
      <c r="S235" s="31">
        <v>44510776</v>
      </c>
      <c r="T235" s="36">
        <f t="shared" si="62"/>
        <v>0.72387772732767397</v>
      </c>
      <c r="U235" s="36">
        <f t="shared" si="63"/>
        <v>0.30348443241768153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809866313</v>
      </c>
      <c r="E236" s="31">
        <v>809866313</v>
      </c>
      <c r="F236" s="31">
        <v>156836319</v>
      </c>
      <c r="G236" s="36">
        <f t="shared" si="56"/>
        <v>0.19365704744407611</v>
      </c>
      <c r="H236" s="31">
        <v>75398118</v>
      </c>
      <c r="I236" s="36">
        <f t="shared" si="57"/>
        <v>9.3099461960211197E-2</v>
      </c>
      <c r="J236" s="31">
        <v>76610641</v>
      </c>
      <c r="K236" s="36">
        <f t="shared" si="58"/>
        <v>9.4596651040108143E-2</v>
      </c>
      <c r="L236" s="31">
        <v>135911859</v>
      </c>
      <c r="M236" s="36">
        <f t="shared" si="59"/>
        <v>0.16782011650359879</v>
      </c>
      <c r="N236" s="31">
        <f t="shared" si="60"/>
        <v>444756937</v>
      </c>
      <c r="O236" s="36">
        <f t="shared" si="61"/>
        <v>0.54917327694799423</v>
      </c>
      <c r="P236" s="31">
        <v>77196436</v>
      </c>
      <c r="Q236" s="31">
        <v>548357419</v>
      </c>
      <c r="R236" s="31">
        <v>548357419</v>
      </c>
      <c r="S236" s="31">
        <v>317155309</v>
      </c>
      <c r="T236" s="36">
        <f t="shared" si="62"/>
        <v>0.5783733346370572</v>
      </c>
      <c r="U236" s="36">
        <f t="shared" si="63"/>
        <v>0.76059758769174257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4603330</v>
      </c>
      <c r="E237" s="31">
        <v>4603330</v>
      </c>
      <c r="F237" s="31">
        <v>1541658</v>
      </c>
      <c r="G237" s="36">
        <f t="shared" si="56"/>
        <v>0.33490060456234944</v>
      </c>
      <c r="H237" s="31">
        <v>1619084</v>
      </c>
      <c r="I237" s="36">
        <f t="shared" si="57"/>
        <v>0.35172016779157694</v>
      </c>
      <c r="J237" s="31">
        <v>1091174</v>
      </c>
      <c r="K237" s="36">
        <f t="shared" si="58"/>
        <v>0.23704014267932128</v>
      </c>
      <c r="L237" s="31">
        <v>1484132</v>
      </c>
      <c r="M237" s="36">
        <f t="shared" si="59"/>
        <v>0.32240399884431487</v>
      </c>
      <c r="N237" s="31">
        <f t="shared" si="60"/>
        <v>5736048</v>
      </c>
      <c r="O237" s="36">
        <f t="shared" si="61"/>
        <v>1.2460649138775626</v>
      </c>
      <c r="P237" s="31">
        <v>1267562</v>
      </c>
      <c r="Q237" s="31">
        <v>5565620</v>
      </c>
      <c r="R237" s="31">
        <v>3170070</v>
      </c>
      <c r="S237" s="31">
        <v>4809564</v>
      </c>
      <c r="T237" s="36">
        <f t="shared" si="62"/>
        <v>1.5171791159185759</v>
      </c>
      <c r="U237" s="36">
        <f t="shared" si="63"/>
        <v>0.17085554789430413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30716254</v>
      </c>
      <c r="E238" s="31">
        <v>30716254</v>
      </c>
      <c r="F238" s="31">
        <v>1091539</v>
      </c>
      <c r="G238" s="36">
        <f t="shared" si="56"/>
        <v>3.5536201777729801E-2</v>
      </c>
      <c r="H238" s="31">
        <v>1194851</v>
      </c>
      <c r="I238" s="36">
        <f t="shared" si="57"/>
        <v>3.8899632748186024E-2</v>
      </c>
      <c r="J238" s="31">
        <v>26900010</v>
      </c>
      <c r="K238" s="36">
        <f t="shared" si="58"/>
        <v>0.87575815722841721</v>
      </c>
      <c r="L238" s="31">
        <v>1305396</v>
      </c>
      <c r="M238" s="36">
        <f t="shared" si="59"/>
        <v>4.2498541651595924E-2</v>
      </c>
      <c r="N238" s="31">
        <f t="shared" si="60"/>
        <v>30491796</v>
      </c>
      <c r="O238" s="36">
        <f t="shared" si="61"/>
        <v>0.992692533405929</v>
      </c>
      <c r="P238" s="31">
        <v>1032058</v>
      </c>
      <c r="Q238" s="31">
        <v>30198904</v>
      </c>
      <c r="R238" s="31">
        <v>30198904</v>
      </c>
      <c r="S238" s="31">
        <v>4786802</v>
      </c>
      <c r="T238" s="36">
        <f t="shared" si="62"/>
        <v>0.15850913000021458</v>
      </c>
      <c r="U238" s="36">
        <f t="shared" si="63"/>
        <v>0.2648475182596326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907280872</v>
      </c>
      <c r="E240" s="32">
        <f>SUM(E234:E239)</f>
        <v>931630608</v>
      </c>
      <c r="F240" s="32">
        <f>SUM(F234:F239)</f>
        <v>177667855</v>
      </c>
      <c r="G240" s="37">
        <f t="shared" si="56"/>
        <v>0.195824535139103</v>
      </c>
      <c r="H240" s="32">
        <f>SUM(H234:H239)</f>
        <v>102939835</v>
      </c>
      <c r="I240" s="37">
        <f t="shared" si="57"/>
        <v>0.11345972143453278</v>
      </c>
      <c r="J240" s="32">
        <f>SUM(J234:J239)</f>
        <v>127085911</v>
      </c>
      <c r="K240" s="37">
        <f t="shared" si="58"/>
        <v>0.13641233972853756</v>
      </c>
      <c r="L240" s="32">
        <f>SUM(L234:L239)</f>
        <v>158275655</v>
      </c>
      <c r="M240" s="37">
        <f t="shared" si="59"/>
        <v>0.16989099933049859</v>
      </c>
      <c r="N240" s="32">
        <f t="shared" si="60"/>
        <v>565969256</v>
      </c>
      <c r="O240" s="37">
        <f t="shared" si="61"/>
        <v>0.60750393035605377</v>
      </c>
      <c r="P240" s="32">
        <f>SUM(P234:P239)</f>
        <v>94512935</v>
      </c>
      <c r="Q240" s="32">
        <f>SUM(Q234:Q239)</f>
        <v>645411300</v>
      </c>
      <c r="R240" s="32">
        <f>SUM(R234:R239)</f>
        <v>643215750</v>
      </c>
      <c r="S240" s="32">
        <f>SUM(S234:S239)</f>
        <v>371262451</v>
      </c>
      <c r="T240" s="37">
        <f t="shared" si="62"/>
        <v>0.57719738827912714</v>
      </c>
      <c r="U240" s="37">
        <f t="shared" si="63"/>
        <v>0.67464543345310357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14157575</v>
      </c>
      <c r="E242" s="31">
        <v>26688770</v>
      </c>
      <c r="F242" s="31">
        <v>5111055</v>
      </c>
      <c r="G242" s="36">
        <f t="shared" si="56"/>
        <v>0.36101203772538731</v>
      </c>
      <c r="H242" s="31">
        <v>8233298</v>
      </c>
      <c r="I242" s="36">
        <f t="shared" si="57"/>
        <v>0.58154719293381807</v>
      </c>
      <c r="J242" s="31">
        <v>2613699</v>
      </c>
      <c r="K242" s="36">
        <f t="shared" si="58"/>
        <v>9.7932538667012375E-2</v>
      </c>
      <c r="L242" s="31">
        <v>5903301</v>
      </c>
      <c r="M242" s="36">
        <f t="shared" si="59"/>
        <v>0.22119044826719253</v>
      </c>
      <c r="N242" s="31">
        <f t="shared" si="60"/>
        <v>21861353</v>
      </c>
      <c r="O242" s="36">
        <f t="shared" si="61"/>
        <v>0.81912178792803114</v>
      </c>
      <c r="P242" s="31">
        <v>3176123</v>
      </c>
      <c r="Q242" s="31">
        <v>323069121</v>
      </c>
      <c r="R242" s="31">
        <v>12924000</v>
      </c>
      <c r="S242" s="31">
        <v>12853491</v>
      </c>
      <c r="T242" s="36">
        <f t="shared" si="62"/>
        <v>0.99454433611884863</v>
      </c>
      <c r="U242" s="36">
        <f t="shared" si="63"/>
        <v>0.85864999560785282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73535664</v>
      </c>
      <c r="E243" s="31">
        <v>73535664</v>
      </c>
      <c r="F243" s="31">
        <v>13773783</v>
      </c>
      <c r="G243" s="36">
        <f t="shared" si="56"/>
        <v>0.18730752196648418</v>
      </c>
      <c r="H243" s="31">
        <v>13279351</v>
      </c>
      <c r="I243" s="36">
        <f t="shared" si="57"/>
        <v>0.18058381848568064</v>
      </c>
      <c r="J243" s="31">
        <v>13896739</v>
      </c>
      <c r="K243" s="36">
        <f t="shared" si="58"/>
        <v>0.18897958139060253</v>
      </c>
      <c r="L243" s="31">
        <v>11955205</v>
      </c>
      <c r="M243" s="36">
        <f t="shared" si="59"/>
        <v>0.16257696401571894</v>
      </c>
      <c r="N243" s="31">
        <f t="shared" si="60"/>
        <v>52905078</v>
      </c>
      <c r="O243" s="36">
        <f t="shared" si="61"/>
        <v>0.71944788585848629</v>
      </c>
      <c r="P243" s="31">
        <v>8377927</v>
      </c>
      <c r="Q243" s="31">
        <v>56504151</v>
      </c>
      <c r="R243" s="31">
        <v>56504151</v>
      </c>
      <c r="S243" s="31">
        <v>44115825</v>
      </c>
      <c r="T243" s="36">
        <f t="shared" si="62"/>
        <v>0.78075370073253558</v>
      </c>
      <c r="U243" s="36">
        <f t="shared" si="63"/>
        <v>0.42698844236766442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30896934</v>
      </c>
      <c r="E244" s="31">
        <v>30896934</v>
      </c>
      <c r="F244" s="31">
        <v>3860284</v>
      </c>
      <c r="G244" s="36">
        <f t="shared" si="56"/>
        <v>0.12494068181651941</v>
      </c>
      <c r="H244" s="31">
        <v>5705264</v>
      </c>
      <c r="I244" s="36">
        <f t="shared" si="57"/>
        <v>0.18465469745315183</v>
      </c>
      <c r="J244" s="31">
        <v>3766678</v>
      </c>
      <c r="K244" s="36">
        <f t="shared" si="58"/>
        <v>0.12191106081917384</v>
      </c>
      <c r="L244" s="31">
        <v>1846104</v>
      </c>
      <c r="M244" s="36">
        <f t="shared" si="59"/>
        <v>5.9750394650809044E-2</v>
      </c>
      <c r="N244" s="31">
        <f t="shared" si="60"/>
        <v>15178330</v>
      </c>
      <c r="O244" s="36">
        <f t="shared" si="61"/>
        <v>0.49125683473965409</v>
      </c>
      <c r="P244" s="31">
        <v>3789136</v>
      </c>
      <c r="Q244" s="31">
        <v>46575000</v>
      </c>
      <c r="R244" s="31">
        <v>46575000</v>
      </c>
      <c r="S244" s="31">
        <v>11028135</v>
      </c>
      <c r="T244" s="36">
        <f t="shared" si="62"/>
        <v>0.23678228663446055</v>
      </c>
      <c r="U244" s="36">
        <f t="shared" si="63"/>
        <v>-0.51279025086457697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24196216</v>
      </c>
      <c r="E245" s="31">
        <v>24275216</v>
      </c>
      <c r="F245" s="31">
        <v>705728</v>
      </c>
      <c r="G245" s="36">
        <f t="shared" si="56"/>
        <v>2.9166874688174381E-2</v>
      </c>
      <c r="H245" s="31">
        <v>7333267</v>
      </c>
      <c r="I245" s="36">
        <f t="shared" si="57"/>
        <v>0.30307495188503858</v>
      </c>
      <c r="J245" s="31">
        <v>5773202</v>
      </c>
      <c r="K245" s="36">
        <f t="shared" si="58"/>
        <v>0.23782288899097748</v>
      </c>
      <c r="L245" s="31">
        <v>1007037</v>
      </c>
      <c r="M245" s="36">
        <f t="shared" si="59"/>
        <v>4.1484162283046216E-2</v>
      </c>
      <c r="N245" s="31">
        <f t="shared" si="60"/>
        <v>14819234</v>
      </c>
      <c r="O245" s="36">
        <f t="shared" si="61"/>
        <v>0.61046764733215964</v>
      </c>
      <c r="P245" s="31">
        <v>82809</v>
      </c>
      <c r="Q245" s="31">
        <v>17867832</v>
      </c>
      <c r="R245" s="31">
        <v>17837748</v>
      </c>
      <c r="S245" s="31">
        <v>17382009</v>
      </c>
      <c r="T245" s="36">
        <f t="shared" si="62"/>
        <v>0.97445086677981996</v>
      </c>
      <c r="U245" s="36">
        <f t="shared" si="63"/>
        <v>11.160960765134224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142786389</v>
      </c>
      <c r="E247" s="32">
        <f>SUM(E241:E246)</f>
        <v>155396584</v>
      </c>
      <c r="F247" s="32">
        <f>SUM(F241:F246)</f>
        <v>23450850</v>
      </c>
      <c r="G247" s="37">
        <f t="shared" si="56"/>
        <v>0.16423729295374226</v>
      </c>
      <c r="H247" s="32">
        <f>SUM(H241:H246)</f>
        <v>34551180</v>
      </c>
      <c r="I247" s="37">
        <f t="shared" si="57"/>
        <v>0.24197810619049973</v>
      </c>
      <c r="J247" s="32">
        <f>SUM(J241:J246)</f>
        <v>26050318</v>
      </c>
      <c r="K247" s="37">
        <f t="shared" si="58"/>
        <v>0.16763764897174316</v>
      </c>
      <c r="L247" s="32">
        <f>SUM(L241:L246)</f>
        <v>20711647</v>
      </c>
      <c r="M247" s="37">
        <f t="shared" si="59"/>
        <v>0.13328251153834889</v>
      </c>
      <c r="N247" s="32">
        <f t="shared" si="60"/>
        <v>104763995</v>
      </c>
      <c r="O247" s="37">
        <f t="shared" si="61"/>
        <v>0.67417180161437784</v>
      </c>
      <c r="P247" s="32">
        <f>SUM(P241:P246)</f>
        <v>15425995</v>
      </c>
      <c r="Q247" s="32">
        <f>SUM(Q241:Q246)</f>
        <v>444016104</v>
      </c>
      <c r="R247" s="32">
        <f>SUM(R241:R246)</f>
        <v>133840899</v>
      </c>
      <c r="S247" s="32">
        <f>SUM(S241:S246)</f>
        <v>85379460</v>
      </c>
      <c r="T247" s="37">
        <f t="shared" si="62"/>
        <v>0.63791756210483908</v>
      </c>
      <c r="U247" s="37">
        <f t="shared" si="63"/>
        <v>0.34264577422720555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23280542</v>
      </c>
      <c r="E248" s="31">
        <v>32887654</v>
      </c>
      <c r="F248" s="31">
        <v>8953758</v>
      </c>
      <c r="G248" s="36">
        <f t="shared" si="56"/>
        <v>0.38460264370133651</v>
      </c>
      <c r="H248" s="31">
        <v>8709825</v>
      </c>
      <c r="I248" s="36">
        <f t="shared" si="57"/>
        <v>0.37412466599789646</v>
      </c>
      <c r="J248" s="31">
        <v>8844679</v>
      </c>
      <c r="K248" s="36">
        <f t="shared" si="58"/>
        <v>0.26893614850119746</v>
      </c>
      <c r="L248" s="31">
        <v>8791404</v>
      </c>
      <c r="M248" s="36">
        <f t="shared" si="59"/>
        <v>0.26731623970502733</v>
      </c>
      <c r="N248" s="31">
        <f t="shared" si="60"/>
        <v>35299666</v>
      </c>
      <c r="O248" s="36">
        <f t="shared" si="61"/>
        <v>1.0733409564573988</v>
      </c>
      <c r="P248" s="31">
        <v>7638411</v>
      </c>
      <c r="Q248" s="31">
        <v>26517069</v>
      </c>
      <c r="R248" s="31">
        <v>26517069</v>
      </c>
      <c r="S248" s="31">
        <v>33435541</v>
      </c>
      <c r="T248" s="36">
        <f t="shared" si="62"/>
        <v>1.2609063618607321</v>
      </c>
      <c r="U248" s="36">
        <f t="shared" si="63"/>
        <v>0.15094670868064042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17581873</v>
      </c>
      <c r="E249" s="31">
        <v>17953489</v>
      </c>
      <c r="F249" s="31">
        <v>1766538</v>
      </c>
      <c r="G249" s="36">
        <f t="shared" si="56"/>
        <v>0.1004749607735194</v>
      </c>
      <c r="H249" s="31">
        <v>5061474</v>
      </c>
      <c r="I249" s="36">
        <f t="shared" si="57"/>
        <v>0.28788025030097758</v>
      </c>
      <c r="J249" s="31">
        <v>1880185</v>
      </c>
      <c r="K249" s="36">
        <f t="shared" si="58"/>
        <v>0.10472532664820748</v>
      </c>
      <c r="L249" s="31">
        <v>0</v>
      </c>
      <c r="M249" s="36">
        <f t="shared" si="59"/>
        <v>0</v>
      </c>
      <c r="N249" s="31">
        <f t="shared" si="60"/>
        <v>8708197</v>
      </c>
      <c r="O249" s="36">
        <f t="shared" si="61"/>
        <v>0.48504204391692335</v>
      </c>
      <c r="P249" s="31">
        <v>2860576</v>
      </c>
      <c r="Q249" s="31">
        <v>13548180</v>
      </c>
      <c r="R249" s="31">
        <v>13550295</v>
      </c>
      <c r="S249" s="31">
        <v>10543512</v>
      </c>
      <c r="T249" s="36">
        <f t="shared" si="62"/>
        <v>0.77810202656104532</v>
      </c>
      <c r="U249" s="36">
        <f t="shared" si="63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5533441</v>
      </c>
      <c r="E250" s="31">
        <v>5533441</v>
      </c>
      <c r="F250" s="31">
        <v>1039781</v>
      </c>
      <c r="G250" s="36">
        <f t="shared" si="56"/>
        <v>0.187908572622352</v>
      </c>
      <c r="H250" s="31">
        <v>1029209</v>
      </c>
      <c r="I250" s="36">
        <f t="shared" si="57"/>
        <v>0.18599800738816949</v>
      </c>
      <c r="J250" s="31">
        <v>1021786</v>
      </c>
      <c r="K250" s="36">
        <f t="shared" si="58"/>
        <v>0.18465652746636316</v>
      </c>
      <c r="L250" s="31">
        <v>982875</v>
      </c>
      <c r="M250" s="36">
        <f t="shared" si="59"/>
        <v>0.17762455585954562</v>
      </c>
      <c r="N250" s="31">
        <f t="shared" si="60"/>
        <v>4073651</v>
      </c>
      <c r="O250" s="36">
        <f t="shared" si="61"/>
        <v>0.73618766333643026</v>
      </c>
      <c r="P250" s="31">
        <v>1013806</v>
      </c>
      <c r="Q250" s="31">
        <v>4029947</v>
      </c>
      <c r="R250" s="31">
        <v>4029947</v>
      </c>
      <c r="S250" s="31">
        <v>3503571</v>
      </c>
      <c r="T250" s="36">
        <f t="shared" si="62"/>
        <v>0.86938389016034201</v>
      </c>
      <c r="U250" s="36">
        <f t="shared" si="63"/>
        <v>-3.0509781950392889E-2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28073033</v>
      </c>
      <c r="E251" s="31">
        <v>25399662</v>
      </c>
      <c r="F251" s="31">
        <v>4551704</v>
      </c>
      <c r="G251" s="36">
        <f t="shared" si="56"/>
        <v>0.16213794925542957</v>
      </c>
      <c r="H251" s="31">
        <v>4550717</v>
      </c>
      <c r="I251" s="36">
        <f t="shared" si="57"/>
        <v>0.16210279095956606</v>
      </c>
      <c r="J251" s="31">
        <v>8177694</v>
      </c>
      <c r="K251" s="36">
        <f t="shared" si="58"/>
        <v>0.32196074105238093</v>
      </c>
      <c r="L251" s="31">
        <v>8352469</v>
      </c>
      <c r="M251" s="36">
        <f t="shared" si="59"/>
        <v>0.32884173813021605</v>
      </c>
      <c r="N251" s="31">
        <f t="shared" si="60"/>
        <v>25632584</v>
      </c>
      <c r="O251" s="36">
        <f t="shared" si="61"/>
        <v>1.0091702795100186</v>
      </c>
      <c r="P251" s="31">
        <v>2905856</v>
      </c>
      <c r="Q251" s="31">
        <v>26210500</v>
      </c>
      <c r="R251" s="31">
        <v>26761709</v>
      </c>
      <c r="S251" s="31">
        <v>16000298</v>
      </c>
      <c r="T251" s="36">
        <f t="shared" si="62"/>
        <v>0.59788027737690441</v>
      </c>
      <c r="U251" s="36">
        <f t="shared" si="63"/>
        <v>1.874357504294776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74468889</v>
      </c>
      <c r="E254" s="32">
        <f>SUM(E248:E253)</f>
        <v>81774246</v>
      </c>
      <c r="F254" s="32">
        <f>SUM(F248:F253)</f>
        <v>16311781</v>
      </c>
      <c r="G254" s="37">
        <f t="shared" si="56"/>
        <v>0.21904155170087203</v>
      </c>
      <c r="H254" s="32">
        <f>SUM(H248:H253)</f>
        <v>19351225</v>
      </c>
      <c r="I254" s="37">
        <f t="shared" si="57"/>
        <v>0.2598565019547962</v>
      </c>
      <c r="J254" s="32">
        <f>SUM(J248:J253)</f>
        <v>19924344</v>
      </c>
      <c r="K254" s="37">
        <f t="shared" si="58"/>
        <v>0.24365059874718992</v>
      </c>
      <c r="L254" s="32">
        <f>SUM(L248:L253)</f>
        <v>18126748</v>
      </c>
      <c r="M254" s="37">
        <f t="shared" si="59"/>
        <v>0.22166817655524454</v>
      </c>
      <c r="N254" s="32">
        <f t="shared" si="60"/>
        <v>73714098</v>
      </c>
      <c r="O254" s="37">
        <f t="shared" si="61"/>
        <v>0.90143415079608313</v>
      </c>
      <c r="P254" s="32">
        <f>SUM(P248:P253)</f>
        <v>14418649</v>
      </c>
      <c r="Q254" s="32">
        <f>SUM(Q248:Q253)</f>
        <v>70305696</v>
      </c>
      <c r="R254" s="32">
        <f>SUM(R248:R253)</f>
        <v>70859020</v>
      </c>
      <c r="S254" s="32">
        <f>SUM(S248:S253)</f>
        <v>63482922</v>
      </c>
      <c r="T254" s="37">
        <f t="shared" si="62"/>
        <v>0.89590460043054509</v>
      </c>
      <c r="U254" s="37">
        <f t="shared" si="63"/>
        <v>0.25717381704763054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179882748</v>
      </c>
      <c r="E255" s="31">
        <v>180397892</v>
      </c>
      <c r="F255" s="31">
        <v>38288975</v>
      </c>
      <c r="G255" s="36">
        <f t="shared" si="56"/>
        <v>0.21285518164310011</v>
      </c>
      <c r="H255" s="31">
        <v>35293209</v>
      </c>
      <c r="I255" s="36">
        <f t="shared" si="57"/>
        <v>0.19620118878770965</v>
      </c>
      <c r="J255" s="31">
        <v>37929219</v>
      </c>
      <c r="K255" s="36">
        <f t="shared" si="58"/>
        <v>0.21025311648320147</v>
      </c>
      <c r="L255" s="31">
        <v>25162510</v>
      </c>
      <c r="M255" s="36">
        <f t="shared" si="59"/>
        <v>0.13948339263299153</v>
      </c>
      <c r="N255" s="31">
        <f t="shared" si="60"/>
        <v>136673913</v>
      </c>
      <c r="O255" s="36">
        <f t="shared" si="61"/>
        <v>0.75762477867535172</v>
      </c>
      <c r="P255" s="31">
        <v>37445504</v>
      </c>
      <c r="Q255" s="31">
        <v>165748406</v>
      </c>
      <c r="R255" s="31">
        <v>144702422</v>
      </c>
      <c r="S255" s="31">
        <v>149516873</v>
      </c>
      <c r="T255" s="36">
        <f t="shared" si="62"/>
        <v>1.0332713919605299</v>
      </c>
      <c r="U255" s="36">
        <f t="shared" si="63"/>
        <v>-0.32802319872634111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42003215</v>
      </c>
      <c r="E256" s="31">
        <v>42003215</v>
      </c>
      <c r="F256" s="31">
        <v>20007835</v>
      </c>
      <c r="G256" s="36">
        <f t="shared" si="56"/>
        <v>0.47634056107371781</v>
      </c>
      <c r="H256" s="31">
        <v>19049299</v>
      </c>
      <c r="I256" s="36">
        <f t="shared" si="57"/>
        <v>0.45352002221734694</v>
      </c>
      <c r="J256" s="31">
        <v>19017429</v>
      </c>
      <c r="K256" s="36">
        <f t="shared" si="58"/>
        <v>0.45276127077415385</v>
      </c>
      <c r="L256" s="31">
        <v>18187331</v>
      </c>
      <c r="M256" s="36">
        <f t="shared" si="59"/>
        <v>0.43299854546848376</v>
      </c>
      <c r="N256" s="31">
        <f t="shared" si="60"/>
        <v>76261894</v>
      </c>
      <c r="O256" s="36">
        <f t="shared" si="61"/>
        <v>1.8156203995337024</v>
      </c>
      <c r="P256" s="31">
        <v>16550897</v>
      </c>
      <c r="Q256" s="31">
        <v>40041196</v>
      </c>
      <c r="R256" s="31">
        <v>40041196</v>
      </c>
      <c r="S256" s="31">
        <v>72622601</v>
      </c>
      <c r="T256" s="36">
        <f t="shared" si="62"/>
        <v>1.8136970983584007</v>
      </c>
      <c r="U256" s="36">
        <f t="shared" si="63"/>
        <v>9.8872828463617335E-2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111244964</v>
      </c>
      <c r="E257" s="31">
        <v>128637672</v>
      </c>
      <c r="F257" s="31">
        <v>32101977</v>
      </c>
      <c r="G257" s="36">
        <f t="shared" si="56"/>
        <v>0.28857015945458886</v>
      </c>
      <c r="H257" s="31">
        <v>32216858</v>
      </c>
      <c r="I257" s="36">
        <f t="shared" si="57"/>
        <v>0.28960284440381501</v>
      </c>
      <c r="J257" s="31">
        <v>30612648</v>
      </c>
      <c r="K257" s="36">
        <f t="shared" si="58"/>
        <v>0.23797576187479513</v>
      </c>
      <c r="L257" s="31">
        <v>21038349</v>
      </c>
      <c r="M257" s="36">
        <f t="shared" si="59"/>
        <v>0.16354733938282093</v>
      </c>
      <c r="N257" s="31">
        <f t="shared" si="60"/>
        <v>115969832</v>
      </c>
      <c r="O257" s="36">
        <f t="shared" si="61"/>
        <v>0.90152309348384352</v>
      </c>
      <c r="P257" s="31">
        <v>30556239</v>
      </c>
      <c r="Q257" s="31">
        <v>78717231</v>
      </c>
      <c r="R257" s="31">
        <v>100948579</v>
      </c>
      <c r="S257" s="31">
        <v>108155714</v>
      </c>
      <c r="T257" s="36">
        <f t="shared" si="62"/>
        <v>1.0713941203669644</v>
      </c>
      <c r="U257" s="36">
        <f t="shared" si="63"/>
        <v>-0.31148761468975283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333130927</v>
      </c>
      <c r="E259" s="32">
        <f>SUM(E255:E258)</f>
        <v>351038779</v>
      </c>
      <c r="F259" s="32">
        <f>SUM(F255:F258)</f>
        <v>90398787</v>
      </c>
      <c r="G259" s="37">
        <f t="shared" si="56"/>
        <v>0.27136113663802819</v>
      </c>
      <c r="H259" s="32">
        <f>SUM(H255:H258)</f>
        <v>86559366</v>
      </c>
      <c r="I259" s="37">
        <f t="shared" si="57"/>
        <v>0.25983587528035185</v>
      </c>
      <c r="J259" s="32">
        <f>SUM(J255:J258)</f>
        <v>87559296</v>
      </c>
      <c r="K259" s="37">
        <f t="shared" si="58"/>
        <v>0.24942912646126769</v>
      </c>
      <c r="L259" s="32">
        <f>SUM(L255:L258)</f>
        <v>64388190</v>
      </c>
      <c r="M259" s="37">
        <f t="shared" si="59"/>
        <v>0.18342187203197854</v>
      </c>
      <c r="N259" s="32">
        <f t="shared" si="60"/>
        <v>328905639</v>
      </c>
      <c r="O259" s="37">
        <f t="shared" si="61"/>
        <v>0.93694958698565889</v>
      </c>
      <c r="P259" s="32">
        <f>SUM(P255:P258)</f>
        <v>84552640</v>
      </c>
      <c r="Q259" s="32">
        <f>SUM(Q255:Q258)</f>
        <v>284506833</v>
      </c>
      <c r="R259" s="32">
        <f>SUM(R255:R258)</f>
        <v>285692197</v>
      </c>
      <c r="S259" s="32">
        <f>SUM(S255:S258)</f>
        <v>330295188</v>
      </c>
      <c r="T259" s="37">
        <f t="shared" si="62"/>
        <v>1.1561225384115059</v>
      </c>
      <c r="U259" s="37">
        <f t="shared" si="63"/>
        <v>-0.23848397873797911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1457667077</v>
      </c>
      <c r="E260" s="32">
        <f>SUM(E234:E239,E241:E246,E248:E253,E255:E258)</f>
        <v>1519840217</v>
      </c>
      <c r="F260" s="32">
        <f>SUM(F234:F239,F241:F246,F248:F253,F255:F258)</f>
        <v>307829273</v>
      </c>
      <c r="G260" s="37">
        <f t="shared" si="56"/>
        <v>0.21117940979605454</v>
      </c>
      <c r="H260" s="32">
        <f>SUM(H234:H239,H241:H246,H248:H253,H255:H258)</f>
        <v>243401606</v>
      </c>
      <c r="I260" s="37">
        <f t="shared" si="57"/>
        <v>0.16698024524292662</v>
      </c>
      <c r="J260" s="32">
        <f>SUM(J234:J239,J241:J246,J248:J253,J255:J258)</f>
        <v>260619869</v>
      </c>
      <c r="K260" s="37">
        <f t="shared" si="58"/>
        <v>0.17147846601561537</v>
      </c>
      <c r="L260" s="32">
        <f>SUM(L234:L239,L241:L246,L248:L253,L255:L258)</f>
        <v>261502240</v>
      </c>
      <c r="M260" s="37">
        <f t="shared" si="59"/>
        <v>0.17205903428202282</v>
      </c>
      <c r="N260" s="32">
        <f t="shared" si="60"/>
        <v>1073352988</v>
      </c>
      <c r="O260" s="37">
        <f t="shared" si="61"/>
        <v>0.70622752049467574</v>
      </c>
      <c r="P260" s="32">
        <f>SUM(P234:P239,P241:P246,P248:P253,P255:P258)</f>
        <v>208910219</v>
      </c>
      <c r="Q260" s="32">
        <f>SUM(Q234:Q239,Q241:Q246,Q248:Q253,Q255:Q258)</f>
        <v>1444239933</v>
      </c>
      <c r="R260" s="32">
        <f>SUM(R234:R239,R241:R246,R248:R253,R255:R258)</f>
        <v>1133607866</v>
      </c>
      <c r="S260" s="32">
        <f>SUM(S234:S239,S241:S246,S248:S253,S255:S258)</f>
        <v>850420021</v>
      </c>
      <c r="T260" s="37">
        <f t="shared" si="62"/>
        <v>0.75018888498079639</v>
      </c>
      <c r="U260" s="37">
        <f t="shared" si="63"/>
        <v>0.25174460709363378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3141450</v>
      </c>
      <c r="E263" s="31">
        <v>5268571</v>
      </c>
      <c r="F263" s="31">
        <v>747413</v>
      </c>
      <c r="G263" s="36">
        <f t="shared" ref="G263:G299" si="64">IF(($D263     =0),0,($F263     /$D263     ))</f>
        <v>0.23791975043371691</v>
      </c>
      <c r="H263" s="31">
        <v>691444</v>
      </c>
      <c r="I263" s="36">
        <f t="shared" ref="I263:I299" si="65">IF(($D263     =0),0,($H263     /$D263     ))</f>
        <v>0.22010345541071799</v>
      </c>
      <c r="J263" s="31">
        <v>694992</v>
      </c>
      <c r="K263" s="36">
        <f t="shared" ref="K263:K299" si="66">IF(($E263     =0),0,($J263     /$E263     ))</f>
        <v>0.13191280899507665</v>
      </c>
      <c r="L263" s="31">
        <v>754391</v>
      </c>
      <c r="M263" s="36">
        <f t="shared" ref="M263:M299" si="67">IF(($E263     =0),0,($L263     /$E263     ))</f>
        <v>0.14318702357812013</v>
      </c>
      <c r="N263" s="31">
        <f t="shared" ref="N263:N299" si="68">$F263     +$H263     +$J263     +$L263</f>
        <v>2888240</v>
      </c>
      <c r="O263" s="36">
        <f t="shared" ref="O263:O299" si="69">IF(($E263     =0),0,($N263     /$E263     ))</f>
        <v>0.5482017799513379</v>
      </c>
      <c r="P263" s="31">
        <v>810525</v>
      </c>
      <c r="Q263" s="31">
        <v>2579175</v>
      </c>
      <c r="R263" s="31">
        <v>2502894</v>
      </c>
      <c r="S263" s="31">
        <v>3155174</v>
      </c>
      <c r="T263" s="36">
        <f t="shared" ref="T263:T299" si="70">IF(($R263     =0),0,($S263     /$R263     ))</f>
        <v>1.260610317496466</v>
      </c>
      <c r="U263" s="36">
        <f t="shared" ref="U263:U299" si="71">IF(($P263     =0),0,(($L263     /$P263     )-1))</f>
        <v>-6.9256346195367247E-2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54681375</v>
      </c>
      <c r="E264" s="31">
        <v>60631373</v>
      </c>
      <c r="F264" s="31">
        <v>18853253</v>
      </c>
      <c r="G264" s="36">
        <f t="shared" si="64"/>
        <v>0.34478381350139786</v>
      </c>
      <c r="H264" s="31">
        <v>16942969</v>
      </c>
      <c r="I264" s="36">
        <f t="shared" si="65"/>
        <v>0.30984899337297206</v>
      </c>
      <c r="J264" s="31">
        <v>12943637</v>
      </c>
      <c r="K264" s="36">
        <f t="shared" si="66"/>
        <v>0.21348084926264163</v>
      </c>
      <c r="L264" s="31">
        <v>7352143</v>
      </c>
      <c r="M264" s="36">
        <f t="shared" si="67"/>
        <v>0.12125971483443068</v>
      </c>
      <c r="N264" s="31">
        <f t="shared" si="68"/>
        <v>56092002</v>
      </c>
      <c r="O264" s="36">
        <f t="shared" si="69"/>
        <v>0.92513164760428568</v>
      </c>
      <c r="P264" s="31">
        <v>10600696</v>
      </c>
      <c r="Q264" s="31">
        <v>48606434</v>
      </c>
      <c r="R264" s="31">
        <v>66902691</v>
      </c>
      <c r="S264" s="31">
        <v>66525994</v>
      </c>
      <c r="T264" s="36">
        <f t="shared" si="70"/>
        <v>0.99436947909912921</v>
      </c>
      <c r="U264" s="36">
        <f t="shared" si="71"/>
        <v>-0.30644714271591222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58723842</v>
      </c>
      <c r="E265" s="31">
        <v>57327871</v>
      </c>
      <c r="F265" s="31">
        <v>13560748</v>
      </c>
      <c r="G265" s="36">
        <f t="shared" si="64"/>
        <v>0.23092405977115735</v>
      </c>
      <c r="H265" s="31">
        <v>13733184</v>
      </c>
      <c r="I265" s="36">
        <f t="shared" si="65"/>
        <v>0.23386044802722547</v>
      </c>
      <c r="J265" s="31">
        <v>13256165</v>
      </c>
      <c r="K265" s="36">
        <f t="shared" si="66"/>
        <v>0.23123421066866412</v>
      </c>
      <c r="L265" s="31">
        <v>7470833</v>
      </c>
      <c r="M265" s="36">
        <f t="shared" si="67"/>
        <v>0.13031764253027991</v>
      </c>
      <c r="N265" s="31">
        <f t="shared" si="68"/>
        <v>48020930</v>
      </c>
      <c r="O265" s="36">
        <f t="shared" si="69"/>
        <v>0.83765416650480529</v>
      </c>
      <c r="P265" s="31">
        <v>7404976</v>
      </c>
      <c r="Q265" s="31">
        <v>55823427</v>
      </c>
      <c r="R265" s="31">
        <v>55823427</v>
      </c>
      <c r="S265" s="31">
        <v>38071092</v>
      </c>
      <c r="T265" s="36">
        <f t="shared" si="70"/>
        <v>0.68199130805781594</v>
      </c>
      <c r="U265" s="36">
        <f t="shared" si="71"/>
        <v>8.8936142399380635E-3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116546667</v>
      </c>
      <c r="E267" s="32">
        <f>SUM(E263:E266)</f>
        <v>123227815</v>
      </c>
      <c r="F267" s="32">
        <f>SUM(F263:F266)</f>
        <v>33161414</v>
      </c>
      <c r="G267" s="37">
        <f t="shared" si="64"/>
        <v>0.28453335349349801</v>
      </c>
      <c r="H267" s="32">
        <f>SUM(H263:H266)</f>
        <v>31367597</v>
      </c>
      <c r="I267" s="37">
        <f t="shared" si="65"/>
        <v>0.26914194809191755</v>
      </c>
      <c r="J267" s="32">
        <f>SUM(J263:J266)</f>
        <v>26894794</v>
      </c>
      <c r="K267" s="37">
        <f t="shared" si="66"/>
        <v>0.21825262421475217</v>
      </c>
      <c r="L267" s="32">
        <f>SUM(L263:L266)</f>
        <v>15577367</v>
      </c>
      <c r="M267" s="37">
        <f t="shared" si="67"/>
        <v>0.12641112722805317</v>
      </c>
      <c r="N267" s="32">
        <f t="shared" si="68"/>
        <v>107001172</v>
      </c>
      <c r="O267" s="37">
        <f t="shared" si="69"/>
        <v>0.86831996493648778</v>
      </c>
      <c r="P267" s="32">
        <f>SUM(P263:P266)</f>
        <v>18816197</v>
      </c>
      <c r="Q267" s="32">
        <f>SUM(Q263:Q266)</f>
        <v>107009036</v>
      </c>
      <c r="R267" s="32">
        <f>SUM(R263:R266)</f>
        <v>125229012</v>
      </c>
      <c r="S267" s="32">
        <f>SUM(S263:S266)</f>
        <v>107752260</v>
      </c>
      <c r="T267" s="37">
        <f t="shared" si="70"/>
        <v>0.86044166826134505</v>
      </c>
      <c r="U267" s="37">
        <f t="shared" si="71"/>
        <v>-0.17212989426077974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5139227</v>
      </c>
      <c r="E268" s="31">
        <v>9407505</v>
      </c>
      <c r="F268" s="31">
        <v>1214439</v>
      </c>
      <c r="G268" s="36">
        <f t="shared" si="64"/>
        <v>0.23630771709441906</v>
      </c>
      <c r="H268" s="31">
        <v>1163513</v>
      </c>
      <c r="I268" s="36">
        <f t="shared" si="65"/>
        <v>0.22639844474665158</v>
      </c>
      <c r="J268" s="31">
        <v>1138967</v>
      </c>
      <c r="K268" s="36">
        <f t="shared" si="66"/>
        <v>0.12107003929309632</v>
      </c>
      <c r="L268" s="31">
        <v>1177819</v>
      </c>
      <c r="M268" s="36">
        <f t="shared" si="67"/>
        <v>0.12519993345738323</v>
      </c>
      <c r="N268" s="31">
        <f t="shared" si="68"/>
        <v>4694738</v>
      </c>
      <c r="O268" s="36">
        <f t="shared" si="69"/>
        <v>0.49904177568866559</v>
      </c>
      <c r="P268" s="31">
        <v>1311159</v>
      </c>
      <c r="Q268" s="31">
        <v>6149792</v>
      </c>
      <c r="R268" s="31">
        <v>7530716</v>
      </c>
      <c r="S268" s="31">
        <v>3930576</v>
      </c>
      <c r="T268" s="36">
        <f t="shared" si="70"/>
        <v>0.52193921534154253</v>
      </c>
      <c r="U268" s="36">
        <f t="shared" si="71"/>
        <v>-0.10169628550008047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38292961</v>
      </c>
      <c r="E269" s="31">
        <v>38511671</v>
      </c>
      <c r="F269" s="31">
        <v>3863465</v>
      </c>
      <c r="G269" s="36">
        <f t="shared" si="64"/>
        <v>0.10089230237379658</v>
      </c>
      <c r="H269" s="31">
        <v>4268358</v>
      </c>
      <c r="I269" s="36">
        <f t="shared" si="65"/>
        <v>0.11146586444438182</v>
      </c>
      <c r="J269" s="31">
        <v>14248537</v>
      </c>
      <c r="K269" s="36">
        <f t="shared" si="66"/>
        <v>0.36997971342245833</v>
      </c>
      <c r="L269" s="31">
        <v>4046487</v>
      </c>
      <c r="M269" s="36">
        <f t="shared" si="67"/>
        <v>0.10507170670418325</v>
      </c>
      <c r="N269" s="31">
        <f t="shared" si="68"/>
        <v>26426847</v>
      </c>
      <c r="O269" s="36">
        <f t="shared" si="69"/>
        <v>0.68620359267194608</v>
      </c>
      <c r="P269" s="31">
        <v>3675231</v>
      </c>
      <c r="Q269" s="31">
        <v>22427989</v>
      </c>
      <c r="R269" s="31">
        <v>37098094</v>
      </c>
      <c r="S269" s="31">
        <v>14871170</v>
      </c>
      <c r="T269" s="36">
        <f t="shared" si="70"/>
        <v>0.40086075581133629</v>
      </c>
      <c r="U269" s="36">
        <f t="shared" si="71"/>
        <v>0.10101569125859022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1935127</v>
      </c>
      <c r="E270" s="31">
        <v>1935127</v>
      </c>
      <c r="F270" s="31">
        <v>696645</v>
      </c>
      <c r="G270" s="36">
        <f t="shared" si="64"/>
        <v>0.35999962793139673</v>
      </c>
      <c r="H270" s="31">
        <v>625660</v>
      </c>
      <c r="I270" s="36">
        <f t="shared" si="65"/>
        <v>0.32331728098465889</v>
      </c>
      <c r="J270" s="31">
        <v>671554</v>
      </c>
      <c r="K270" s="36">
        <f t="shared" si="66"/>
        <v>0.34703355387010776</v>
      </c>
      <c r="L270" s="31">
        <v>539464</v>
      </c>
      <c r="M270" s="36">
        <f t="shared" si="67"/>
        <v>0.27877446803233069</v>
      </c>
      <c r="N270" s="31">
        <f t="shared" si="68"/>
        <v>2533323</v>
      </c>
      <c r="O270" s="36">
        <f t="shared" si="69"/>
        <v>1.309124930818494</v>
      </c>
      <c r="P270" s="31">
        <v>578672</v>
      </c>
      <c r="Q270" s="31">
        <v>2460894</v>
      </c>
      <c r="R270" s="31">
        <v>2460894</v>
      </c>
      <c r="S270" s="31">
        <v>2301988</v>
      </c>
      <c r="T270" s="36">
        <f t="shared" si="70"/>
        <v>0.93542753162062242</v>
      </c>
      <c r="U270" s="36">
        <f t="shared" si="71"/>
        <v>-6.7755135897365038E-2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13635137</v>
      </c>
      <c r="E271" s="31">
        <v>13635137</v>
      </c>
      <c r="F271" s="31">
        <v>1814370</v>
      </c>
      <c r="G271" s="36">
        <f t="shared" si="64"/>
        <v>0.13306576970953793</v>
      </c>
      <c r="H271" s="31">
        <v>1663470</v>
      </c>
      <c r="I271" s="36">
        <f t="shared" si="65"/>
        <v>0.12199877419640155</v>
      </c>
      <c r="J271" s="31">
        <v>6454145</v>
      </c>
      <c r="K271" s="36">
        <f t="shared" si="66"/>
        <v>0.47334654576628016</v>
      </c>
      <c r="L271" s="31">
        <v>1832642</v>
      </c>
      <c r="M271" s="36">
        <f t="shared" si="67"/>
        <v>0.13440583691971705</v>
      </c>
      <c r="N271" s="31">
        <f t="shared" si="68"/>
        <v>11764627</v>
      </c>
      <c r="O271" s="36">
        <f t="shared" si="69"/>
        <v>0.86281692659193665</v>
      </c>
      <c r="P271" s="31">
        <v>8142367</v>
      </c>
      <c r="Q271" s="31">
        <v>12922908</v>
      </c>
      <c r="R271" s="31">
        <v>12922908</v>
      </c>
      <c r="S271" s="31">
        <v>12994603</v>
      </c>
      <c r="T271" s="36">
        <f t="shared" si="70"/>
        <v>1.0055478998999297</v>
      </c>
      <c r="U271" s="36">
        <f t="shared" si="71"/>
        <v>-0.774925153828119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10960700</v>
      </c>
      <c r="E272" s="31">
        <v>10960700</v>
      </c>
      <c r="F272" s="31">
        <v>1139172</v>
      </c>
      <c r="G272" s="36">
        <f t="shared" si="64"/>
        <v>0.10393241307580721</v>
      </c>
      <c r="H272" s="31">
        <v>1080411</v>
      </c>
      <c r="I272" s="36">
        <f t="shared" si="65"/>
        <v>9.8571350369958122E-2</v>
      </c>
      <c r="J272" s="31">
        <v>7422596</v>
      </c>
      <c r="K272" s="36">
        <f t="shared" si="66"/>
        <v>0.67720090870108662</v>
      </c>
      <c r="L272" s="31">
        <v>1064966</v>
      </c>
      <c r="M272" s="36">
        <f t="shared" si="67"/>
        <v>9.7162225040371503E-2</v>
      </c>
      <c r="N272" s="31">
        <f t="shared" si="68"/>
        <v>10707145</v>
      </c>
      <c r="O272" s="36">
        <f t="shared" si="69"/>
        <v>0.97686689718722342</v>
      </c>
      <c r="P272" s="31">
        <v>1021831</v>
      </c>
      <c r="Q272" s="31">
        <v>11061936</v>
      </c>
      <c r="R272" s="31">
        <v>10487600</v>
      </c>
      <c r="S272" s="31">
        <v>9774017</v>
      </c>
      <c r="T272" s="36">
        <f t="shared" si="70"/>
        <v>0.93195936153171366</v>
      </c>
      <c r="U272" s="36">
        <f t="shared" si="71"/>
        <v>4.2213438425728E-2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6201999</v>
      </c>
      <c r="E273" s="31">
        <v>7601999</v>
      </c>
      <c r="F273" s="31">
        <v>639757</v>
      </c>
      <c r="G273" s="36">
        <f t="shared" si="64"/>
        <v>0.10315335426529414</v>
      </c>
      <c r="H273" s="31">
        <v>1263671</v>
      </c>
      <c r="I273" s="36">
        <f t="shared" si="65"/>
        <v>0.20375220956984999</v>
      </c>
      <c r="J273" s="31">
        <v>2690751</v>
      </c>
      <c r="K273" s="36">
        <f t="shared" si="66"/>
        <v>0.35395308523455477</v>
      </c>
      <c r="L273" s="31">
        <v>950296</v>
      </c>
      <c r="M273" s="36">
        <f t="shared" si="67"/>
        <v>0.12500606748303966</v>
      </c>
      <c r="N273" s="31">
        <f t="shared" si="68"/>
        <v>5544475</v>
      </c>
      <c r="O273" s="36">
        <f t="shared" si="69"/>
        <v>0.72934434745387366</v>
      </c>
      <c r="P273" s="31">
        <v>1253435</v>
      </c>
      <c r="Q273" s="31">
        <v>5367499</v>
      </c>
      <c r="R273" s="31">
        <v>5367499</v>
      </c>
      <c r="S273" s="31">
        <v>3146966</v>
      </c>
      <c r="T273" s="36">
        <f t="shared" si="70"/>
        <v>0.58630024896138777</v>
      </c>
      <c r="U273" s="36">
        <f t="shared" si="71"/>
        <v>-0.24184660552800907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76165151</v>
      </c>
      <c r="E275" s="32">
        <f>SUM(E268:E274)</f>
        <v>82052139</v>
      </c>
      <c r="F275" s="32">
        <f>SUM(F268:F274)</f>
        <v>9367848</v>
      </c>
      <c r="G275" s="37">
        <f t="shared" si="64"/>
        <v>0.12299388732256304</v>
      </c>
      <c r="H275" s="32">
        <f>SUM(H268:H274)</f>
        <v>10065083</v>
      </c>
      <c r="I275" s="37">
        <f t="shared" si="65"/>
        <v>0.13214813950805401</v>
      </c>
      <c r="J275" s="32">
        <f>SUM(J268:J274)</f>
        <v>32626550</v>
      </c>
      <c r="K275" s="37">
        <f t="shared" si="66"/>
        <v>0.39763192523232088</v>
      </c>
      <c r="L275" s="32">
        <f>SUM(L268:L274)</f>
        <v>9611674</v>
      </c>
      <c r="M275" s="37">
        <f t="shared" si="67"/>
        <v>0.11714105344651649</v>
      </c>
      <c r="N275" s="32">
        <f t="shared" si="68"/>
        <v>61671155</v>
      </c>
      <c r="O275" s="37">
        <f t="shared" si="69"/>
        <v>0.75160935170745513</v>
      </c>
      <c r="P275" s="32">
        <f>SUM(P268:P274)</f>
        <v>15982695</v>
      </c>
      <c r="Q275" s="32">
        <f>SUM(Q268:Q274)</f>
        <v>60391018</v>
      </c>
      <c r="R275" s="32">
        <f>SUM(R268:R274)</f>
        <v>75867711</v>
      </c>
      <c r="S275" s="32">
        <f>SUM(S268:S274)</f>
        <v>47019320</v>
      </c>
      <c r="T275" s="37">
        <f t="shared" si="70"/>
        <v>0.61975403475663049</v>
      </c>
      <c r="U275" s="37">
        <f t="shared" si="71"/>
        <v>-0.39861994488413877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675358</v>
      </c>
      <c r="Q276" s="31">
        <v>4447306</v>
      </c>
      <c r="R276" s="31">
        <v>4447306</v>
      </c>
      <c r="S276" s="31">
        <v>3367121</v>
      </c>
      <c r="T276" s="36">
        <f t="shared" si="70"/>
        <v>0.75711475666392192</v>
      </c>
      <c r="U276" s="36">
        <f t="shared" si="71"/>
        <v>-1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19915028</v>
      </c>
      <c r="E277" s="31">
        <v>20424128</v>
      </c>
      <c r="F277" s="31">
        <v>5276116</v>
      </c>
      <c r="G277" s="36">
        <f t="shared" si="64"/>
        <v>0.26493138749290235</v>
      </c>
      <c r="H277" s="31">
        <v>5192939</v>
      </c>
      <c r="I277" s="36">
        <f t="shared" si="65"/>
        <v>0.26075479281274422</v>
      </c>
      <c r="J277" s="31">
        <v>5217181</v>
      </c>
      <c r="K277" s="36">
        <f t="shared" si="66"/>
        <v>0.25544204384148006</v>
      </c>
      <c r="L277" s="31">
        <v>5238799</v>
      </c>
      <c r="M277" s="36">
        <f t="shared" si="67"/>
        <v>0.25650049784255169</v>
      </c>
      <c r="N277" s="31">
        <f t="shared" si="68"/>
        <v>20925035</v>
      </c>
      <c r="O277" s="36">
        <f t="shared" si="69"/>
        <v>1.0245252575777042</v>
      </c>
      <c r="P277" s="31">
        <v>4979754</v>
      </c>
      <c r="Q277" s="31">
        <v>15884300</v>
      </c>
      <c r="R277" s="31">
        <v>17517000</v>
      </c>
      <c r="S277" s="31">
        <v>19819765</v>
      </c>
      <c r="T277" s="36">
        <f t="shared" si="70"/>
        <v>1.131458868527716</v>
      </c>
      <c r="U277" s="36">
        <f t="shared" si="71"/>
        <v>5.201963791785702E-2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77248406</v>
      </c>
      <c r="F278" s="31">
        <v>475</v>
      </c>
      <c r="G278" s="36">
        <f t="shared" si="64"/>
        <v>0</v>
      </c>
      <c r="H278" s="31">
        <v>1755394</v>
      </c>
      <c r="I278" s="36">
        <f t="shared" si="65"/>
        <v>0</v>
      </c>
      <c r="J278" s="31">
        <v>19177033</v>
      </c>
      <c r="K278" s="36">
        <f t="shared" si="66"/>
        <v>0.24825150437408378</v>
      </c>
      <c r="L278" s="31">
        <v>1991608</v>
      </c>
      <c r="M278" s="36">
        <f t="shared" si="67"/>
        <v>2.5781865324185461E-2</v>
      </c>
      <c r="N278" s="31">
        <f t="shared" si="68"/>
        <v>22924510</v>
      </c>
      <c r="O278" s="36">
        <f t="shared" si="69"/>
        <v>0.29676353451228493</v>
      </c>
      <c r="P278" s="31">
        <v>0</v>
      </c>
      <c r="Q278" s="31">
        <v>74612869</v>
      </c>
      <c r="R278" s="31">
        <v>74612869</v>
      </c>
      <c r="S278" s="31">
        <v>8162227</v>
      </c>
      <c r="T278" s="36">
        <f t="shared" si="70"/>
        <v>0.10939435930281678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2093773</v>
      </c>
      <c r="E279" s="31">
        <v>2093773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256436</v>
      </c>
      <c r="K279" s="36">
        <f t="shared" si="66"/>
        <v>0.12247555011933003</v>
      </c>
      <c r="L279" s="31">
        <v>777112</v>
      </c>
      <c r="M279" s="36">
        <f t="shared" si="67"/>
        <v>0.37115389299604112</v>
      </c>
      <c r="N279" s="31">
        <f t="shared" si="68"/>
        <v>1033548</v>
      </c>
      <c r="O279" s="36">
        <f t="shared" si="69"/>
        <v>0.49362944311537116</v>
      </c>
      <c r="P279" s="31">
        <v>-20589</v>
      </c>
      <c r="Q279" s="31">
        <v>1972321</v>
      </c>
      <c r="R279" s="31">
        <v>1972321</v>
      </c>
      <c r="S279" s="31">
        <v>419272</v>
      </c>
      <c r="T279" s="36">
        <f t="shared" si="70"/>
        <v>0.21257797285533137</v>
      </c>
      <c r="U279" s="36">
        <f t="shared" si="71"/>
        <v>-38.744038078585653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6029216</v>
      </c>
      <c r="E280" s="31">
        <v>7370950</v>
      </c>
      <c r="F280" s="31">
        <v>1030599</v>
      </c>
      <c r="G280" s="36">
        <f t="shared" si="64"/>
        <v>0.17093416457463126</v>
      </c>
      <c r="H280" s="31">
        <v>361340</v>
      </c>
      <c r="I280" s="36">
        <f t="shared" si="65"/>
        <v>5.9931506849315065E-2</v>
      </c>
      <c r="J280" s="31">
        <v>1902073</v>
      </c>
      <c r="K280" s="36">
        <f t="shared" si="66"/>
        <v>0.25804991215514961</v>
      </c>
      <c r="L280" s="31">
        <v>565794</v>
      </c>
      <c r="M280" s="36">
        <f t="shared" si="67"/>
        <v>7.6759983448537836E-2</v>
      </c>
      <c r="N280" s="31">
        <f t="shared" si="68"/>
        <v>3859806</v>
      </c>
      <c r="O280" s="36">
        <f t="shared" si="69"/>
        <v>0.52365108975098185</v>
      </c>
      <c r="P280" s="31">
        <v>739764</v>
      </c>
      <c r="Q280" s="31">
        <v>3063945</v>
      </c>
      <c r="R280" s="31">
        <v>3967859</v>
      </c>
      <c r="S280" s="31">
        <v>2966872</v>
      </c>
      <c r="T280" s="36">
        <f t="shared" si="70"/>
        <v>0.74772616668082204</v>
      </c>
      <c r="U280" s="36">
        <f t="shared" si="71"/>
        <v>-0.23516959462747578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4605732</v>
      </c>
      <c r="E281" s="31">
        <v>4605732</v>
      </c>
      <c r="F281" s="31">
        <v>943939</v>
      </c>
      <c r="G281" s="36">
        <f t="shared" si="64"/>
        <v>0.20494874647504457</v>
      </c>
      <c r="H281" s="31">
        <v>956657</v>
      </c>
      <c r="I281" s="36">
        <f t="shared" si="65"/>
        <v>0.20771008821181952</v>
      </c>
      <c r="J281" s="31">
        <v>952162</v>
      </c>
      <c r="K281" s="36">
        <f t="shared" si="66"/>
        <v>0.20673413042704178</v>
      </c>
      <c r="L281" s="31">
        <v>-2962017</v>
      </c>
      <c r="M281" s="36">
        <f t="shared" si="67"/>
        <v>-0.64311536146697201</v>
      </c>
      <c r="N281" s="31">
        <f t="shared" si="68"/>
        <v>-109259</v>
      </c>
      <c r="O281" s="36">
        <f t="shared" si="69"/>
        <v>-2.3722396353066135E-2</v>
      </c>
      <c r="P281" s="31">
        <v>605640</v>
      </c>
      <c r="Q281" s="31">
        <v>5063879</v>
      </c>
      <c r="R281" s="31">
        <v>4296195</v>
      </c>
      <c r="S281" s="31">
        <v>2724879</v>
      </c>
      <c r="T281" s="36">
        <f t="shared" si="70"/>
        <v>0.63425403176531792</v>
      </c>
      <c r="U281" s="36">
        <f t="shared" si="71"/>
        <v>-5.8907222112145829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19076575</v>
      </c>
      <c r="E282" s="31">
        <v>21983225</v>
      </c>
      <c r="F282" s="31">
        <v>3345290</v>
      </c>
      <c r="G282" s="36">
        <f t="shared" si="64"/>
        <v>0.17536114318214879</v>
      </c>
      <c r="H282" s="31">
        <v>9468693</v>
      </c>
      <c r="I282" s="36">
        <f t="shared" si="65"/>
        <v>0.49635183464537003</v>
      </c>
      <c r="J282" s="31">
        <v>3417153</v>
      </c>
      <c r="K282" s="36">
        <f t="shared" si="66"/>
        <v>0.15544366215603034</v>
      </c>
      <c r="L282" s="31">
        <v>3623909</v>
      </c>
      <c r="M282" s="36">
        <f t="shared" si="67"/>
        <v>0.16484883359925578</v>
      </c>
      <c r="N282" s="31">
        <f t="shared" si="68"/>
        <v>19855045</v>
      </c>
      <c r="O282" s="36">
        <f t="shared" si="69"/>
        <v>0.90319072838493897</v>
      </c>
      <c r="P282" s="31">
        <v>2164296</v>
      </c>
      <c r="Q282" s="31">
        <v>14993956</v>
      </c>
      <c r="R282" s="31">
        <v>14993956</v>
      </c>
      <c r="S282" s="31">
        <v>9346405</v>
      </c>
      <c r="T282" s="36">
        <f t="shared" si="70"/>
        <v>0.62334483307807498</v>
      </c>
      <c r="U282" s="36">
        <f t="shared" si="71"/>
        <v>0.67440544176951756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21707965</v>
      </c>
      <c r="E283" s="31">
        <v>25411734</v>
      </c>
      <c r="F283" s="31">
        <v>3950828</v>
      </c>
      <c r="G283" s="36">
        <f t="shared" si="64"/>
        <v>0.18199900359153887</v>
      </c>
      <c r="H283" s="31">
        <v>4000846</v>
      </c>
      <c r="I283" s="36">
        <f t="shared" si="65"/>
        <v>0.18430313481710514</v>
      </c>
      <c r="J283" s="31">
        <v>4280323</v>
      </c>
      <c r="K283" s="36">
        <f t="shared" si="66"/>
        <v>0.16843884010433921</v>
      </c>
      <c r="L283" s="31">
        <v>4438731</v>
      </c>
      <c r="M283" s="36">
        <f t="shared" si="67"/>
        <v>0.1746724957848213</v>
      </c>
      <c r="N283" s="31">
        <f t="shared" si="68"/>
        <v>16670728</v>
      </c>
      <c r="O283" s="36">
        <f t="shared" si="69"/>
        <v>0.65602481121516543</v>
      </c>
      <c r="P283" s="31">
        <v>3066053</v>
      </c>
      <c r="Q283" s="31">
        <v>20584122</v>
      </c>
      <c r="R283" s="31">
        <v>20584122</v>
      </c>
      <c r="S283" s="31">
        <v>13696344</v>
      </c>
      <c r="T283" s="36">
        <f t="shared" si="70"/>
        <v>0.66538393039061861</v>
      </c>
      <c r="U283" s="36">
        <f t="shared" si="71"/>
        <v>0.44770198036367925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73428289</v>
      </c>
      <c r="E285" s="32">
        <f>SUM(E276:E284)</f>
        <v>159137948</v>
      </c>
      <c r="F285" s="32">
        <f>SUM(F276:F284)</f>
        <v>14547247</v>
      </c>
      <c r="G285" s="37">
        <f t="shared" si="64"/>
        <v>0.19811502076536197</v>
      </c>
      <c r="H285" s="32">
        <f>SUM(H276:H284)</f>
        <v>21735869</v>
      </c>
      <c r="I285" s="37">
        <f t="shared" si="65"/>
        <v>0.29601491871886054</v>
      </c>
      <c r="J285" s="32">
        <f>SUM(J276:J284)</f>
        <v>35202361</v>
      </c>
      <c r="K285" s="37">
        <f t="shared" si="66"/>
        <v>0.22120657858426074</v>
      </c>
      <c r="L285" s="32">
        <f>SUM(L276:L284)</f>
        <v>13673936</v>
      </c>
      <c r="M285" s="37">
        <f t="shared" si="67"/>
        <v>8.592504912781708E-2</v>
      </c>
      <c r="N285" s="32">
        <f t="shared" si="68"/>
        <v>85159413</v>
      </c>
      <c r="O285" s="37">
        <f t="shared" si="69"/>
        <v>0.53512951543147957</v>
      </c>
      <c r="P285" s="32">
        <f>SUM(P276:P284)</f>
        <v>12210276</v>
      </c>
      <c r="Q285" s="32">
        <f>SUM(Q276:Q284)</f>
        <v>140622698</v>
      </c>
      <c r="R285" s="32">
        <f>SUM(R276:R284)</f>
        <v>142391628</v>
      </c>
      <c r="S285" s="32">
        <f>SUM(S276:S284)</f>
        <v>60502885</v>
      </c>
      <c r="T285" s="37">
        <f t="shared" si="70"/>
        <v>0.42490479145304805</v>
      </c>
      <c r="U285" s="37">
        <f t="shared" si="71"/>
        <v>0.11987116425541888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36398462</v>
      </c>
      <c r="E286" s="31">
        <v>36398462</v>
      </c>
      <c r="F286" s="31">
        <v>4415367</v>
      </c>
      <c r="G286" s="36">
        <f t="shared" si="64"/>
        <v>0.12130641673815779</v>
      </c>
      <c r="H286" s="31">
        <v>4465597</v>
      </c>
      <c r="I286" s="36">
        <f t="shared" si="65"/>
        <v>0.12268642010203618</v>
      </c>
      <c r="J286" s="31">
        <v>4064461</v>
      </c>
      <c r="K286" s="36">
        <f t="shared" si="66"/>
        <v>0.11166573466758019</v>
      </c>
      <c r="L286" s="31">
        <v>4510776</v>
      </c>
      <c r="M286" s="36">
        <f t="shared" si="67"/>
        <v>0.12392765386625403</v>
      </c>
      <c r="N286" s="31">
        <f t="shared" si="68"/>
        <v>17456201</v>
      </c>
      <c r="O286" s="36">
        <f t="shared" si="69"/>
        <v>0.47958622537402817</v>
      </c>
      <c r="P286" s="31">
        <v>3970760</v>
      </c>
      <c r="Q286" s="31">
        <v>34177069</v>
      </c>
      <c r="R286" s="31">
        <v>34177069</v>
      </c>
      <c r="S286" s="31">
        <v>13624321</v>
      </c>
      <c r="T286" s="36">
        <f t="shared" si="70"/>
        <v>0.39863924551283203</v>
      </c>
      <c r="U286" s="36">
        <f t="shared" si="71"/>
        <v>0.13599814645055353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5989142</v>
      </c>
      <c r="E287" s="31">
        <v>5989142</v>
      </c>
      <c r="F287" s="31">
        <v>875370</v>
      </c>
      <c r="G287" s="36">
        <f t="shared" si="64"/>
        <v>0.14615949997512165</v>
      </c>
      <c r="H287" s="31">
        <v>1131440</v>
      </c>
      <c r="I287" s="36">
        <f t="shared" si="65"/>
        <v>0.18891520688606148</v>
      </c>
      <c r="J287" s="31">
        <v>1122591</v>
      </c>
      <c r="K287" s="36">
        <f t="shared" si="66"/>
        <v>0.18743769975732752</v>
      </c>
      <c r="L287" s="31">
        <v>1014274</v>
      </c>
      <c r="M287" s="36">
        <f t="shared" si="67"/>
        <v>0.16935213758498296</v>
      </c>
      <c r="N287" s="31">
        <f t="shared" si="68"/>
        <v>4143675</v>
      </c>
      <c r="O287" s="36">
        <f t="shared" si="69"/>
        <v>0.69186454420349364</v>
      </c>
      <c r="P287" s="31">
        <v>719053</v>
      </c>
      <c r="Q287" s="31">
        <v>2922743</v>
      </c>
      <c r="R287" s="31">
        <v>5358411</v>
      </c>
      <c r="S287" s="31">
        <v>4212300</v>
      </c>
      <c r="T287" s="36">
        <f t="shared" si="70"/>
        <v>0.78610991206161673</v>
      </c>
      <c r="U287" s="36">
        <f t="shared" si="71"/>
        <v>0.41056917918428826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27045493</v>
      </c>
      <c r="E288" s="31">
        <v>27045493</v>
      </c>
      <c r="F288" s="31">
        <v>2560583</v>
      </c>
      <c r="G288" s="36">
        <f t="shared" si="64"/>
        <v>9.4676883871186973E-2</v>
      </c>
      <c r="H288" s="31">
        <v>5670103</v>
      </c>
      <c r="I288" s="36">
        <f t="shared" si="65"/>
        <v>0.20965056913549329</v>
      </c>
      <c r="J288" s="31">
        <v>7239335</v>
      </c>
      <c r="K288" s="36">
        <f t="shared" si="66"/>
        <v>0.26767251016648136</v>
      </c>
      <c r="L288" s="31">
        <v>7855380</v>
      </c>
      <c r="M288" s="36">
        <f t="shared" si="67"/>
        <v>0.29045061223324714</v>
      </c>
      <c r="N288" s="31">
        <f t="shared" si="68"/>
        <v>23325401</v>
      </c>
      <c r="O288" s="36">
        <f t="shared" si="69"/>
        <v>0.86245057540640879</v>
      </c>
      <c r="P288" s="31">
        <v>6717843</v>
      </c>
      <c r="Q288" s="31">
        <v>16161811</v>
      </c>
      <c r="R288" s="31">
        <v>20815360</v>
      </c>
      <c r="S288" s="31">
        <v>20361915</v>
      </c>
      <c r="T288" s="36">
        <f t="shared" si="70"/>
        <v>0.9782158463749846</v>
      </c>
      <c r="U288" s="36">
        <f t="shared" si="71"/>
        <v>0.1693306914138959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6890362</v>
      </c>
      <c r="E289" s="31">
        <v>6890362</v>
      </c>
      <c r="F289" s="31">
        <v>862913</v>
      </c>
      <c r="G289" s="36">
        <f t="shared" si="64"/>
        <v>0.12523478447141093</v>
      </c>
      <c r="H289" s="31">
        <v>1313471</v>
      </c>
      <c r="I289" s="36">
        <f t="shared" si="65"/>
        <v>0.19062438228934853</v>
      </c>
      <c r="J289" s="31">
        <v>1265049</v>
      </c>
      <c r="K289" s="36">
        <f t="shared" si="66"/>
        <v>0.18359688504029251</v>
      </c>
      <c r="L289" s="31">
        <v>1186740</v>
      </c>
      <c r="M289" s="36">
        <f t="shared" si="67"/>
        <v>0.17223187983447025</v>
      </c>
      <c r="N289" s="31">
        <f t="shared" si="68"/>
        <v>4628173</v>
      </c>
      <c r="O289" s="36">
        <f t="shared" si="69"/>
        <v>0.67168793163552221</v>
      </c>
      <c r="P289" s="31">
        <v>1109125</v>
      </c>
      <c r="Q289" s="31">
        <v>7225746</v>
      </c>
      <c r="R289" s="31">
        <v>6593648</v>
      </c>
      <c r="S289" s="31">
        <v>4823451</v>
      </c>
      <c r="T289" s="36">
        <f t="shared" si="70"/>
        <v>0.7315299512500516</v>
      </c>
      <c r="U289" s="36">
        <f t="shared" si="71"/>
        <v>6.9978586723768776E-2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56002824</v>
      </c>
      <c r="E290" s="31">
        <v>56002824</v>
      </c>
      <c r="F290" s="31">
        <v>13889256</v>
      </c>
      <c r="G290" s="36">
        <f t="shared" si="64"/>
        <v>0.24800992178537282</v>
      </c>
      <c r="H290" s="31">
        <v>13775193</v>
      </c>
      <c r="I290" s="36">
        <f t="shared" si="65"/>
        <v>0.24597318520937445</v>
      </c>
      <c r="J290" s="31">
        <v>16585032</v>
      </c>
      <c r="K290" s="36">
        <f t="shared" si="66"/>
        <v>0.29614635147684698</v>
      </c>
      <c r="L290" s="31">
        <v>14413113</v>
      </c>
      <c r="M290" s="36">
        <f t="shared" si="67"/>
        <v>0.25736403935630103</v>
      </c>
      <c r="N290" s="31">
        <f t="shared" si="68"/>
        <v>58662594</v>
      </c>
      <c r="O290" s="36">
        <f t="shared" si="69"/>
        <v>1.0474934978278954</v>
      </c>
      <c r="P290" s="31">
        <v>12309505</v>
      </c>
      <c r="Q290" s="31">
        <v>59504000</v>
      </c>
      <c r="R290" s="31">
        <v>53592096</v>
      </c>
      <c r="S290" s="31">
        <v>52081066</v>
      </c>
      <c r="T290" s="36">
        <f t="shared" si="70"/>
        <v>0.97180498407824911</v>
      </c>
      <c r="U290" s="36">
        <f t="shared" si="71"/>
        <v>0.17089298066819092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132326283</v>
      </c>
      <c r="E292" s="32">
        <f>SUM(E286:E291)</f>
        <v>132326283</v>
      </c>
      <c r="F292" s="32">
        <f>SUM(F286:F291)</f>
        <v>22603489</v>
      </c>
      <c r="G292" s="37">
        <f t="shared" si="64"/>
        <v>0.17081632225700771</v>
      </c>
      <c r="H292" s="32">
        <f>SUM(H286:H291)</f>
        <v>26355804</v>
      </c>
      <c r="I292" s="37">
        <f t="shared" si="65"/>
        <v>0.19917285819930422</v>
      </c>
      <c r="J292" s="32">
        <f>SUM(J286:J291)</f>
        <v>30276468</v>
      </c>
      <c r="K292" s="37">
        <f t="shared" si="66"/>
        <v>0.22880162061228607</v>
      </c>
      <c r="L292" s="32">
        <f>SUM(L286:L291)</f>
        <v>28980283</v>
      </c>
      <c r="M292" s="37">
        <f t="shared" si="67"/>
        <v>0.2190062498770558</v>
      </c>
      <c r="N292" s="32">
        <f t="shared" si="68"/>
        <v>108216044</v>
      </c>
      <c r="O292" s="37">
        <f t="shared" si="69"/>
        <v>0.8177970509456538</v>
      </c>
      <c r="P292" s="32">
        <f>SUM(P286:P291)</f>
        <v>24826286</v>
      </c>
      <c r="Q292" s="32">
        <f>SUM(Q286:Q291)</f>
        <v>119991369</v>
      </c>
      <c r="R292" s="32">
        <f>SUM(R286:R291)</f>
        <v>120536584</v>
      </c>
      <c r="S292" s="32">
        <f>SUM(S286:S291)</f>
        <v>95103053</v>
      </c>
      <c r="T292" s="37">
        <f t="shared" si="70"/>
        <v>0.78899741343258911</v>
      </c>
      <c r="U292" s="37">
        <f t="shared" si="71"/>
        <v>0.16732253064352842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118289828</v>
      </c>
      <c r="E293" s="31">
        <v>118289828</v>
      </c>
      <c r="F293" s="31">
        <v>35805678</v>
      </c>
      <c r="G293" s="36">
        <f t="shared" si="64"/>
        <v>0.30269448020500966</v>
      </c>
      <c r="H293" s="31">
        <v>35632965</v>
      </c>
      <c r="I293" s="36">
        <f t="shared" si="65"/>
        <v>0.30123439692549048</v>
      </c>
      <c r="J293" s="31">
        <v>36506234</v>
      </c>
      <c r="K293" s="36">
        <f t="shared" si="66"/>
        <v>0.30861684911740678</v>
      </c>
      <c r="L293" s="31">
        <v>36897767</v>
      </c>
      <c r="M293" s="36">
        <f t="shared" si="67"/>
        <v>0.31192679559902647</v>
      </c>
      <c r="N293" s="31">
        <f t="shared" si="68"/>
        <v>144842644</v>
      </c>
      <c r="O293" s="36">
        <f t="shared" si="69"/>
        <v>1.2244725218469334</v>
      </c>
      <c r="P293" s="31">
        <v>31592126</v>
      </c>
      <c r="Q293" s="31">
        <v>101358309</v>
      </c>
      <c r="R293" s="31">
        <v>116048309</v>
      </c>
      <c r="S293" s="31">
        <v>124092520</v>
      </c>
      <c r="T293" s="36">
        <f t="shared" si="70"/>
        <v>1.0693177786847372</v>
      </c>
      <c r="U293" s="36">
        <f t="shared" si="71"/>
        <v>0.16794187893527646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9441926</v>
      </c>
      <c r="E294" s="31">
        <v>10154126</v>
      </c>
      <c r="F294" s="31">
        <v>706785</v>
      </c>
      <c r="G294" s="36">
        <f t="shared" si="64"/>
        <v>7.48560198417145E-2</v>
      </c>
      <c r="H294" s="31">
        <v>2042428</v>
      </c>
      <c r="I294" s="36">
        <f t="shared" si="65"/>
        <v>0.21631476459357973</v>
      </c>
      <c r="J294" s="31">
        <v>2057983</v>
      </c>
      <c r="K294" s="36">
        <f t="shared" si="66"/>
        <v>0.20267455810573948</v>
      </c>
      <c r="L294" s="31">
        <v>2081970</v>
      </c>
      <c r="M294" s="36">
        <f t="shared" si="67"/>
        <v>0.20503684906017514</v>
      </c>
      <c r="N294" s="31">
        <f t="shared" si="68"/>
        <v>6889166</v>
      </c>
      <c r="O294" s="36">
        <f t="shared" si="69"/>
        <v>0.67845977093449505</v>
      </c>
      <c r="P294" s="31">
        <v>1993536</v>
      </c>
      <c r="Q294" s="31">
        <v>8992310</v>
      </c>
      <c r="R294" s="31">
        <v>6493038</v>
      </c>
      <c r="S294" s="31">
        <v>7878274</v>
      </c>
      <c r="T294" s="36">
        <f t="shared" si="70"/>
        <v>1.213341736179582</v>
      </c>
      <c r="U294" s="36">
        <f t="shared" si="71"/>
        <v>4.4360372724645991E-2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20008138</v>
      </c>
      <c r="E295" s="31">
        <v>17699743</v>
      </c>
      <c r="F295" s="31">
        <v>4101949</v>
      </c>
      <c r="G295" s="36">
        <f t="shared" si="64"/>
        <v>0.20501402979127792</v>
      </c>
      <c r="H295" s="31">
        <v>4105236</v>
      </c>
      <c r="I295" s="36">
        <f t="shared" si="65"/>
        <v>0.2051783129444629</v>
      </c>
      <c r="J295" s="31">
        <v>4212535</v>
      </c>
      <c r="K295" s="36">
        <f t="shared" si="66"/>
        <v>0.23799978338668534</v>
      </c>
      <c r="L295" s="31">
        <v>4258586</v>
      </c>
      <c r="M295" s="36">
        <f t="shared" si="67"/>
        <v>0.24060157257650577</v>
      </c>
      <c r="N295" s="31">
        <f t="shared" si="68"/>
        <v>16678306</v>
      </c>
      <c r="O295" s="36">
        <f t="shared" si="69"/>
        <v>0.94229085699153936</v>
      </c>
      <c r="P295" s="31">
        <v>3672010</v>
      </c>
      <c r="Q295" s="31">
        <v>15887493</v>
      </c>
      <c r="R295" s="31">
        <v>19094553</v>
      </c>
      <c r="S295" s="31">
        <v>14824823</v>
      </c>
      <c r="T295" s="36">
        <f t="shared" si="70"/>
        <v>0.77639015692066737</v>
      </c>
      <c r="U295" s="36">
        <f t="shared" si="71"/>
        <v>0.15974248436142613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39827550</v>
      </c>
      <c r="E296" s="31">
        <v>39827550</v>
      </c>
      <c r="F296" s="31">
        <v>10493768</v>
      </c>
      <c r="G296" s="36">
        <f t="shared" si="64"/>
        <v>0.26348012870487891</v>
      </c>
      <c r="H296" s="31">
        <v>10438934</v>
      </c>
      <c r="I296" s="36">
        <f t="shared" si="65"/>
        <v>0.26210334303767113</v>
      </c>
      <c r="J296" s="31">
        <v>10965325</v>
      </c>
      <c r="K296" s="36">
        <f t="shared" si="66"/>
        <v>0.2753200987758474</v>
      </c>
      <c r="L296" s="31">
        <v>10985588</v>
      </c>
      <c r="M296" s="36">
        <f t="shared" si="67"/>
        <v>0.27582886720373206</v>
      </c>
      <c r="N296" s="31">
        <f t="shared" si="68"/>
        <v>42883615</v>
      </c>
      <c r="O296" s="36">
        <f t="shared" si="69"/>
        <v>1.0767324377221295</v>
      </c>
      <c r="P296" s="31">
        <v>11929678</v>
      </c>
      <c r="Q296" s="31">
        <v>29952996</v>
      </c>
      <c r="R296" s="31">
        <v>35211439</v>
      </c>
      <c r="S296" s="31">
        <v>41361864</v>
      </c>
      <c r="T296" s="36">
        <f t="shared" si="70"/>
        <v>1.1746712197703706</v>
      </c>
      <c r="U296" s="36">
        <f t="shared" si="71"/>
        <v>-7.9137928115075695E-2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187567442</v>
      </c>
      <c r="E298" s="32">
        <f>SUM(E293:E297)</f>
        <v>185971247</v>
      </c>
      <c r="F298" s="32">
        <f>SUM(F293:F297)</f>
        <v>51108180</v>
      </c>
      <c r="G298" s="37">
        <f t="shared" si="64"/>
        <v>0.27247895186415133</v>
      </c>
      <c r="H298" s="32">
        <f>SUM(H293:H297)</f>
        <v>52219563</v>
      </c>
      <c r="I298" s="37">
        <f t="shared" si="65"/>
        <v>0.27840419660891896</v>
      </c>
      <c r="J298" s="32">
        <f>SUM(J293:J297)</f>
        <v>53742077</v>
      </c>
      <c r="K298" s="37">
        <f t="shared" si="66"/>
        <v>0.2889805702061029</v>
      </c>
      <c r="L298" s="32">
        <f>SUM(L293:L297)</f>
        <v>54223911</v>
      </c>
      <c r="M298" s="37">
        <f t="shared" si="67"/>
        <v>0.29157147610028122</v>
      </c>
      <c r="N298" s="32">
        <f t="shared" si="68"/>
        <v>211293731</v>
      </c>
      <c r="O298" s="37">
        <f t="shared" si="69"/>
        <v>1.1361634360606294</v>
      </c>
      <c r="P298" s="32">
        <f>SUM(P293:P297)</f>
        <v>49187350</v>
      </c>
      <c r="Q298" s="32">
        <f>SUM(Q293:Q297)</f>
        <v>156191108</v>
      </c>
      <c r="R298" s="32">
        <f>SUM(R293:R297)</f>
        <v>176847339</v>
      </c>
      <c r="S298" s="32">
        <f>SUM(S293:S297)</f>
        <v>188157481</v>
      </c>
      <c r="T298" s="37">
        <f t="shared" si="70"/>
        <v>1.0639542673582438</v>
      </c>
      <c r="U298" s="37">
        <f t="shared" si="71"/>
        <v>0.10239545330252597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586033832</v>
      </c>
      <c r="E299" s="32">
        <f>SUM(E263:E266,E268:E274,E276:E284,E286:E291,E293:E297)</f>
        <v>682715432</v>
      </c>
      <c r="F299" s="32">
        <f>SUM(F263:F266,F268:F274,F276:F284,F286:F291,F293:F297)</f>
        <v>130788178</v>
      </c>
      <c r="G299" s="37">
        <f t="shared" si="64"/>
        <v>0.22317513231898189</v>
      </c>
      <c r="H299" s="32">
        <f>SUM(H263:H266,H268:H274,H276:H284,H286:H291,H293:H297)</f>
        <v>141743916</v>
      </c>
      <c r="I299" s="37">
        <f t="shared" si="65"/>
        <v>0.24186985163682495</v>
      </c>
      <c r="J299" s="32">
        <f>SUM(J263:J266,J268:J274,J276:J284,J286:J291,J293:J297)</f>
        <v>178742250</v>
      </c>
      <c r="K299" s="37">
        <f t="shared" si="66"/>
        <v>0.26181076568956185</v>
      </c>
      <c r="L299" s="32">
        <f>SUM(L263:L266,L268:L274,L276:L284,L286:L291,L293:L297)</f>
        <v>122067171</v>
      </c>
      <c r="M299" s="37">
        <f t="shared" si="67"/>
        <v>0.17879656043866898</v>
      </c>
      <c r="N299" s="32">
        <f t="shared" si="68"/>
        <v>573341515</v>
      </c>
      <c r="O299" s="37">
        <f t="shared" si="69"/>
        <v>0.83979574523518319</v>
      </c>
      <c r="P299" s="32">
        <f>SUM(P263:P266,P268:P274,P276:P284,P286:P291,P293:P297)</f>
        <v>121022804</v>
      </c>
      <c r="Q299" s="32">
        <f>SUM(Q263:Q266,Q268:Q274,Q276:Q284,Q286:Q291,Q293:Q297)</f>
        <v>584205229</v>
      </c>
      <c r="R299" s="32">
        <f>SUM(R263:R266,R268:R274,R276:R284,R286:R291,R293:R297)</f>
        <v>640872274</v>
      </c>
      <c r="S299" s="32">
        <f>SUM(S263:S266,S268:S274,S276:S284,S286:S291,S293:S297)</f>
        <v>498534999</v>
      </c>
      <c r="T299" s="37">
        <f t="shared" si="70"/>
        <v>0.77790071317705345</v>
      </c>
      <c r="U299" s="37">
        <f t="shared" si="71"/>
        <v>8.6295058904766186E-3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3563343669</v>
      </c>
      <c r="E302" s="31">
        <v>3600861183</v>
      </c>
      <c r="F302" s="31">
        <v>942868597</v>
      </c>
      <c r="G302" s="36">
        <f t="shared" ref="G302:G339" si="72">IF(($D302     =0),0,($F302     /$D302     ))</f>
        <v>0.26460220640592946</v>
      </c>
      <c r="H302" s="31">
        <v>979781528</v>
      </c>
      <c r="I302" s="36">
        <f t="shared" ref="I302:I339" si="73">IF(($D302     =0),0,($H302     /$D302     ))</f>
        <v>0.27496127766844369</v>
      </c>
      <c r="J302" s="31">
        <v>989692088</v>
      </c>
      <c r="K302" s="36">
        <f t="shared" ref="K302:K339" si="74">IF(($E302     =0),0,($J302     /$E302     ))</f>
        <v>0.27484872026514884</v>
      </c>
      <c r="L302" s="31">
        <v>859988525</v>
      </c>
      <c r="M302" s="36">
        <f t="shared" ref="M302:M339" si="75">IF(($E302     =0),0,($L302     /$E302     ))</f>
        <v>0.23882856941558472</v>
      </c>
      <c r="N302" s="31">
        <f t="shared" ref="N302:N339" si="76">$F302     +$H302     +$J302     +$L302</f>
        <v>3772330738</v>
      </c>
      <c r="O302" s="36">
        <f t="shared" ref="O302:O339" si="77">IF(($E302     =0),0,($N302     /$E302     ))</f>
        <v>1.0476190406365911</v>
      </c>
      <c r="P302" s="31">
        <v>642182654</v>
      </c>
      <c r="Q302" s="31">
        <v>3205882760</v>
      </c>
      <c r="R302" s="31">
        <v>3230774236</v>
      </c>
      <c r="S302" s="31">
        <v>3316912950</v>
      </c>
      <c r="T302" s="36">
        <f t="shared" ref="T302:T339" si="78">IF(($R302     =0),0,($S302     /$R302     ))</f>
        <v>1.0266619415990663</v>
      </c>
      <c r="U302" s="36">
        <f t="shared" ref="U302:U339" si="79">IF(($P302     =0),0,(($L302     /$P302     )-1))</f>
        <v>0.33916498622835745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3563343669</v>
      </c>
      <c r="E303" s="32">
        <f>E302</f>
        <v>3600861183</v>
      </c>
      <c r="F303" s="32">
        <f>F302</f>
        <v>942868597</v>
      </c>
      <c r="G303" s="37">
        <f t="shared" si="72"/>
        <v>0.26460220640592946</v>
      </c>
      <c r="H303" s="32">
        <f>H302</f>
        <v>979781528</v>
      </c>
      <c r="I303" s="37">
        <f t="shared" si="73"/>
        <v>0.27496127766844369</v>
      </c>
      <c r="J303" s="32">
        <f>J302</f>
        <v>989692088</v>
      </c>
      <c r="K303" s="37">
        <f t="shared" si="74"/>
        <v>0.27484872026514884</v>
      </c>
      <c r="L303" s="32">
        <f>L302</f>
        <v>859988525</v>
      </c>
      <c r="M303" s="37">
        <f t="shared" si="75"/>
        <v>0.23882856941558472</v>
      </c>
      <c r="N303" s="32">
        <f t="shared" si="76"/>
        <v>3772330738</v>
      </c>
      <c r="O303" s="37">
        <f t="shared" si="77"/>
        <v>1.0476190406365911</v>
      </c>
      <c r="P303" s="32">
        <f>P302</f>
        <v>642182654</v>
      </c>
      <c r="Q303" s="32">
        <f>Q302</f>
        <v>3205882760</v>
      </c>
      <c r="R303" s="32">
        <f>R302</f>
        <v>3230774236</v>
      </c>
      <c r="S303" s="32">
        <f>S302</f>
        <v>3316912950</v>
      </c>
      <c r="T303" s="37">
        <f t="shared" si="78"/>
        <v>1.0266619415990663</v>
      </c>
      <c r="U303" s="37">
        <f t="shared" si="79"/>
        <v>0.33916498622835745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41229663</v>
      </c>
      <c r="E304" s="31">
        <v>43925171</v>
      </c>
      <c r="F304" s="31">
        <v>9855257</v>
      </c>
      <c r="G304" s="36">
        <f t="shared" si="72"/>
        <v>0.23903316891045168</v>
      </c>
      <c r="H304" s="31">
        <v>9962617</v>
      </c>
      <c r="I304" s="36">
        <f t="shared" si="73"/>
        <v>0.24163711937204047</v>
      </c>
      <c r="J304" s="31">
        <v>9895230</v>
      </c>
      <c r="K304" s="36">
        <f t="shared" si="74"/>
        <v>0.22527470638645891</v>
      </c>
      <c r="L304" s="31">
        <v>9856464</v>
      </c>
      <c r="M304" s="36">
        <f t="shared" si="75"/>
        <v>0.2243921600214146</v>
      </c>
      <c r="N304" s="31">
        <f t="shared" si="76"/>
        <v>39569568</v>
      </c>
      <c r="O304" s="36">
        <f t="shared" si="77"/>
        <v>0.90084038602832073</v>
      </c>
      <c r="P304" s="31">
        <v>9049107</v>
      </c>
      <c r="Q304" s="31">
        <v>34234239</v>
      </c>
      <c r="R304" s="31">
        <v>39357455</v>
      </c>
      <c r="S304" s="31">
        <v>35573495</v>
      </c>
      <c r="T304" s="36">
        <f t="shared" si="78"/>
        <v>0.90385658828803839</v>
      </c>
      <c r="U304" s="36">
        <f t="shared" si="79"/>
        <v>8.9219521882103914E-2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21174000</v>
      </c>
      <c r="E305" s="31">
        <v>26680708</v>
      </c>
      <c r="F305" s="31">
        <v>9453579</v>
      </c>
      <c r="G305" s="36">
        <f t="shared" si="72"/>
        <v>0.44647109662793993</v>
      </c>
      <c r="H305" s="31">
        <v>4943533</v>
      </c>
      <c r="I305" s="36">
        <f t="shared" si="73"/>
        <v>0.2334718522716539</v>
      </c>
      <c r="J305" s="31">
        <v>5978657</v>
      </c>
      <c r="K305" s="36">
        <f t="shared" si="74"/>
        <v>0.22408164730860966</v>
      </c>
      <c r="L305" s="31">
        <v>4812069</v>
      </c>
      <c r="M305" s="36">
        <f t="shared" si="75"/>
        <v>0.18035762019508628</v>
      </c>
      <c r="N305" s="31">
        <f t="shared" si="76"/>
        <v>25187838</v>
      </c>
      <c r="O305" s="36">
        <f t="shared" si="77"/>
        <v>0.94404683713790505</v>
      </c>
      <c r="P305" s="31">
        <v>4427799</v>
      </c>
      <c r="Q305" s="31">
        <v>21537522</v>
      </c>
      <c r="R305" s="31">
        <v>21105087</v>
      </c>
      <c r="S305" s="31">
        <v>21630680</v>
      </c>
      <c r="T305" s="36">
        <f t="shared" si="78"/>
        <v>1.0249036168389165</v>
      </c>
      <c r="U305" s="36">
        <f t="shared" si="79"/>
        <v>8.6785782281445067E-2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22331000</v>
      </c>
      <c r="E306" s="31">
        <v>27172000</v>
      </c>
      <c r="F306" s="31">
        <v>5662118</v>
      </c>
      <c r="G306" s="36">
        <f t="shared" si="72"/>
        <v>0.25355416237517353</v>
      </c>
      <c r="H306" s="31">
        <v>5548609</v>
      </c>
      <c r="I306" s="36">
        <f t="shared" si="73"/>
        <v>0.24847113877569299</v>
      </c>
      <c r="J306" s="31">
        <v>5575152</v>
      </c>
      <c r="K306" s="36">
        <f t="shared" si="74"/>
        <v>0.20518003827469453</v>
      </c>
      <c r="L306" s="31">
        <v>5350981</v>
      </c>
      <c r="M306" s="36">
        <f t="shared" si="75"/>
        <v>0.19692996466951274</v>
      </c>
      <c r="N306" s="31">
        <f t="shared" si="76"/>
        <v>22136860</v>
      </c>
      <c r="O306" s="36">
        <f t="shared" si="77"/>
        <v>0.81469380244369205</v>
      </c>
      <c r="P306" s="31">
        <v>5351536</v>
      </c>
      <c r="Q306" s="31">
        <v>19232000</v>
      </c>
      <c r="R306" s="31">
        <v>24968000</v>
      </c>
      <c r="S306" s="31">
        <v>20834870</v>
      </c>
      <c r="T306" s="36">
        <f t="shared" si="78"/>
        <v>0.83446291252803584</v>
      </c>
      <c r="U306" s="36">
        <f t="shared" si="79"/>
        <v>-1.0370854274366348E-4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141444817</v>
      </c>
      <c r="E307" s="31">
        <v>144064818</v>
      </c>
      <c r="F307" s="31">
        <v>39254149</v>
      </c>
      <c r="G307" s="36">
        <f t="shared" si="72"/>
        <v>0.27752271049988347</v>
      </c>
      <c r="H307" s="31">
        <v>36465621</v>
      </c>
      <c r="I307" s="36">
        <f t="shared" si="73"/>
        <v>0.25780811042372798</v>
      </c>
      <c r="J307" s="31">
        <v>35741054</v>
      </c>
      <c r="K307" s="36">
        <f t="shared" si="74"/>
        <v>0.24809009233607612</v>
      </c>
      <c r="L307" s="31">
        <v>30410415</v>
      </c>
      <c r="M307" s="36">
        <f t="shared" si="75"/>
        <v>0.21108842132435138</v>
      </c>
      <c r="N307" s="31">
        <f t="shared" si="76"/>
        <v>141871239</v>
      </c>
      <c r="O307" s="36">
        <f t="shared" si="77"/>
        <v>0.98477366625347762</v>
      </c>
      <c r="P307" s="31">
        <v>30112011</v>
      </c>
      <c r="Q307" s="31">
        <v>130975872</v>
      </c>
      <c r="R307" s="31">
        <v>134048296</v>
      </c>
      <c r="S307" s="31">
        <v>130597613</v>
      </c>
      <c r="T307" s="36">
        <f t="shared" si="78"/>
        <v>0.97425791223783997</v>
      </c>
      <c r="U307" s="36">
        <f t="shared" si="79"/>
        <v>9.9097997805592808E-3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92809340</v>
      </c>
      <c r="E308" s="31">
        <v>94938000</v>
      </c>
      <c r="F308" s="31">
        <v>30034435</v>
      </c>
      <c r="G308" s="36">
        <f t="shared" si="72"/>
        <v>0.32361435821006806</v>
      </c>
      <c r="H308" s="31">
        <v>27591537</v>
      </c>
      <c r="I308" s="36">
        <f t="shared" si="73"/>
        <v>0.29729267550011668</v>
      </c>
      <c r="J308" s="31">
        <v>25407111</v>
      </c>
      <c r="K308" s="36">
        <f t="shared" si="74"/>
        <v>0.26761792959615749</v>
      </c>
      <c r="L308" s="31">
        <v>17213880</v>
      </c>
      <c r="M308" s="36">
        <f t="shared" si="75"/>
        <v>0.18131707008784681</v>
      </c>
      <c r="N308" s="31">
        <f t="shared" si="76"/>
        <v>100246963</v>
      </c>
      <c r="O308" s="36">
        <f t="shared" si="77"/>
        <v>1.0559203164170301</v>
      </c>
      <c r="P308" s="31">
        <v>19027945</v>
      </c>
      <c r="Q308" s="31">
        <v>86096656</v>
      </c>
      <c r="R308" s="31">
        <v>105036186</v>
      </c>
      <c r="S308" s="31">
        <v>97907945</v>
      </c>
      <c r="T308" s="36">
        <f t="shared" si="78"/>
        <v>0.93213537856372664</v>
      </c>
      <c r="U308" s="36">
        <f t="shared" si="79"/>
        <v>-9.5336884776574649E-2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318988820</v>
      </c>
      <c r="E310" s="32">
        <f>SUM(E304:E309)</f>
        <v>336780697</v>
      </c>
      <c r="F310" s="32">
        <f>SUM(F304:F309)</f>
        <v>94259538</v>
      </c>
      <c r="G310" s="37">
        <f t="shared" si="72"/>
        <v>0.29549480135385309</v>
      </c>
      <c r="H310" s="32">
        <f>SUM(H304:H309)</f>
        <v>84511917</v>
      </c>
      <c r="I310" s="37">
        <f t="shared" si="73"/>
        <v>0.26493692474864794</v>
      </c>
      <c r="J310" s="32">
        <f>SUM(J304:J309)</f>
        <v>82597204</v>
      </c>
      <c r="K310" s="37">
        <f t="shared" si="74"/>
        <v>0.24525516080869683</v>
      </c>
      <c r="L310" s="32">
        <f>SUM(L304:L309)</f>
        <v>67643809</v>
      </c>
      <c r="M310" s="37">
        <f t="shared" si="75"/>
        <v>0.20085417484601262</v>
      </c>
      <c r="N310" s="32">
        <f t="shared" si="76"/>
        <v>329012468</v>
      </c>
      <c r="O310" s="37">
        <f t="shared" si="77"/>
        <v>0.97693386506650048</v>
      </c>
      <c r="P310" s="32">
        <f>SUM(P304:P309)</f>
        <v>67968398</v>
      </c>
      <c r="Q310" s="32">
        <f>SUM(Q304:Q309)</f>
        <v>292076289</v>
      </c>
      <c r="R310" s="32">
        <f>SUM(R304:R309)</f>
        <v>324515024</v>
      </c>
      <c r="S310" s="32">
        <f>SUM(S304:S309)</f>
        <v>306544603</v>
      </c>
      <c r="T310" s="37">
        <f t="shared" si="78"/>
        <v>0.94462376262739689</v>
      </c>
      <c r="U310" s="37">
        <f t="shared" si="79"/>
        <v>-4.7755870309021953E-3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56602105</v>
      </c>
      <c r="E311" s="31">
        <v>56719105</v>
      </c>
      <c r="F311" s="31">
        <v>45799282</v>
      </c>
      <c r="G311" s="36">
        <f t="shared" si="72"/>
        <v>0.80914450089797896</v>
      </c>
      <c r="H311" s="31">
        <v>10301646</v>
      </c>
      <c r="I311" s="36">
        <f t="shared" si="73"/>
        <v>0.18200111108941974</v>
      </c>
      <c r="J311" s="31">
        <v>635845</v>
      </c>
      <c r="K311" s="36">
        <f t="shared" si="74"/>
        <v>1.1210420192631743E-2</v>
      </c>
      <c r="L311" s="31">
        <v>11774662</v>
      </c>
      <c r="M311" s="36">
        <f t="shared" si="75"/>
        <v>0.20759604722253638</v>
      </c>
      <c r="N311" s="31">
        <f t="shared" si="76"/>
        <v>68511435</v>
      </c>
      <c r="O311" s="36">
        <f t="shared" si="77"/>
        <v>1.2079075472012473</v>
      </c>
      <c r="P311" s="31">
        <v>9991501</v>
      </c>
      <c r="Q311" s="31">
        <v>38364210</v>
      </c>
      <c r="R311" s="31">
        <v>53491383</v>
      </c>
      <c r="S311" s="31">
        <v>55001683</v>
      </c>
      <c r="T311" s="36">
        <f t="shared" si="78"/>
        <v>1.0282344541362858</v>
      </c>
      <c r="U311" s="36">
        <f t="shared" si="79"/>
        <v>0.17846777976602324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301789965</v>
      </c>
      <c r="E312" s="31">
        <v>279450924</v>
      </c>
      <c r="F312" s="31">
        <v>42156359</v>
      </c>
      <c r="G312" s="36">
        <f t="shared" si="72"/>
        <v>0.13968774276507173</v>
      </c>
      <c r="H312" s="31">
        <v>88290887</v>
      </c>
      <c r="I312" s="36">
        <f t="shared" si="73"/>
        <v>0.29255739832171029</v>
      </c>
      <c r="J312" s="31">
        <v>63603851</v>
      </c>
      <c r="K312" s="36">
        <f t="shared" si="74"/>
        <v>0.22760293682192298</v>
      </c>
      <c r="L312" s="31">
        <v>82259433</v>
      </c>
      <c r="M312" s="36">
        <f t="shared" si="75"/>
        <v>0.29436092685812698</v>
      </c>
      <c r="N312" s="31">
        <f t="shared" si="76"/>
        <v>276310530</v>
      </c>
      <c r="O312" s="36">
        <f t="shared" si="77"/>
        <v>0.98876227011509188</v>
      </c>
      <c r="P312" s="31">
        <v>40915733</v>
      </c>
      <c r="Q312" s="31">
        <v>195445179</v>
      </c>
      <c r="R312" s="31">
        <v>198904408</v>
      </c>
      <c r="S312" s="31">
        <v>195180947</v>
      </c>
      <c r="T312" s="36">
        <f t="shared" si="78"/>
        <v>0.98128014840173883</v>
      </c>
      <c r="U312" s="36">
        <f t="shared" si="79"/>
        <v>1.010459717292612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159519078</v>
      </c>
      <c r="E313" s="31">
        <v>159519078</v>
      </c>
      <c r="F313" s="31">
        <v>47761999</v>
      </c>
      <c r="G313" s="36">
        <f t="shared" si="72"/>
        <v>0.29941245648373166</v>
      </c>
      <c r="H313" s="31">
        <v>39407190</v>
      </c>
      <c r="I313" s="36">
        <f t="shared" si="73"/>
        <v>0.24703747347386248</v>
      </c>
      <c r="J313" s="31">
        <v>39046266</v>
      </c>
      <c r="K313" s="36">
        <f t="shared" si="74"/>
        <v>0.24477489770847347</v>
      </c>
      <c r="L313" s="31">
        <v>33822532</v>
      </c>
      <c r="M313" s="36">
        <f t="shared" si="75"/>
        <v>0.21202813120572325</v>
      </c>
      <c r="N313" s="31">
        <f t="shared" si="76"/>
        <v>160037987</v>
      </c>
      <c r="O313" s="36">
        <f t="shared" si="77"/>
        <v>1.0032529588717909</v>
      </c>
      <c r="P313" s="31">
        <v>32004662</v>
      </c>
      <c r="Q313" s="31">
        <v>160222402</v>
      </c>
      <c r="R313" s="31">
        <v>148162734</v>
      </c>
      <c r="S313" s="31">
        <v>168598594</v>
      </c>
      <c r="T313" s="36">
        <f t="shared" si="78"/>
        <v>1.1379284753209264</v>
      </c>
      <c r="U313" s="36">
        <f t="shared" si="79"/>
        <v>5.6800162426336565E-2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144856500</v>
      </c>
      <c r="E314" s="31">
        <v>153843050</v>
      </c>
      <c r="F314" s="31">
        <v>33474906</v>
      </c>
      <c r="G314" s="36">
        <f t="shared" si="72"/>
        <v>0.23109012022242703</v>
      </c>
      <c r="H314" s="31">
        <v>73385335</v>
      </c>
      <c r="I314" s="36">
        <f t="shared" si="73"/>
        <v>0.50660712498231009</v>
      </c>
      <c r="J314" s="31">
        <v>26671160</v>
      </c>
      <c r="K314" s="36">
        <f t="shared" si="74"/>
        <v>0.17336603765980979</v>
      </c>
      <c r="L314" s="31">
        <v>25074352</v>
      </c>
      <c r="M314" s="36">
        <f t="shared" si="75"/>
        <v>0.16298657625417592</v>
      </c>
      <c r="N314" s="31">
        <f t="shared" si="76"/>
        <v>158605753</v>
      </c>
      <c r="O314" s="36">
        <f t="shared" si="77"/>
        <v>1.0309581940815655</v>
      </c>
      <c r="P314" s="31">
        <v>25579090</v>
      </c>
      <c r="Q314" s="31">
        <v>136925430</v>
      </c>
      <c r="R314" s="31">
        <v>138005430</v>
      </c>
      <c r="S314" s="31">
        <v>145066322</v>
      </c>
      <c r="T314" s="36">
        <f t="shared" si="78"/>
        <v>1.0511638708708781</v>
      </c>
      <c r="U314" s="36">
        <f t="shared" si="79"/>
        <v>-1.9732445524840769E-2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41830466</v>
      </c>
      <c r="E315" s="31">
        <v>41830466</v>
      </c>
      <c r="F315" s="31">
        <v>14803198</v>
      </c>
      <c r="G315" s="36">
        <f t="shared" si="72"/>
        <v>0.35388556273793365</v>
      </c>
      <c r="H315" s="31">
        <v>12908472</v>
      </c>
      <c r="I315" s="36">
        <f t="shared" si="73"/>
        <v>0.30859020313089508</v>
      </c>
      <c r="J315" s="31">
        <v>12161287</v>
      </c>
      <c r="K315" s="36">
        <f t="shared" si="74"/>
        <v>0.29072798280564216</v>
      </c>
      <c r="L315" s="31">
        <v>9846057</v>
      </c>
      <c r="M315" s="36">
        <f t="shared" si="75"/>
        <v>0.23538004573030574</v>
      </c>
      <c r="N315" s="31">
        <f t="shared" si="76"/>
        <v>49719014</v>
      </c>
      <c r="O315" s="36">
        <f t="shared" si="77"/>
        <v>1.1885837944047766</v>
      </c>
      <c r="P315" s="31">
        <v>7986110</v>
      </c>
      <c r="Q315" s="31">
        <v>52280244</v>
      </c>
      <c r="R315" s="31">
        <v>48888528</v>
      </c>
      <c r="S315" s="31">
        <v>46883875</v>
      </c>
      <c r="T315" s="36">
        <f t="shared" si="78"/>
        <v>0.9589954314026391</v>
      </c>
      <c r="U315" s="36">
        <f t="shared" si="79"/>
        <v>0.23289774370751215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704598114</v>
      </c>
      <c r="E317" s="32">
        <f>SUM(E311:E316)</f>
        <v>691362623</v>
      </c>
      <c r="F317" s="32">
        <f>SUM(F311:F316)</f>
        <v>183995744</v>
      </c>
      <c r="G317" s="37">
        <f t="shared" si="72"/>
        <v>0.26113573162360182</v>
      </c>
      <c r="H317" s="32">
        <f>SUM(H311:H316)</f>
        <v>224293530</v>
      </c>
      <c r="I317" s="37">
        <f t="shared" si="73"/>
        <v>0.31832831445813381</v>
      </c>
      <c r="J317" s="32">
        <f>SUM(J311:J316)</f>
        <v>142118409</v>
      </c>
      <c r="K317" s="37">
        <f t="shared" si="74"/>
        <v>0.2055627600799588</v>
      </c>
      <c r="L317" s="32">
        <f>SUM(L311:L316)</f>
        <v>162777036</v>
      </c>
      <c r="M317" s="37">
        <f t="shared" si="75"/>
        <v>0.23544378967678153</v>
      </c>
      <c r="N317" s="32">
        <f t="shared" si="76"/>
        <v>713184719</v>
      </c>
      <c r="O317" s="37">
        <f t="shared" si="77"/>
        <v>1.031563893207458</v>
      </c>
      <c r="P317" s="32">
        <f>SUM(P311:P316)</f>
        <v>116477096</v>
      </c>
      <c r="Q317" s="32">
        <f>SUM(Q311:Q316)</f>
        <v>583237465</v>
      </c>
      <c r="R317" s="32">
        <f>SUM(R311:R316)</f>
        <v>587452483</v>
      </c>
      <c r="S317" s="32">
        <f>SUM(S311:S316)</f>
        <v>610731421</v>
      </c>
      <c r="T317" s="37">
        <f t="shared" si="78"/>
        <v>1.0396269292813594</v>
      </c>
      <c r="U317" s="37">
        <f t="shared" si="79"/>
        <v>0.39750252702041955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62787493</v>
      </c>
      <c r="E318" s="31">
        <v>71424098</v>
      </c>
      <c r="F318" s="31">
        <v>13886156</v>
      </c>
      <c r="G318" s="36">
        <f t="shared" si="72"/>
        <v>0.2211611793450648</v>
      </c>
      <c r="H318" s="31">
        <v>14299105</v>
      </c>
      <c r="I318" s="36">
        <f t="shared" si="73"/>
        <v>0.22773811019974949</v>
      </c>
      <c r="J318" s="31">
        <v>13374048</v>
      </c>
      <c r="K318" s="36">
        <f t="shared" si="74"/>
        <v>0.18724839899273213</v>
      </c>
      <c r="L318" s="31">
        <v>12372214</v>
      </c>
      <c r="M318" s="36">
        <f t="shared" si="75"/>
        <v>0.17322184453767969</v>
      </c>
      <c r="N318" s="31">
        <f t="shared" si="76"/>
        <v>53931523</v>
      </c>
      <c r="O318" s="36">
        <f t="shared" si="77"/>
        <v>0.75508861168957286</v>
      </c>
      <c r="P318" s="31">
        <v>11281269</v>
      </c>
      <c r="Q318" s="31">
        <v>58024258</v>
      </c>
      <c r="R318" s="31">
        <v>59269860</v>
      </c>
      <c r="S318" s="31">
        <v>59858200</v>
      </c>
      <c r="T318" s="36">
        <f t="shared" si="78"/>
        <v>1.0099264617800683</v>
      </c>
      <c r="U318" s="36">
        <f t="shared" si="79"/>
        <v>9.6704103057909441E-2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135785097</v>
      </c>
      <c r="E319" s="31">
        <v>144189323</v>
      </c>
      <c r="F319" s="31">
        <v>36497262</v>
      </c>
      <c r="G319" s="36">
        <f t="shared" si="72"/>
        <v>0.26878694942494313</v>
      </c>
      <c r="H319" s="31">
        <v>37443373</v>
      </c>
      <c r="I319" s="36">
        <f t="shared" si="73"/>
        <v>0.27575465811244365</v>
      </c>
      <c r="J319" s="31">
        <v>39931754</v>
      </c>
      <c r="K319" s="36">
        <f t="shared" si="74"/>
        <v>0.27693974261880683</v>
      </c>
      <c r="L319" s="31">
        <v>21353247</v>
      </c>
      <c r="M319" s="36">
        <f t="shared" si="75"/>
        <v>0.14809173491992886</v>
      </c>
      <c r="N319" s="31">
        <f t="shared" si="76"/>
        <v>135225636</v>
      </c>
      <c r="O319" s="36">
        <f t="shared" si="77"/>
        <v>0.93783390605142103</v>
      </c>
      <c r="P319" s="31">
        <v>29042759</v>
      </c>
      <c r="Q319" s="31">
        <v>127653460</v>
      </c>
      <c r="R319" s="31">
        <v>121694142</v>
      </c>
      <c r="S319" s="31">
        <v>131581097</v>
      </c>
      <c r="T319" s="36">
        <f t="shared" si="78"/>
        <v>1.081244296870099</v>
      </c>
      <c r="U319" s="36">
        <f t="shared" si="79"/>
        <v>-0.26476520360892708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21605043</v>
      </c>
      <c r="E320" s="31">
        <v>24105043</v>
      </c>
      <c r="F320" s="31">
        <v>5797538</v>
      </c>
      <c r="G320" s="36">
        <f t="shared" si="72"/>
        <v>0.26834188666044312</v>
      </c>
      <c r="H320" s="31">
        <v>5578738</v>
      </c>
      <c r="I320" s="36">
        <f t="shared" si="73"/>
        <v>0.2582146214659235</v>
      </c>
      <c r="J320" s="31">
        <v>6045351</v>
      </c>
      <c r="K320" s="36">
        <f t="shared" si="74"/>
        <v>0.25079196083574712</v>
      </c>
      <c r="L320" s="31">
        <v>5382970</v>
      </c>
      <c r="M320" s="36">
        <f t="shared" si="75"/>
        <v>0.223313022092514</v>
      </c>
      <c r="N320" s="31">
        <f t="shared" si="76"/>
        <v>22804597</v>
      </c>
      <c r="O320" s="36">
        <f t="shared" si="77"/>
        <v>0.94605087408472988</v>
      </c>
      <c r="P320" s="31">
        <v>4826000</v>
      </c>
      <c r="Q320" s="31">
        <v>20018600</v>
      </c>
      <c r="R320" s="31">
        <v>20230600</v>
      </c>
      <c r="S320" s="31">
        <v>20004961</v>
      </c>
      <c r="T320" s="36">
        <f t="shared" si="78"/>
        <v>0.98884664814686662</v>
      </c>
      <c r="U320" s="36">
        <f t="shared" si="79"/>
        <v>0.11541027766266065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32351714</v>
      </c>
      <c r="E321" s="31">
        <v>37412260</v>
      </c>
      <c r="F321" s="31">
        <v>9073964</v>
      </c>
      <c r="G321" s="36">
        <f t="shared" si="72"/>
        <v>0.28047861699074123</v>
      </c>
      <c r="H321" s="31">
        <v>10660748</v>
      </c>
      <c r="I321" s="36">
        <f t="shared" si="73"/>
        <v>0.32952652833169827</v>
      </c>
      <c r="J321" s="31">
        <v>9201448</v>
      </c>
      <c r="K321" s="36">
        <f t="shared" si="74"/>
        <v>0.24594739799199514</v>
      </c>
      <c r="L321" s="31">
        <v>9544595</v>
      </c>
      <c r="M321" s="36">
        <f t="shared" si="75"/>
        <v>0.2551194448023188</v>
      </c>
      <c r="N321" s="31">
        <f t="shared" si="76"/>
        <v>38480755</v>
      </c>
      <c r="O321" s="36">
        <f t="shared" si="77"/>
        <v>1.0285600228374334</v>
      </c>
      <c r="P321" s="31">
        <v>7285423</v>
      </c>
      <c r="Q321" s="31">
        <v>30024643</v>
      </c>
      <c r="R321" s="31">
        <v>30283814</v>
      </c>
      <c r="S321" s="31">
        <v>30446130</v>
      </c>
      <c r="T321" s="36">
        <f t="shared" si="78"/>
        <v>1.0053598268698916</v>
      </c>
      <c r="U321" s="36">
        <f t="shared" si="79"/>
        <v>0.31009482908542174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252529347</v>
      </c>
      <c r="E323" s="32">
        <f>SUM(E318:E322)</f>
        <v>277130724</v>
      </c>
      <c r="F323" s="32">
        <f>SUM(F318:F322)</f>
        <v>65254920</v>
      </c>
      <c r="G323" s="37">
        <f t="shared" si="72"/>
        <v>0.25840529338556439</v>
      </c>
      <c r="H323" s="32">
        <f>SUM(H318:H322)</f>
        <v>67981964</v>
      </c>
      <c r="I323" s="37">
        <f t="shared" si="73"/>
        <v>0.26920421253059351</v>
      </c>
      <c r="J323" s="32">
        <f>SUM(J318:J322)</f>
        <v>68552601</v>
      </c>
      <c r="K323" s="37">
        <f t="shared" si="74"/>
        <v>0.24736557538816953</v>
      </c>
      <c r="L323" s="32">
        <f>SUM(L318:L322)</f>
        <v>48653026</v>
      </c>
      <c r="M323" s="37">
        <f t="shared" si="75"/>
        <v>0.17555984157137336</v>
      </c>
      <c r="N323" s="32">
        <f t="shared" si="76"/>
        <v>250442511</v>
      </c>
      <c r="O323" s="37">
        <f t="shared" si="77"/>
        <v>0.90369810818954888</v>
      </c>
      <c r="P323" s="32">
        <f>SUM(P318:P322)</f>
        <v>52435451</v>
      </c>
      <c r="Q323" s="32">
        <f>SUM(Q318:Q322)</f>
        <v>235720961</v>
      </c>
      <c r="R323" s="32">
        <f>SUM(R318:R322)</f>
        <v>231478416</v>
      </c>
      <c r="S323" s="32">
        <f>SUM(S318:S322)</f>
        <v>241890388</v>
      </c>
      <c r="T323" s="37">
        <f t="shared" si="78"/>
        <v>1.0449803147089101</v>
      </c>
      <c r="U323" s="37">
        <f t="shared" si="79"/>
        <v>-7.2134880655455813E-2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18386210</v>
      </c>
      <c r="E324" s="31">
        <v>18386210</v>
      </c>
      <c r="F324" s="31">
        <v>2425601</v>
      </c>
      <c r="G324" s="36">
        <f t="shared" si="72"/>
        <v>0.13192501336599549</v>
      </c>
      <c r="H324" s="31">
        <v>3266607</v>
      </c>
      <c r="I324" s="36">
        <f t="shared" si="73"/>
        <v>0.17766614217938334</v>
      </c>
      <c r="J324" s="31">
        <v>3281194</v>
      </c>
      <c r="K324" s="36">
        <f t="shared" si="74"/>
        <v>0.17845950851208597</v>
      </c>
      <c r="L324" s="31">
        <v>3306196</v>
      </c>
      <c r="M324" s="36">
        <f t="shared" si="75"/>
        <v>0.17981933198848485</v>
      </c>
      <c r="N324" s="31">
        <f t="shared" si="76"/>
        <v>12279598</v>
      </c>
      <c r="O324" s="36">
        <f t="shared" si="77"/>
        <v>0.66786999604594965</v>
      </c>
      <c r="P324" s="31">
        <v>1966719</v>
      </c>
      <c r="Q324" s="31">
        <v>16611600</v>
      </c>
      <c r="R324" s="31">
        <v>16611600</v>
      </c>
      <c r="S324" s="31">
        <v>10972902</v>
      </c>
      <c r="T324" s="36">
        <f t="shared" si="78"/>
        <v>0.66055659900310626</v>
      </c>
      <c r="U324" s="36">
        <f t="shared" si="79"/>
        <v>0.6810718765619288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46156028</v>
      </c>
      <c r="E325" s="31">
        <v>46156028</v>
      </c>
      <c r="F325" s="31">
        <v>15542891</v>
      </c>
      <c r="G325" s="36">
        <f t="shared" si="72"/>
        <v>0.33674671919342802</v>
      </c>
      <c r="H325" s="31">
        <v>13692984</v>
      </c>
      <c r="I325" s="36">
        <f t="shared" si="73"/>
        <v>0.29666729554804844</v>
      </c>
      <c r="J325" s="31">
        <v>9340676</v>
      </c>
      <c r="K325" s="36">
        <f t="shared" si="74"/>
        <v>0.20237174654630161</v>
      </c>
      <c r="L325" s="31">
        <v>9133390</v>
      </c>
      <c r="M325" s="36">
        <f t="shared" si="75"/>
        <v>0.19788076218343573</v>
      </c>
      <c r="N325" s="31">
        <f t="shared" si="76"/>
        <v>47709941</v>
      </c>
      <c r="O325" s="36">
        <f t="shared" si="77"/>
        <v>1.0336665234712137</v>
      </c>
      <c r="P325" s="31">
        <v>7395515</v>
      </c>
      <c r="Q325" s="31">
        <v>43994105</v>
      </c>
      <c r="R325" s="31">
        <v>43693769</v>
      </c>
      <c r="S325" s="31">
        <v>44096344</v>
      </c>
      <c r="T325" s="36">
        <f t="shared" si="78"/>
        <v>1.0092135562853366</v>
      </c>
      <c r="U325" s="36">
        <f t="shared" si="79"/>
        <v>0.23499039620634932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139063282</v>
      </c>
      <c r="E326" s="31">
        <v>135439794</v>
      </c>
      <c r="F326" s="31">
        <v>56776419</v>
      </c>
      <c r="G326" s="36">
        <f t="shared" si="72"/>
        <v>0.40827757107012619</v>
      </c>
      <c r="H326" s="31">
        <v>26230184</v>
      </c>
      <c r="I326" s="36">
        <f t="shared" si="73"/>
        <v>0.18862048718223118</v>
      </c>
      <c r="J326" s="31">
        <v>26371165</v>
      </c>
      <c r="K326" s="36">
        <f t="shared" si="74"/>
        <v>0.19470765733739967</v>
      </c>
      <c r="L326" s="31">
        <v>26260870</v>
      </c>
      <c r="M326" s="36">
        <f t="shared" si="75"/>
        <v>0.19389331026300882</v>
      </c>
      <c r="N326" s="31">
        <f t="shared" si="76"/>
        <v>135638638</v>
      </c>
      <c r="O326" s="36">
        <f t="shared" si="77"/>
        <v>1.0014681357238331</v>
      </c>
      <c r="P326" s="31">
        <v>24768517</v>
      </c>
      <c r="Q326" s="31">
        <v>126354871</v>
      </c>
      <c r="R326" s="31">
        <v>129482266</v>
      </c>
      <c r="S326" s="31">
        <v>96943989</v>
      </c>
      <c r="T326" s="36">
        <f t="shared" si="78"/>
        <v>0.74870476085118864</v>
      </c>
      <c r="U326" s="36">
        <f t="shared" si="79"/>
        <v>6.0252012665917842E-2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255825621</v>
      </c>
      <c r="E327" s="31">
        <v>255825621</v>
      </c>
      <c r="F327" s="31">
        <v>80050909</v>
      </c>
      <c r="G327" s="36">
        <f t="shared" si="72"/>
        <v>0.3129120089187627</v>
      </c>
      <c r="H327" s="31">
        <v>74052358</v>
      </c>
      <c r="I327" s="36">
        <f t="shared" si="73"/>
        <v>0.28946419717671673</v>
      </c>
      <c r="J327" s="31">
        <v>55724045</v>
      </c>
      <c r="K327" s="36">
        <f t="shared" si="74"/>
        <v>0.21782042307638921</v>
      </c>
      <c r="L327" s="31">
        <v>58322023</v>
      </c>
      <c r="M327" s="36">
        <f t="shared" si="75"/>
        <v>0.22797569208285046</v>
      </c>
      <c r="N327" s="31">
        <f t="shared" si="76"/>
        <v>268149335</v>
      </c>
      <c r="O327" s="36">
        <f t="shared" si="77"/>
        <v>1.0481723212547192</v>
      </c>
      <c r="P327" s="31">
        <v>61847982</v>
      </c>
      <c r="Q327" s="31">
        <v>237885485</v>
      </c>
      <c r="R327" s="31">
        <v>241645025</v>
      </c>
      <c r="S327" s="31">
        <v>244808234</v>
      </c>
      <c r="T327" s="36">
        <f t="shared" si="78"/>
        <v>1.0130903129497493</v>
      </c>
      <c r="U327" s="36">
        <f t="shared" si="79"/>
        <v>-5.7010089674389031E-2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61389100</v>
      </c>
      <c r="E328" s="31">
        <v>58929100</v>
      </c>
      <c r="F328" s="31">
        <v>45722993</v>
      </c>
      <c r="G328" s="36">
        <f t="shared" si="72"/>
        <v>0.74480637442151787</v>
      </c>
      <c r="H328" s="31">
        <v>1338654</v>
      </c>
      <c r="I328" s="36">
        <f t="shared" si="73"/>
        <v>2.1806053517644013E-2</v>
      </c>
      <c r="J328" s="31">
        <v>574187</v>
      </c>
      <c r="K328" s="36">
        <f t="shared" si="74"/>
        <v>9.743691995974824E-3</v>
      </c>
      <c r="L328" s="31">
        <v>3289870</v>
      </c>
      <c r="M328" s="36">
        <f t="shared" si="75"/>
        <v>5.582759621307639E-2</v>
      </c>
      <c r="N328" s="31">
        <f t="shared" si="76"/>
        <v>50925704</v>
      </c>
      <c r="O328" s="36">
        <f t="shared" si="77"/>
        <v>0.86418601336181955</v>
      </c>
      <c r="P328" s="31">
        <v>846699</v>
      </c>
      <c r="Q328" s="31">
        <v>59349800</v>
      </c>
      <c r="R328" s="31">
        <v>59349800</v>
      </c>
      <c r="S328" s="31">
        <v>46379022</v>
      </c>
      <c r="T328" s="36">
        <f t="shared" si="78"/>
        <v>0.78145203522168571</v>
      </c>
      <c r="U328" s="36">
        <f t="shared" si="79"/>
        <v>2.8855248441299683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104393160</v>
      </c>
      <c r="E329" s="31">
        <v>101766436</v>
      </c>
      <c r="F329" s="31">
        <v>25727086</v>
      </c>
      <c r="G329" s="36">
        <f t="shared" si="72"/>
        <v>0.24644417316230297</v>
      </c>
      <c r="H329" s="31">
        <v>21326268</v>
      </c>
      <c r="I329" s="36">
        <f t="shared" si="73"/>
        <v>0.20428798208618265</v>
      </c>
      <c r="J329" s="31">
        <v>22139649</v>
      </c>
      <c r="K329" s="36">
        <f t="shared" si="74"/>
        <v>0.21755354584688413</v>
      </c>
      <c r="L329" s="31">
        <v>26287697</v>
      </c>
      <c r="M329" s="36">
        <f t="shared" si="75"/>
        <v>0.25831401818965144</v>
      </c>
      <c r="N329" s="31">
        <f t="shared" si="76"/>
        <v>95480700</v>
      </c>
      <c r="O329" s="36">
        <f t="shared" si="77"/>
        <v>0.93823370212159141</v>
      </c>
      <c r="P329" s="31">
        <v>19720548</v>
      </c>
      <c r="Q329" s="31">
        <v>100070521</v>
      </c>
      <c r="R329" s="31">
        <v>92359920</v>
      </c>
      <c r="S329" s="31">
        <v>86844991</v>
      </c>
      <c r="T329" s="36">
        <f t="shared" si="78"/>
        <v>0.94028872047528844</v>
      </c>
      <c r="U329" s="36">
        <f t="shared" si="79"/>
        <v>0.3330104721227829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68903532</v>
      </c>
      <c r="E330" s="31">
        <v>59939081</v>
      </c>
      <c r="F330" s="31">
        <v>25170799</v>
      </c>
      <c r="G330" s="36">
        <f t="shared" si="72"/>
        <v>0.36530491644463159</v>
      </c>
      <c r="H330" s="31">
        <v>16395040</v>
      </c>
      <c r="I330" s="36">
        <f t="shared" si="73"/>
        <v>0.23794193888348134</v>
      </c>
      <c r="J330" s="31">
        <v>15925613</v>
      </c>
      <c r="K330" s="36">
        <f t="shared" si="74"/>
        <v>0.26569664956991917</v>
      </c>
      <c r="L330" s="31">
        <v>7743557</v>
      </c>
      <c r="M330" s="36">
        <f t="shared" si="75"/>
        <v>0.12919045255298459</v>
      </c>
      <c r="N330" s="31">
        <f t="shared" si="76"/>
        <v>65235009</v>
      </c>
      <c r="O330" s="36">
        <f t="shared" si="77"/>
        <v>1.0883551751485814</v>
      </c>
      <c r="P330" s="31">
        <v>7237965</v>
      </c>
      <c r="Q330" s="31">
        <v>56035647</v>
      </c>
      <c r="R330" s="31">
        <v>57707341</v>
      </c>
      <c r="S330" s="31">
        <v>58578478</v>
      </c>
      <c r="T330" s="36">
        <f t="shared" si="78"/>
        <v>1.0150957743833666</v>
      </c>
      <c r="U330" s="36">
        <f t="shared" si="79"/>
        <v>6.9852783206329372E-2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694116933</v>
      </c>
      <c r="E332" s="32">
        <f>SUM(E324:E331)</f>
        <v>676442270</v>
      </c>
      <c r="F332" s="32">
        <f>SUM(F324:F331)</f>
        <v>251416698</v>
      </c>
      <c r="G332" s="37">
        <f t="shared" si="72"/>
        <v>0.36221086973540234</v>
      </c>
      <c r="H332" s="32">
        <f>SUM(H324:H331)</f>
        <v>156302095</v>
      </c>
      <c r="I332" s="37">
        <f t="shared" si="73"/>
        <v>0.22518121597243904</v>
      </c>
      <c r="J332" s="32">
        <f>SUM(J324:J331)</f>
        <v>133356529</v>
      </c>
      <c r="K332" s="37">
        <f t="shared" si="74"/>
        <v>0.19714399131207458</v>
      </c>
      <c r="L332" s="32">
        <f>SUM(L324:L331)</f>
        <v>134343603</v>
      </c>
      <c r="M332" s="37">
        <f t="shared" si="75"/>
        <v>0.19860320526687369</v>
      </c>
      <c r="N332" s="32">
        <f t="shared" si="76"/>
        <v>675418925</v>
      </c>
      <c r="O332" s="37">
        <f t="shared" si="77"/>
        <v>0.99848716580056418</v>
      </c>
      <c r="P332" s="32">
        <f>SUM(P324:P331)</f>
        <v>123783945</v>
      </c>
      <c r="Q332" s="32">
        <f>SUM(Q324:Q331)</f>
        <v>640302029</v>
      </c>
      <c r="R332" s="32">
        <f>SUM(R324:R331)</f>
        <v>640849721</v>
      </c>
      <c r="S332" s="32">
        <f>SUM(S324:S331)</f>
        <v>588623960</v>
      </c>
      <c r="T332" s="37">
        <f t="shared" si="78"/>
        <v>0.91850544786302557</v>
      </c>
      <c r="U332" s="37">
        <f t="shared" si="79"/>
        <v>8.5307169681819506E-2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4164288</v>
      </c>
      <c r="E333" s="31">
        <v>5436112</v>
      </c>
      <c r="F333" s="31">
        <v>937799</v>
      </c>
      <c r="G333" s="36">
        <f t="shared" si="72"/>
        <v>0.2252003223600289</v>
      </c>
      <c r="H333" s="31">
        <v>1000264</v>
      </c>
      <c r="I333" s="36">
        <f t="shared" si="73"/>
        <v>0.24020048565324972</v>
      </c>
      <c r="J333" s="31">
        <v>922355</v>
      </c>
      <c r="K333" s="36">
        <f t="shared" si="74"/>
        <v>0.16967181691620775</v>
      </c>
      <c r="L333" s="31">
        <v>999801</v>
      </c>
      <c r="M333" s="36">
        <f t="shared" si="75"/>
        <v>0.18391839608896948</v>
      </c>
      <c r="N333" s="31">
        <f t="shared" si="76"/>
        <v>3860219</v>
      </c>
      <c r="O333" s="36">
        <f t="shared" si="77"/>
        <v>0.71010659824521638</v>
      </c>
      <c r="P333" s="31">
        <v>891935</v>
      </c>
      <c r="Q333" s="31">
        <v>3637512</v>
      </c>
      <c r="R333" s="31">
        <v>4410396</v>
      </c>
      <c r="S333" s="31">
        <v>3126223</v>
      </c>
      <c r="T333" s="36">
        <f t="shared" si="78"/>
        <v>0.70883045422678603</v>
      </c>
      <c r="U333" s="36">
        <f t="shared" si="79"/>
        <v>0.12093482148362833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7672537</v>
      </c>
      <c r="E334" s="31">
        <v>7831450</v>
      </c>
      <c r="F334" s="31">
        <v>1896200</v>
      </c>
      <c r="G334" s="36">
        <f t="shared" si="72"/>
        <v>0.24714119984041785</v>
      </c>
      <c r="H334" s="31">
        <v>1993667</v>
      </c>
      <c r="I334" s="36">
        <f t="shared" si="73"/>
        <v>0.2598445598893821</v>
      </c>
      <c r="J334" s="31">
        <v>1994221</v>
      </c>
      <c r="K334" s="36">
        <f t="shared" si="74"/>
        <v>0.25464262684432643</v>
      </c>
      <c r="L334" s="31">
        <v>1977412</v>
      </c>
      <c r="M334" s="36">
        <f t="shared" si="75"/>
        <v>0.25249628102075605</v>
      </c>
      <c r="N334" s="31">
        <f t="shared" si="76"/>
        <v>7861500</v>
      </c>
      <c r="O334" s="36">
        <f t="shared" si="77"/>
        <v>1.0038370927478308</v>
      </c>
      <c r="P334" s="31">
        <v>1724935</v>
      </c>
      <c r="Q334" s="31">
        <v>7339067</v>
      </c>
      <c r="R334" s="31">
        <v>7028895</v>
      </c>
      <c r="S334" s="31">
        <v>6971291</v>
      </c>
      <c r="T334" s="36">
        <f t="shared" si="78"/>
        <v>0.99180468622735152</v>
      </c>
      <c r="U334" s="36">
        <f t="shared" si="79"/>
        <v>0.14636899361425204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43353036</v>
      </c>
      <c r="E335" s="31">
        <v>40256937</v>
      </c>
      <c r="F335" s="31">
        <v>12564469</v>
      </c>
      <c r="G335" s="36">
        <f t="shared" si="72"/>
        <v>0.2898175112811015</v>
      </c>
      <c r="H335" s="31">
        <v>10915098</v>
      </c>
      <c r="I335" s="36">
        <f t="shared" si="73"/>
        <v>0.25177240182210076</v>
      </c>
      <c r="J335" s="31">
        <v>7920312</v>
      </c>
      <c r="K335" s="36">
        <f t="shared" si="74"/>
        <v>0.19674402948242187</v>
      </c>
      <c r="L335" s="31">
        <v>5726151</v>
      </c>
      <c r="M335" s="36">
        <f t="shared" si="75"/>
        <v>0.1422401063449015</v>
      </c>
      <c r="N335" s="31">
        <f t="shared" si="76"/>
        <v>37126030</v>
      </c>
      <c r="O335" s="36">
        <f t="shared" si="77"/>
        <v>0.92222689470885477</v>
      </c>
      <c r="P335" s="31">
        <v>5319342</v>
      </c>
      <c r="Q335" s="31">
        <v>35245286</v>
      </c>
      <c r="R335" s="31">
        <v>35550375</v>
      </c>
      <c r="S335" s="31">
        <v>32293561</v>
      </c>
      <c r="T335" s="36">
        <f t="shared" si="78"/>
        <v>0.90838875820578546</v>
      </c>
      <c r="U335" s="36">
        <f t="shared" si="79"/>
        <v>7.6477316179331956E-2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55189861</v>
      </c>
      <c r="E337" s="32">
        <f>SUM(E333:E336)</f>
        <v>53524499</v>
      </c>
      <c r="F337" s="32">
        <f>SUM(F333:F336)</f>
        <v>15398468</v>
      </c>
      <c r="G337" s="37">
        <f t="shared" si="72"/>
        <v>0.27900900130913536</v>
      </c>
      <c r="H337" s="32">
        <f>SUM(H333:H336)</f>
        <v>13909029</v>
      </c>
      <c r="I337" s="37">
        <f t="shared" si="73"/>
        <v>0.25202145372317569</v>
      </c>
      <c r="J337" s="32">
        <f>SUM(J333:J336)</f>
        <v>10836888</v>
      </c>
      <c r="K337" s="37">
        <f t="shared" si="74"/>
        <v>0.20246593994275405</v>
      </c>
      <c r="L337" s="32">
        <f>SUM(L333:L336)</f>
        <v>8703364</v>
      </c>
      <c r="M337" s="37">
        <f t="shared" si="75"/>
        <v>0.16260523989210995</v>
      </c>
      <c r="N337" s="32">
        <f t="shared" si="76"/>
        <v>48847749</v>
      </c>
      <c r="O337" s="37">
        <f t="shared" si="77"/>
        <v>0.91262412376807112</v>
      </c>
      <c r="P337" s="32">
        <f>SUM(P333:P336)</f>
        <v>7936212</v>
      </c>
      <c r="Q337" s="32">
        <f>SUM(Q333:Q336)</f>
        <v>46221865</v>
      </c>
      <c r="R337" s="32">
        <f>SUM(R333:R336)</f>
        <v>46989666</v>
      </c>
      <c r="S337" s="32">
        <f>SUM(S333:S336)</f>
        <v>42391075</v>
      </c>
      <c r="T337" s="37">
        <f t="shared" si="78"/>
        <v>0.90213612073769578</v>
      </c>
      <c r="U337" s="37">
        <f t="shared" si="79"/>
        <v>9.6664756435437926E-2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5588766744</v>
      </c>
      <c r="E338" s="32">
        <f>SUM(E302,E304:E309,E311:E316,E318:E322,E324:E331,E333:E336)</f>
        <v>5636101996</v>
      </c>
      <c r="F338" s="32">
        <f>SUM(F302,F304:F309,F311:F316,F318:F322,F324:F331,F333:F336)</f>
        <v>1553193965</v>
      </c>
      <c r="G338" s="37">
        <f t="shared" si="72"/>
        <v>0.27791354267334223</v>
      </c>
      <c r="H338" s="32">
        <f>SUM(H302,H304:H309,H311:H316,H318:H322,H324:H331,H333:H336)</f>
        <v>1526780063</v>
      </c>
      <c r="I338" s="37">
        <f t="shared" si="73"/>
        <v>0.27318729389433255</v>
      </c>
      <c r="J338" s="32">
        <f>SUM(J302,J304:J309,J311:J316,J318:J322,J324:J331,J333:J336)</f>
        <v>1427153719</v>
      </c>
      <c r="K338" s="37">
        <f t="shared" si="74"/>
        <v>0.25321644640442381</v>
      </c>
      <c r="L338" s="32">
        <f>SUM(L302,L304:L309,L311:L316,L318:L322,L324:L331,L333:L336)</f>
        <v>1282109363</v>
      </c>
      <c r="M338" s="37">
        <f t="shared" si="75"/>
        <v>0.22748157572555044</v>
      </c>
      <c r="N338" s="32">
        <f t="shared" si="76"/>
        <v>5789237110</v>
      </c>
      <c r="O338" s="37">
        <f t="shared" si="77"/>
        <v>1.0271703943804924</v>
      </c>
      <c r="P338" s="32">
        <f>SUM(P302,P304:P309,P311:P316,P318:P322,P324:P331,P333:P336)</f>
        <v>1010783756</v>
      </c>
      <c r="Q338" s="32">
        <f>SUM(Q302,Q304:Q309,Q311:Q316,Q318:Q322,Q324:Q331,Q333:Q336)</f>
        <v>5003441369</v>
      </c>
      <c r="R338" s="32">
        <f>SUM(R302,R304:R309,R311:R316,R318:R322,R324:R331,R333:R336)</f>
        <v>5062059546</v>
      </c>
      <c r="S338" s="32">
        <f>SUM(S302,S304:S309,S311:S316,S318:S322,S324:S331,S333:S336)</f>
        <v>5107094397</v>
      </c>
      <c r="T338" s="37">
        <f t="shared" si="78"/>
        <v>1.0088965470656279</v>
      </c>
      <c r="U338" s="37">
        <f t="shared" si="79"/>
        <v>0.26843091352568194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30290874714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30512548946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7669605669</v>
      </c>
      <c r="G339" s="39">
        <f t="shared" si="72"/>
        <v>0.25319855373655553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7375177935</v>
      </c>
      <c r="I339" s="39">
        <f t="shared" si="73"/>
        <v>0.24347853948210021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7919829152</v>
      </c>
      <c r="K339" s="39">
        <f t="shared" si="74"/>
        <v>0.25955973609468763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6929543194</v>
      </c>
      <c r="M339" s="39">
        <f t="shared" si="75"/>
        <v>0.22710469735791833</v>
      </c>
      <c r="N339" s="34">
        <f t="shared" si="76"/>
        <v>29894155950</v>
      </c>
      <c r="O339" s="39">
        <f t="shared" si="77"/>
        <v>0.9797331584098592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4958457042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27950271814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28588672781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27431642301</v>
      </c>
      <c r="T339" s="39">
        <f t="shared" si="78"/>
        <v>0.95952835975061557</v>
      </c>
      <c r="U339" s="39">
        <f t="shared" si="79"/>
        <v>0.39752006225004211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750614832</v>
      </c>
      <c r="E8" s="31">
        <v>750614832</v>
      </c>
      <c r="F8" s="31">
        <v>207173138</v>
      </c>
      <c r="G8" s="36">
        <f>IF(($D8       =0),0,($F8       /$D8       ))</f>
        <v>0.27600458872893679</v>
      </c>
      <c r="H8" s="31">
        <v>197551059</v>
      </c>
      <c r="I8" s="36">
        <f>IF(($D8       =0),0,($H8       /$D8       ))</f>
        <v>0.26318565871344252</v>
      </c>
      <c r="J8" s="31">
        <v>187491633</v>
      </c>
      <c r="K8" s="36">
        <f>IF(($E8       =0),0,($J8       /$E8       ))</f>
        <v>0.24978407700848629</v>
      </c>
      <c r="L8" s="31">
        <v>136568704</v>
      </c>
      <c r="M8" s="36">
        <f>IF(($E8       =0),0,($L8       /$E8       ))</f>
        <v>0.18194245327675593</v>
      </c>
      <c r="N8" s="31">
        <f>$F8       +$H8       +$J8       +$L8</f>
        <v>728784534</v>
      </c>
      <c r="O8" s="36">
        <f>IF(($E8       =0),0,($N8       /$E8       ))</f>
        <v>0.97091677772762153</v>
      </c>
      <c r="P8" s="31">
        <v>123780892</v>
      </c>
      <c r="Q8" s="31">
        <v>605918732</v>
      </c>
      <c r="R8" s="31">
        <v>715164365</v>
      </c>
      <c r="S8" s="31">
        <v>689177119</v>
      </c>
      <c r="T8" s="36">
        <f>IF(($R8       =0),0,($S8       /$R8       ))</f>
        <v>0.96366255469118622</v>
      </c>
      <c r="U8" s="36">
        <f>IF(($P8       =0),0,(($L8       /$P8       )-1))</f>
        <v>0.10331006501391182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503127660</v>
      </c>
      <c r="E9" s="31">
        <v>545787360</v>
      </c>
      <c r="F9" s="31">
        <v>119110430</v>
      </c>
      <c r="G9" s="36">
        <f>IF(($D9       =0),0,($F9       /$D9       ))</f>
        <v>0.23673997569523408</v>
      </c>
      <c r="H9" s="31">
        <v>102084251</v>
      </c>
      <c r="I9" s="36">
        <f>IF(($D9       =0),0,($H9       /$D9       ))</f>
        <v>0.20289930193859745</v>
      </c>
      <c r="J9" s="31">
        <v>84970872</v>
      </c>
      <c r="K9" s="36">
        <f>IF(($E9       =0),0,($J9       /$E9       ))</f>
        <v>0.15568493927745047</v>
      </c>
      <c r="L9" s="31">
        <v>154301038</v>
      </c>
      <c r="M9" s="36">
        <f>IF(($E9       =0),0,($L9       /$E9       ))</f>
        <v>0.28271273633013416</v>
      </c>
      <c r="N9" s="31">
        <f>$F9       +$H9       +$J9       +$L9</f>
        <v>460466591</v>
      </c>
      <c r="O9" s="36">
        <f>IF(($E9       =0),0,($N9       /$E9       ))</f>
        <v>0.84367397405465749</v>
      </c>
      <c r="P9" s="31">
        <v>109364415</v>
      </c>
      <c r="Q9" s="31">
        <v>441248750</v>
      </c>
      <c r="R9" s="31">
        <v>522484220</v>
      </c>
      <c r="S9" s="31">
        <v>406520552</v>
      </c>
      <c r="T9" s="36">
        <f>IF(($R9       =0),0,($S9       /$R9       ))</f>
        <v>0.77805326254637897</v>
      </c>
      <c r="U9" s="36">
        <f>IF(($P9       =0),0,(($L9       /$P9       )-1))</f>
        <v>0.41088888922415934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1253742492</v>
      </c>
      <c r="E10" s="32">
        <f>SUM(E8:E9)</f>
        <v>1296402192</v>
      </c>
      <c r="F10" s="32">
        <f>SUM(F8:F9)</f>
        <v>326283568</v>
      </c>
      <c r="G10" s="37">
        <f t="shared" ref="G10:G54" si="0">IF(($D10      =0),0,($F10      /$D10      ))</f>
        <v>0.26024767452804815</v>
      </c>
      <c r="H10" s="32">
        <f>SUM(H8:H9)</f>
        <v>299635310</v>
      </c>
      <c r="I10" s="37">
        <f t="shared" ref="I10:I54" si="1">IF(($D10      =0),0,($H10      /$D10      ))</f>
        <v>0.23899270536967651</v>
      </c>
      <c r="J10" s="32">
        <f>SUM(J8:J9)</f>
        <v>272462505</v>
      </c>
      <c r="K10" s="37">
        <f t="shared" ref="K10:K54" si="2">IF(($E10      =0),0,($J10      /$E10      ))</f>
        <v>0.21016819215621937</v>
      </c>
      <c r="L10" s="32">
        <f>SUM(L8:L9)</f>
        <v>290869742</v>
      </c>
      <c r="M10" s="37">
        <f t="shared" ref="M10:M54" si="3">IF(($E10      =0),0,($L10      /$E10      ))</f>
        <v>0.22436690079277496</v>
      </c>
      <c r="N10" s="32">
        <f t="shared" ref="N10:N54" si="4">$F10      +$H10      +$J10      +$L10</f>
        <v>1189251125</v>
      </c>
      <c r="O10" s="37">
        <f t="shared" ref="O10:O54" si="5">IF(($E10      =0),0,($N10      /$E10      ))</f>
        <v>0.9173473574318054</v>
      </c>
      <c r="P10" s="32">
        <f>SUM(P8:P9)</f>
        <v>233145307</v>
      </c>
      <c r="Q10" s="32">
        <f>SUM(Q8:Q9)</f>
        <v>1047167482</v>
      </c>
      <c r="R10" s="32">
        <f>SUM(R8:R9)</f>
        <v>1237648585</v>
      </c>
      <c r="S10" s="32">
        <f>SUM(S8:S9)</f>
        <v>1095697671</v>
      </c>
      <c r="T10" s="37">
        <f t="shared" ref="T10:T54" si="6">IF(($R10      =0),0,($S10      /$R10      ))</f>
        <v>0.88530596186962074</v>
      </c>
      <c r="U10" s="37">
        <f t="shared" ref="U10:U54" si="7">IF(($P10      =0),0,(($L10      /$P10      )-1))</f>
        <v>0.24758995041663012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48740232</v>
      </c>
      <c r="E11" s="31">
        <v>48740232</v>
      </c>
      <c r="F11" s="31">
        <v>15414619</v>
      </c>
      <c r="G11" s="36">
        <f t="shared" si="0"/>
        <v>0.31626068173003363</v>
      </c>
      <c r="H11" s="31">
        <v>6543996</v>
      </c>
      <c r="I11" s="36">
        <f t="shared" si="1"/>
        <v>0.13426271750204224</v>
      </c>
      <c r="J11" s="31">
        <v>7505022</v>
      </c>
      <c r="K11" s="36">
        <f t="shared" si="2"/>
        <v>0.15398002208934911</v>
      </c>
      <c r="L11" s="31">
        <v>5077835</v>
      </c>
      <c r="M11" s="36">
        <f t="shared" si="3"/>
        <v>0.10418159273431443</v>
      </c>
      <c r="N11" s="31">
        <f t="shared" si="4"/>
        <v>34541472</v>
      </c>
      <c r="O11" s="36">
        <f t="shared" si="5"/>
        <v>0.70868501405573936</v>
      </c>
      <c r="P11" s="31">
        <v>4836608</v>
      </c>
      <c r="Q11" s="31">
        <v>29126134</v>
      </c>
      <c r="R11" s="31">
        <v>48740212</v>
      </c>
      <c r="S11" s="31">
        <v>34026680</v>
      </c>
      <c r="T11" s="36">
        <f t="shared" si="6"/>
        <v>0.69812334833504619</v>
      </c>
      <c r="U11" s="36">
        <f t="shared" si="7"/>
        <v>4.9875243145609538E-2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23269472</v>
      </c>
      <c r="E12" s="31">
        <v>23269472</v>
      </c>
      <c r="F12" s="31">
        <v>5114101</v>
      </c>
      <c r="G12" s="36">
        <f t="shared" si="0"/>
        <v>0.21977726868920791</v>
      </c>
      <c r="H12" s="31">
        <v>2983243</v>
      </c>
      <c r="I12" s="36">
        <f t="shared" si="1"/>
        <v>0.12820415521246034</v>
      </c>
      <c r="J12" s="31">
        <v>973464</v>
      </c>
      <c r="K12" s="36">
        <f t="shared" si="2"/>
        <v>4.1834382834298946E-2</v>
      </c>
      <c r="L12" s="31">
        <v>3129804</v>
      </c>
      <c r="M12" s="36">
        <f t="shared" si="3"/>
        <v>0.13450257917326186</v>
      </c>
      <c r="N12" s="31">
        <f t="shared" si="4"/>
        <v>12200612</v>
      </c>
      <c r="O12" s="36">
        <f t="shared" si="5"/>
        <v>0.52431838590922908</v>
      </c>
      <c r="P12" s="31">
        <v>2704177</v>
      </c>
      <c r="Q12" s="31">
        <v>18562129</v>
      </c>
      <c r="R12" s="31">
        <v>21876649</v>
      </c>
      <c r="S12" s="31">
        <v>11749364</v>
      </c>
      <c r="T12" s="36">
        <f t="shared" si="6"/>
        <v>0.53707329673753967</v>
      </c>
      <c r="U12" s="36">
        <f t="shared" si="7"/>
        <v>0.15739613198396407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34267488</v>
      </c>
      <c r="E13" s="31">
        <v>34367572</v>
      </c>
      <c r="F13" s="31">
        <v>10215773</v>
      </c>
      <c r="G13" s="36">
        <f t="shared" si="0"/>
        <v>0.29811852564156438</v>
      </c>
      <c r="H13" s="31">
        <v>11972472</v>
      </c>
      <c r="I13" s="36">
        <f t="shared" si="1"/>
        <v>0.34938283191344521</v>
      </c>
      <c r="J13" s="31">
        <v>10708733</v>
      </c>
      <c r="K13" s="36">
        <f t="shared" si="2"/>
        <v>0.3115941097031818</v>
      </c>
      <c r="L13" s="31">
        <v>8294608</v>
      </c>
      <c r="M13" s="36">
        <f t="shared" si="3"/>
        <v>0.24134983990140474</v>
      </c>
      <c r="N13" s="31">
        <f t="shared" si="4"/>
        <v>41191586</v>
      </c>
      <c r="O13" s="36">
        <f t="shared" si="5"/>
        <v>1.1985596771281952</v>
      </c>
      <c r="P13" s="31">
        <v>8076582</v>
      </c>
      <c r="Q13" s="31">
        <v>19016832</v>
      </c>
      <c r="R13" s="31">
        <v>44301106</v>
      </c>
      <c r="S13" s="31">
        <v>41301736</v>
      </c>
      <c r="T13" s="36">
        <f t="shared" si="6"/>
        <v>0.93229582123751042</v>
      </c>
      <c r="U13" s="36">
        <f t="shared" si="7"/>
        <v>2.6994835191421318E-2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54016976</v>
      </c>
      <c r="E14" s="31">
        <v>54016976</v>
      </c>
      <c r="F14" s="31">
        <v>16560018</v>
      </c>
      <c r="G14" s="36">
        <f t="shared" si="0"/>
        <v>0.30657062327961493</v>
      </c>
      <c r="H14" s="31">
        <v>15150564</v>
      </c>
      <c r="I14" s="36">
        <f t="shared" si="1"/>
        <v>0.28047782608193395</v>
      </c>
      <c r="J14" s="31">
        <v>13796231</v>
      </c>
      <c r="K14" s="36">
        <f t="shared" si="2"/>
        <v>0.25540546734789449</v>
      </c>
      <c r="L14" s="31">
        <v>9718996</v>
      </c>
      <c r="M14" s="36">
        <f t="shared" si="3"/>
        <v>0.17992484436744477</v>
      </c>
      <c r="N14" s="31">
        <f t="shared" si="4"/>
        <v>55225809</v>
      </c>
      <c r="O14" s="36">
        <f t="shared" si="5"/>
        <v>1.0223787610768882</v>
      </c>
      <c r="P14" s="31">
        <v>7765961</v>
      </c>
      <c r="Q14" s="31">
        <v>44493925</v>
      </c>
      <c r="R14" s="31">
        <v>40530833</v>
      </c>
      <c r="S14" s="31">
        <v>36930887</v>
      </c>
      <c r="T14" s="36">
        <f t="shared" si="6"/>
        <v>0.91118006382943084</v>
      </c>
      <c r="U14" s="36">
        <f t="shared" si="7"/>
        <v>0.2514865835664124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31180703</v>
      </c>
      <c r="E15" s="31">
        <v>31569741</v>
      </c>
      <c r="F15" s="31">
        <v>11410807</v>
      </c>
      <c r="G15" s="36">
        <f t="shared" si="0"/>
        <v>0.36595733585609025</v>
      </c>
      <c r="H15" s="31">
        <v>1783975</v>
      </c>
      <c r="I15" s="36">
        <f t="shared" si="1"/>
        <v>5.7214072434479749E-2</v>
      </c>
      <c r="J15" s="31">
        <v>2588163</v>
      </c>
      <c r="K15" s="36">
        <f t="shared" si="2"/>
        <v>8.1982395737741409E-2</v>
      </c>
      <c r="L15" s="31">
        <v>4704903</v>
      </c>
      <c r="M15" s="36">
        <f t="shared" si="3"/>
        <v>0.14903204305667253</v>
      </c>
      <c r="N15" s="31">
        <f t="shared" si="4"/>
        <v>20487848</v>
      </c>
      <c r="O15" s="36">
        <f t="shared" si="5"/>
        <v>0.64897105110871833</v>
      </c>
      <c r="P15" s="31">
        <v>2261457</v>
      </c>
      <c r="Q15" s="31">
        <v>24091899</v>
      </c>
      <c r="R15" s="31">
        <v>24956184</v>
      </c>
      <c r="S15" s="31">
        <v>13142646</v>
      </c>
      <c r="T15" s="36">
        <f t="shared" si="6"/>
        <v>0.52662883075393252</v>
      </c>
      <c r="U15" s="36">
        <f t="shared" si="7"/>
        <v>1.0804742252450521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81706720</v>
      </c>
      <c r="E16" s="31">
        <v>78515949</v>
      </c>
      <c r="F16" s="31">
        <v>32408072</v>
      </c>
      <c r="G16" s="36">
        <f t="shared" si="0"/>
        <v>0.396639003499345</v>
      </c>
      <c r="H16" s="31">
        <v>14586939</v>
      </c>
      <c r="I16" s="36">
        <f t="shared" si="1"/>
        <v>0.17852802070625282</v>
      </c>
      <c r="J16" s="31">
        <v>9356478</v>
      </c>
      <c r="K16" s="36">
        <f t="shared" si="2"/>
        <v>0.11916659123613216</v>
      </c>
      <c r="L16" s="31">
        <v>15068051</v>
      </c>
      <c r="M16" s="36">
        <f t="shared" si="3"/>
        <v>0.19191070339097602</v>
      </c>
      <c r="N16" s="31">
        <f t="shared" si="4"/>
        <v>71419540</v>
      </c>
      <c r="O16" s="36">
        <f t="shared" si="5"/>
        <v>0.90961824838925398</v>
      </c>
      <c r="P16" s="31">
        <v>11887406</v>
      </c>
      <c r="Q16" s="31">
        <v>74347221</v>
      </c>
      <c r="R16" s="31">
        <v>76719931</v>
      </c>
      <c r="S16" s="31">
        <v>64691340</v>
      </c>
      <c r="T16" s="36">
        <f t="shared" si="6"/>
        <v>0.84321426201491234</v>
      </c>
      <c r="U16" s="36">
        <f t="shared" si="7"/>
        <v>0.26756426086565899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11683315</v>
      </c>
      <c r="E17" s="31">
        <v>12823416</v>
      </c>
      <c r="F17" s="31">
        <v>1902102</v>
      </c>
      <c r="G17" s="36">
        <f t="shared" si="0"/>
        <v>0.16280499156275424</v>
      </c>
      <c r="H17" s="31">
        <v>3699351</v>
      </c>
      <c r="I17" s="36">
        <f t="shared" si="1"/>
        <v>0.31663538987008394</v>
      </c>
      <c r="J17" s="31">
        <v>2753517</v>
      </c>
      <c r="K17" s="36">
        <f t="shared" si="2"/>
        <v>0.21472570179428008</v>
      </c>
      <c r="L17" s="31">
        <v>2382000</v>
      </c>
      <c r="M17" s="36">
        <f t="shared" si="3"/>
        <v>0.18575393639261176</v>
      </c>
      <c r="N17" s="31">
        <f t="shared" si="4"/>
        <v>10736970</v>
      </c>
      <c r="O17" s="36">
        <f t="shared" si="5"/>
        <v>0.83729405643550825</v>
      </c>
      <c r="P17" s="31">
        <v>1972952</v>
      </c>
      <c r="Q17" s="31">
        <v>9435427</v>
      </c>
      <c r="R17" s="31">
        <v>14098148</v>
      </c>
      <c r="S17" s="31">
        <v>8425106</v>
      </c>
      <c r="T17" s="36">
        <f t="shared" si="6"/>
        <v>0.59760374199504784</v>
      </c>
      <c r="U17" s="36">
        <f t="shared" si="7"/>
        <v>0.20732790255414213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284864906</v>
      </c>
      <c r="E19" s="32">
        <f>SUM(E11:E18)</f>
        <v>283303358</v>
      </c>
      <c r="F19" s="32">
        <f>SUM(F11:F18)</f>
        <v>93025492</v>
      </c>
      <c r="G19" s="37">
        <f t="shared" si="0"/>
        <v>0.32656002912482313</v>
      </c>
      <c r="H19" s="32">
        <f>SUM(H11:H18)</f>
        <v>56720540</v>
      </c>
      <c r="I19" s="37">
        <f t="shared" si="1"/>
        <v>0.19911382134238748</v>
      </c>
      <c r="J19" s="32">
        <f>SUM(J11:J18)</f>
        <v>47681608</v>
      </c>
      <c r="K19" s="37">
        <f t="shared" si="2"/>
        <v>0.16830583420052508</v>
      </c>
      <c r="L19" s="32">
        <f>SUM(L11:L18)</f>
        <v>48376197</v>
      </c>
      <c r="M19" s="37">
        <f t="shared" si="3"/>
        <v>0.17075758417236975</v>
      </c>
      <c r="N19" s="32">
        <f t="shared" si="4"/>
        <v>245803837</v>
      </c>
      <c r="O19" s="37">
        <f t="shared" si="5"/>
        <v>0.86763474579076472</v>
      </c>
      <c r="P19" s="32">
        <f>SUM(P11:P18)</f>
        <v>39505143</v>
      </c>
      <c r="Q19" s="32">
        <f>SUM(Q11:Q18)</f>
        <v>219073567</v>
      </c>
      <c r="R19" s="32">
        <f>SUM(R11:R18)</f>
        <v>271223063</v>
      </c>
      <c r="S19" s="32">
        <f>SUM(S11:S18)</f>
        <v>210267759</v>
      </c>
      <c r="T19" s="37">
        <f t="shared" si="6"/>
        <v>0.77525766678624963</v>
      </c>
      <c r="U19" s="37">
        <f t="shared" si="7"/>
        <v>0.22455440801720417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318469</v>
      </c>
      <c r="G20" s="36">
        <f t="shared" si="0"/>
        <v>0.636938</v>
      </c>
      <c r="H20" s="31">
        <v>955407</v>
      </c>
      <c r="I20" s="36">
        <f t="shared" si="1"/>
        <v>1.910814</v>
      </c>
      <c r="J20" s="31">
        <v>956156</v>
      </c>
      <c r="K20" s="36">
        <f t="shared" si="2"/>
        <v>1.912312</v>
      </c>
      <c r="L20" s="31">
        <v>636688</v>
      </c>
      <c r="M20" s="36">
        <f t="shared" si="3"/>
        <v>1.2733760000000001</v>
      </c>
      <c r="N20" s="31">
        <f t="shared" si="4"/>
        <v>2866720</v>
      </c>
      <c r="O20" s="36">
        <f t="shared" si="5"/>
        <v>5.7334399999999999</v>
      </c>
      <c r="P20" s="31">
        <v>611463</v>
      </c>
      <c r="Q20" s="31">
        <v>500000</v>
      </c>
      <c r="R20" s="31">
        <v>500000</v>
      </c>
      <c r="S20" s="31">
        <v>1998056</v>
      </c>
      <c r="T20" s="36">
        <f t="shared" si="6"/>
        <v>3.9961120000000001</v>
      </c>
      <c r="U20" s="36">
        <f t="shared" si="7"/>
        <v>4.1253518201428419E-2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10355619</v>
      </c>
      <c r="E22" s="31">
        <v>10355619</v>
      </c>
      <c r="F22" s="31">
        <v>870415</v>
      </c>
      <c r="G22" s="36">
        <f t="shared" si="0"/>
        <v>8.4052435687330715E-2</v>
      </c>
      <c r="H22" s="31">
        <v>1508726</v>
      </c>
      <c r="I22" s="36">
        <f t="shared" si="1"/>
        <v>0.14569153229758647</v>
      </c>
      <c r="J22" s="31">
        <v>1657579</v>
      </c>
      <c r="K22" s="36">
        <f t="shared" si="2"/>
        <v>0.16006566097111144</v>
      </c>
      <c r="L22" s="31">
        <v>1822362</v>
      </c>
      <c r="M22" s="36">
        <f t="shared" si="3"/>
        <v>0.17597808494113196</v>
      </c>
      <c r="N22" s="31">
        <f t="shared" si="4"/>
        <v>5859082</v>
      </c>
      <c r="O22" s="36">
        <f t="shared" si="5"/>
        <v>0.56578771389716054</v>
      </c>
      <c r="P22" s="31">
        <v>415791</v>
      </c>
      <c r="Q22" s="31">
        <v>9680864</v>
      </c>
      <c r="R22" s="31">
        <v>9680864</v>
      </c>
      <c r="S22" s="31">
        <v>5533128</v>
      </c>
      <c r="T22" s="36">
        <f t="shared" si="6"/>
        <v>0.571553117572977</v>
      </c>
      <c r="U22" s="36">
        <f t="shared" si="7"/>
        <v>3.3828798603144365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20247190</v>
      </c>
      <c r="E23" s="31">
        <v>13469360</v>
      </c>
      <c r="F23" s="31">
        <v>2925057</v>
      </c>
      <c r="G23" s="36">
        <f t="shared" si="0"/>
        <v>0.14446730632744592</v>
      </c>
      <c r="H23" s="31">
        <v>2959750</v>
      </c>
      <c r="I23" s="36">
        <f t="shared" si="1"/>
        <v>0.14618077866607662</v>
      </c>
      <c r="J23" s="31">
        <v>2921233</v>
      </c>
      <c r="K23" s="36">
        <f t="shared" si="2"/>
        <v>0.21687986660093725</v>
      </c>
      <c r="L23" s="31">
        <v>2927579</v>
      </c>
      <c r="M23" s="36">
        <f t="shared" si="3"/>
        <v>0.21735100999602061</v>
      </c>
      <c r="N23" s="31">
        <f t="shared" si="4"/>
        <v>11733619</v>
      </c>
      <c r="O23" s="36">
        <f t="shared" si="5"/>
        <v>0.87113411476120617</v>
      </c>
      <c r="P23" s="31">
        <v>2879900</v>
      </c>
      <c r="Q23" s="31">
        <v>17345700</v>
      </c>
      <c r="R23" s="31">
        <v>19101122</v>
      </c>
      <c r="S23" s="31">
        <v>11558279</v>
      </c>
      <c r="T23" s="36">
        <f t="shared" si="6"/>
        <v>0.6051099511327136</v>
      </c>
      <c r="U23" s="36">
        <f t="shared" si="7"/>
        <v>1.6555783186916306E-2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1659718</v>
      </c>
      <c r="E24" s="31">
        <v>1659718</v>
      </c>
      <c r="F24" s="31">
        <v>702289</v>
      </c>
      <c r="G24" s="36">
        <f t="shared" si="0"/>
        <v>0.4231375450528343</v>
      </c>
      <c r="H24" s="31">
        <v>355449</v>
      </c>
      <c r="I24" s="36">
        <f t="shared" si="1"/>
        <v>0.21416228540029089</v>
      </c>
      <c r="J24" s="31">
        <v>447051</v>
      </c>
      <c r="K24" s="36">
        <f t="shared" si="2"/>
        <v>0.26935358898318873</v>
      </c>
      <c r="L24" s="31">
        <v>450149</v>
      </c>
      <c r="M24" s="36">
        <f t="shared" si="3"/>
        <v>0.27122017113750652</v>
      </c>
      <c r="N24" s="31">
        <f t="shared" si="4"/>
        <v>1954938</v>
      </c>
      <c r="O24" s="36">
        <f t="shared" si="5"/>
        <v>1.1778735905738205</v>
      </c>
      <c r="P24" s="31">
        <v>426168</v>
      </c>
      <c r="Q24" s="31">
        <v>1582191</v>
      </c>
      <c r="R24" s="31">
        <v>1582191</v>
      </c>
      <c r="S24" s="31">
        <v>1863369</v>
      </c>
      <c r="T24" s="36">
        <f t="shared" si="6"/>
        <v>1.1777143214694055</v>
      </c>
      <c r="U24" s="36">
        <f t="shared" si="7"/>
        <v>5.6271235756790716E-2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56415170</v>
      </c>
      <c r="E25" s="31">
        <v>65330772</v>
      </c>
      <c r="F25" s="31">
        <v>15296815</v>
      </c>
      <c r="G25" s="36">
        <f t="shared" si="0"/>
        <v>0.27114719321062047</v>
      </c>
      <c r="H25" s="31">
        <v>15506554</v>
      </c>
      <c r="I25" s="36">
        <f t="shared" si="1"/>
        <v>0.27486496982992342</v>
      </c>
      <c r="J25" s="31">
        <v>15690079</v>
      </c>
      <c r="K25" s="36">
        <f t="shared" si="2"/>
        <v>0.24016368580490677</v>
      </c>
      <c r="L25" s="31">
        <v>15745237</v>
      </c>
      <c r="M25" s="36">
        <f t="shared" si="3"/>
        <v>0.24100797400649115</v>
      </c>
      <c r="N25" s="31">
        <f t="shared" si="4"/>
        <v>62238685</v>
      </c>
      <c r="O25" s="36">
        <f t="shared" si="5"/>
        <v>0.95267028223698325</v>
      </c>
      <c r="P25" s="31">
        <v>16199690</v>
      </c>
      <c r="Q25" s="31">
        <v>44007946</v>
      </c>
      <c r="R25" s="31">
        <v>44007946</v>
      </c>
      <c r="S25" s="31">
        <v>54840484</v>
      </c>
      <c r="T25" s="36">
        <f t="shared" si="6"/>
        <v>1.2461495930757596</v>
      </c>
      <c r="U25" s="36">
        <f t="shared" si="7"/>
        <v>-2.8053191141311995E-2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42471</v>
      </c>
      <c r="G26" s="36">
        <f t="shared" si="0"/>
        <v>0</v>
      </c>
      <c r="H26" s="31">
        <v>56436</v>
      </c>
      <c r="I26" s="36">
        <f t="shared" si="1"/>
        <v>0</v>
      </c>
      <c r="J26" s="31">
        <v>81316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180223</v>
      </c>
      <c r="O26" s="36">
        <f t="shared" si="5"/>
        <v>0</v>
      </c>
      <c r="P26" s="31">
        <v>32872</v>
      </c>
      <c r="Q26" s="31">
        <v>0</v>
      </c>
      <c r="R26" s="31">
        <v>0</v>
      </c>
      <c r="S26" s="31">
        <v>203825</v>
      </c>
      <c r="T26" s="36">
        <f t="shared" si="6"/>
        <v>0</v>
      </c>
      <c r="U26" s="36">
        <f t="shared" si="7"/>
        <v>-1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89177697</v>
      </c>
      <c r="E27" s="32">
        <f>SUM(E20:E26)</f>
        <v>91315469</v>
      </c>
      <c r="F27" s="32">
        <f>SUM(F20:F26)</f>
        <v>20155516</v>
      </c>
      <c r="G27" s="37">
        <f t="shared" si="0"/>
        <v>0.22601521095571689</v>
      </c>
      <c r="H27" s="32">
        <f>SUM(H20:H26)</f>
        <v>21342322</v>
      </c>
      <c r="I27" s="37">
        <f t="shared" si="1"/>
        <v>0.23932353848518872</v>
      </c>
      <c r="J27" s="32">
        <f>SUM(J20:J26)</f>
        <v>21753414</v>
      </c>
      <c r="K27" s="37">
        <f t="shared" si="2"/>
        <v>0.23822266082869267</v>
      </c>
      <c r="L27" s="32">
        <f>SUM(L20:L26)</f>
        <v>21582015</v>
      </c>
      <c r="M27" s="37">
        <f t="shared" si="3"/>
        <v>0.23634566231051171</v>
      </c>
      <c r="N27" s="32">
        <f t="shared" si="4"/>
        <v>84833267</v>
      </c>
      <c r="O27" s="37">
        <f t="shared" si="5"/>
        <v>0.92901310072666876</v>
      </c>
      <c r="P27" s="32">
        <f>SUM(P20:P26)</f>
        <v>20565884</v>
      </c>
      <c r="Q27" s="32">
        <f>SUM(Q20:Q26)</f>
        <v>73116701</v>
      </c>
      <c r="R27" s="32">
        <f>SUM(R20:R26)</f>
        <v>74872123</v>
      </c>
      <c r="S27" s="32">
        <f>SUM(S20:S26)</f>
        <v>75997141</v>
      </c>
      <c r="T27" s="37">
        <f t="shared" si="6"/>
        <v>1.0150258594911219</v>
      </c>
      <c r="U27" s="37">
        <f t="shared" si="7"/>
        <v>4.9408573927578248E-2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43243446</v>
      </c>
      <c r="E28" s="31">
        <v>45849245</v>
      </c>
      <c r="F28" s="31">
        <v>10374282</v>
      </c>
      <c r="G28" s="36">
        <f t="shared" si="0"/>
        <v>0.23990414639943358</v>
      </c>
      <c r="H28" s="31">
        <v>8853031</v>
      </c>
      <c r="I28" s="36">
        <f t="shared" si="1"/>
        <v>0.20472538196886531</v>
      </c>
      <c r="J28" s="31">
        <v>9264547</v>
      </c>
      <c r="K28" s="36">
        <f t="shared" si="2"/>
        <v>0.20206542114270365</v>
      </c>
      <c r="L28" s="31">
        <v>9055691</v>
      </c>
      <c r="M28" s="36">
        <f t="shared" si="3"/>
        <v>0.19751014438732853</v>
      </c>
      <c r="N28" s="31">
        <f t="shared" si="4"/>
        <v>37547551</v>
      </c>
      <c r="O28" s="36">
        <f t="shared" si="5"/>
        <v>0.81893499009634729</v>
      </c>
      <c r="P28" s="31">
        <v>8728865</v>
      </c>
      <c r="Q28" s="31">
        <v>41640629</v>
      </c>
      <c r="R28" s="31">
        <v>41637411</v>
      </c>
      <c r="S28" s="31">
        <v>36056801</v>
      </c>
      <c r="T28" s="36">
        <f t="shared" si="6"/>
        <v>0.86597125359211213</v>
      </c>
      <c r="U28" s="36">
        <f t="shared" si="7"/>
        <v>3.7441981288518056E-2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3692557</v>
      </c>
      <c r="E29" s="31">
        <v>3692557</v>
      </c>
      <c r="F29" s="31">
        <v>380061</v>
      </c>
      <c r="G29" s="36">
        <f t="shared" si="0"/>
        <v>0.10292623783464953</v>
      </c>
      <c r="H29" s="31">
        <v>379899</v>
      </c>
      <c r="I29" s="36">
        <f t="shared" si="1"/>
        <v>0.10288236579692608</v>
      </c>
      <c r="J29" s="31">
        <v>379652</v>
      </c>
      <c r="K29" s="36">
        <f t="shared" si="2"/>
        <v>0.1028154744801502</v>
      </c>
      <c r="L29" s="31">
        <v>379308</v>
      </c>
      <c r="M29" s="36">
        <f t="shared" si="3"/>
        <v>0.10272231410374978</v>
      </c>
      <c r="N29" s="31">
        <f t="shared" si="4"/>
        <v>1518920</v>
      </c>
      <c r="O29" s="36">
        <f t="shared" si="5"/>
        <v>0.41134639221547564</v>
      </c>
      <c r="P29" s="31">
        <v>412849</v>
      </c>
      <c r="Q29" s="31">
        <v>4263056</v>
      </c>
      <c r="R29" s="31">
        <v>4263056</v>
      </c>
      <c r="S29" s="31">
        <v>1503324</v>
      </c>
      <c r="T29" s="36">
        <f t="shared" si="6"/>
        <v>0.35263998408653324</v>
      </c>
      <c r="U29" s="36">
        <f t="shared" si="7"/>
        <v>-8.1242778836814411E-2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6000000</v>
      </c>
      <c r="E30" s="31">
        <v>11000000</v>
      </c>
      <c r="F30" s="31">
        <v>4136098</v>
      </c>
      <c r="G30" s="36">
        <f t="shared" si="0"/>
        <v>0.68934966666666664</v>
      </c>
      <c r="H30" s="31">
        <v>4158714</v>
      </c>
      <c r="I30" s="36">
        <f t="shared" si="1"/>
        <v>0.69311900000000004</v>
      </c>
      <c r="J30" s="31">
        <v>4180908</v>
      </c>
      <c r="K30" s="36">
        <f t="shared" si="2"/>
        <v>0.38008254545454545</v>
      </c>
      <c r="L30" s="31">
        <v>4202816</v>
      </c>
      <c r="M30" s="36">
        <f t="shared" si="3"/>
        <v>0.38207418181818181</v>
      </c>
      <c r="N30" s="31">
        <f t="shared" si="4"/>
        <v>16678536</v>
      </c>
      <c r="O30" s="36">
        <f t="shared" si="5"/>
        <v>1.5162305454545455</v>
      </c>
      <c r="P30" s="31">
        <v>2994195</v>
      </c>
      <c r="Q30" s="31">
        <v>5314750</v>
      </c>
      <c r="R30" s="31">
        <v>5314750</v>
      </c>
      <c r="S30" s="31">
        <v>11382252</v>
      </c>
      <c r="T30" s="36">
        <f t="shared" si="6"/>
        <v>2.1416345077378991</v>
      </c>
      <c r="U30" s="36">
        <f t="shared" si="7"/>
        <v>0.40365473858583023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46000942</v>
      </c>
      <c r="E31" s="31">
        <v>46122913</v>
      </c>
      <c r="F31" s="31">
        <v>413913</v>
      </c>
      <c r="G31" s="36">
        <f t="shared" si="0"/>
        <v>8.9979244338083339E-3</v>
      </c>
      <c r="H31" s="31">
        <v>794970</v>
      </c>
      <c r="I31" s="36">
        <f t="shared" si="1"/>
        <v>1.7281602624572342E-2</v>
      </c>
      <c r="J31" s="31">
        <v>795974</v>
      </c>
      <c r="K31" s="36">
        <f t="shared" si="2"/>
        <v>1.7257669739983682E-2</v>
      </c>
      <c r="L31" s="31">
        <v>800410</v>
      </c>
      <c r="M31" s="36">
        <f t="shared" si="3"/>
        <v>1.7353847533437449E-2</v>
      </c>
      <c r="N31" s="31">
        <f t="shared" si="4"/>
        <v>2805267</v>
      </c>
      <c r="O31" s="36">
        <f t="shared" si="5"/>
        <v>6.082154871701187E-2</v>
      </c>
      <c r="P31" s="31">
        <v>768955</v>
      </c>
      <c r="Q31" s="31">
        <v>44296396</v>
      </c>
      <c r="R31" s="31">
        <v>44286396</v>
      </c>
      <c r="S31" s="31">
        <v>6004653</v>
      </c>
      <c r="T31" s="36">
        <f t="shared" si="6"/>
        <v>0.13558685154691746</v>
      </c>
      <c r="U31" s="36">
        <f t="shared" si="7"/>
        <v>4.0906164860102345E-2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5966838</v>
      </c>
      <c r="E32" s="31">
        <v>14294683</v>
      </c>
      <c r="F32" s="31">
        <v>9881287</v>
      </c>
      <c r="G32" s="36">
        <f t="shared" si="0"/>
        <v>1.6560340669547253</v>
      </c>
      <c r="H32" s="31">
        <v>4098210</v>
      </c>
      <c r="I32" s="36">
        <f t="shared" si="1"/>
        <v>0.68683111557578735</v>
      </c>
      <c r="J32" s="31">
        <v>3045324</v>
      </c>
      <c r="K32" s="36">
        <f t="shared" si="2"/>
        <v>0.21303893202808344</v>
      </c>
      <c r="L32" s="31">
        <v>3641450</v>
      </c>
      <c r="M32" s="36">
        <f t="shared" si="3"/>
        <v>0.25474157069450226</v>
      </c>
      <c r="N32" s="31">
        <f t="shared" si="4"/>
        <v>20666271</v>
      </c>
      <c r="O32" s="36">
        <f t="shared" si="5"/>
        <v>1.4457313254165902</v>
      </c>
      <c r="P32" s="31">
        <v>6152761</v>
      </c>
      <c r="Q32" s="31">
        <v>7260064</v>
      </c>
      <c r="R32" s="31">
        <v>7260064</v>
      </c>
      <c r="S32" s="31">
        <v>12584688</v>
      </c>
      <c r="T32" s="36">
        <f t="shared" si="6"/>
        <v>1.7334128183993971</v>
      </c>
      <c r="U32" s="36">
        <f t="shared" si="7"/>
        <v>-0.4081600114160131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116751294</v>
      </c>
      <c r="E33" s="31">
        <v>153905813</v>
      </c>
      <c r="F33" s="31">
        <v>36647993</v>
      </c>
      <c r="G33" s="36">
        <f t="shared" si="0"/>
        <v>0.31389795988042751</v>
      </c>
      <c r="H33" s="31">
        <v>37090667</v>
      </c>
      <c r="I33" s="36">
        <f t="shared" si="1"/>
        <v>0.31768955811316318</v>
      </c>
      <c r="J33" s="31">
        <v>47211779</v>
      </c>
      <c r="K33" s="36">
        <f t="shared" si="2"/>
        <v>0.3067576076544945</v>
      </c>
      <c r="L33" s="31">
        <v>37277490</v>
      </c>
      <c r="M33" s="36">
        <f t="shared" si="3"/>
        <v>0.24220975980939718</v>
      </c>
      <c r="N33" s="31">
        <f t="shared" si="4"/>
        <v>158227929</v>
      </c>
      <c r="O33" s="36">
        <f t="shared" si="5"/>
        <v>1.0280828639006636</v>
      </c>
      <c r="P33" s="31">
        <v>34535774</v>
      </c>
      <c r="Q33" s="31">
        <v>114437137</v>
      </c>
      <c r="R33" s="31">
        <v>147932140</v>
      </c>
      <c r="S33" s="31">
        <v>244533269</v>
      </c>
      <c r="T33" s="36">
        <f t="shared" si="6"/>
        <v>1.6530097448735617</v>
      </c>
      <c r="U33" s="36">
        <f t="shared" si="7"/>
        <v>7.9387709683298224E-2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221655077</v>
      </c>
      <c r="E35" s="32">
        <f>SUM(E28:E34)</f>
        <v>274865211</v>
      </c>
      <c r="F35" s="32">
        <f>SUM(F28:F34)</f>
        <v>61833634</v>
      </c>
      <c r="G35" s="37">
        <f t="shared" si="0"/>
        <v>0.27896331018846909</v>
      </c>
      <c r="H35" s="32">
        <f>SUM(H28:H34)</f>
        <v>55375491</v>
      </c>
      <c r="I35" s="37">
        <f t="shared" si="1"/>
        <v>0.24982730713630349</v>
      </c>
      <c r="J35" s="32">
        <f>SUM(J28:J34)</f>
        <v>64878184</v>
      </c>
      <c r="K35" s="37">
        <f t="shared" si="2"/>
        <v>0.23603636038174361</v>
      </c>
      <c r="L35" s="32">
        <f>SUM(L28:L34)</f>
        <v>55357165</v>
      </c>
      <c r="M35" s="37">
        <f t="shared" si="3"/>
        <v>0.20139749515263319</v>
      </c>
      <c r="N35" s="32">
        <f t="shared" si="4"/>
        <v>237444474</v>
      </c>
      <c r="O35" s="37">
        <f t="shared" si="5"/>
        <v>0.86385786377309126</v>
      </c>
      <c r="P35" s="32">
        <f>SUM(P28:P34)</f>
        <v>53593399</v>
      </c>
      <c r="Q35" s="32">
        <f>SUM(Q28:Q34)</f>
        <v>217212032</v>
      </c>
      <c r="R35" s="32">
        <f>SUM(R28:R34)</f>
        <v>250693817</v>
      </c>
      <c r="S35" s="32">
        <f>SUM(S28:S34)</f>
        <v>312064987</v>
      </c>
      <c r="T35" s="37">
        <f t="shared" si="6"/>
        <v>1.2448052797409039</v>
      </c>
      <c r="U35" s="37">
        <f t="shared" si="7"/>
        <v>3.2910135070925328E-2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7682542</v>
      </c>
      <c r="E36" s="31">
        <v>7682542</v>
      </c>
      <c r="F36" s="31">
        <v>1836761</v>
      </c>
      <c r="G36" s="36">
        <f t="shared" si="0"/>
        <v>0.23908245473959011</v>
      </c>
      <c r="H36" s="31">
        <v>1836931</v>
      </c>
      <c r="I36" s="36">
        <f t="shared" si="1"/>
        <v>0.23910458283208866</v>
      </c>
      <c r="J36" s="31">
        <v>1841381</v>
      </c>
      <c r="K36" s="36">
        <f t="shared" si="2"/>
        <v>0.2396838181945507</v>
      </c>
      <c r="L36" s="31">
        <v>1831067</v>
      </c>
      <c r="M36" s="36">
        <f t="shared" si="3"/>
        <v>0.23834129380613864</v>
      </c>
      <c r="N36" s="31">
        <f t="shared" si="4"/>
        <v>7346140</v>
      </c>
      <c r="O36" s="36">
        <f t="shared" si="5"/>
        <v>0.95621214957236811</v>
      </c>
      <c r="P36" s="31">
        <v>1756435</v>
      </c>
      <c r="Q36" s="31">
        <v>3956544</v>
      </c>
      <c r="R36" s="31">
        <v>7023849</v>
      </c>
      <c r="S36" s="31">
        <v>7028648</v>
      </c>
      <c r="T36" s="36">
        <f t="shared" si="6"/>
        <v>1.0006832436175663</v>
      </c>
      <c r="U36" s="36">
        <f t="shared" si="7"/>
        <v>4.2490613088443263E-2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53875164</v>
      </c>
      <c r="E37" s="31">
        <v>52115829</v>
      </c>
      <c r="F37" s="31">
        <v>2537788</v>
      </c>
      <c r="G37" s="36">
        <f t="shared" si="0"/>
        <v>4.710497029763102E-2</v>
      </c>
      <c r="H37" s="31">
        <v>3613586</v>
      </c>
      <c r="I37" s="36">
        <f t="shared" si="1"/>
        <v>6.7073317864981344E-2</v>
      </c>
      <c r="J37" s="31">
        <v>8085829</v>
      </c>
      <c r="K37" s="36">
        <f t="shared" si="2"/>
        <v>0.15515111541255536</v>
      </c>
      <c r="L37" s="31">
        <v>3741368</v>
      </c>
      <c r="M37" s="36">
        <f t="shared" si="3"/>
        <v>7.1789474940521431E-2</v>
      </c>
      <c r="N37" s="31">
        <f t="shared" si="4"/>
        <v>17978571</v>
      </c>
      <c r="O37" s="36">
        <f t="shared" si="5"/>
        <v>0.34497332854476898</v>
      </c>
      <c r="P37" s="31">
        <v>3301787</v>
      </c>
      <c r="Q37" s="31">
        <v>49342856</v>
      </c>
      <c r="R37" s="31">
        <v>51209392</v>
      </c>
      <c r="S37" s="31">
        <v>13978457</v>
      </c>
      <c r="T37" s="36">
        <f t="shared" si="6"/>
        <v>0.27296666595846325</v>
      </c>
      <c r="U37" s="36">
        <f t="shared" si="7"/>
        <v>0.13313426941229101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52977136</v>
      </c>
      <c r="E38" s="31">
        <v>60834540</v>
      </c>
      <c r="F38" s="31">
        <v>8634698</v>
      </c>
      <c r="G38" s="36">
        <f t="shared" si="0"/>
        <v>0.16298914308995488</v>
      </c>
      <c r="H38" s="31">
        <v>8642249</v>
      </c>
      <c r="I38" s="36">
        <f t="shared" si="1"/>
        <v>0.16313167627634684</v>
      </c>
      <c r="J38" s="31">
        <v>8421391</v>
      </c>
      <c r="K38" s="36">
        <f t="shared" si="2"/>
        <v>0.13843107879175218</v>
      </c>
      <c r="L38" s="31">
        <v>8095909</v>
      </c>
      <c r="M38" s="36">
        <f t="shared" si="3"/>
        <v>0.13308079587681604</v>
      </c>
      <c r="N38" s="31">
        <f t="shared" si="4"/>
        <v>33794247</v>
      </c>
      <c r="O38" s="36">
        <f t="shared" si="5"/>
        <v>0.55551084959301078</v>
      </c>
      <c r="P38" s="31">
        <v>9256240</v>
      </c>
      <c r="Q38" s="31">
        <v>25826404</v>
      </c>
      <c r="R38" s="31">
        <v>32329404</v>
      </c>
      <c r="S38" s="31">
        <v>34604579</v>
      </c>
      <c r="T38" s="36">
        <f t="shared" si="6"/>
        <v>1.0703747894641051</v>
      </c>
      <c r="U38" s="36">
        <f t="shared" si="7"/>
        <v>-0.12535662428804784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114534842</v>
      </c>
      <c r="E40" s="32">
        <f>SUM(E36:E39)</f>
        <v>120632911</v>
      </c>
      <c r="F40" s="32">
        <f>SUM(F36:F39)</f>
        <v>13009247</v>
      </c>
      <c r="G40" s="37">
        <f t="shared" si="0"/>
        <v>0.11358331467380031</v>
      </c>
      <c r="H40" s="32">
        <f>SUM(H36:H39)</f>
        <v>14092766</v>
      </c>
      <c r="I40" s="37">
        <f t="shared" si="1"/>
        <v>0.12304348400812393</v>
      </c>
      <c r="J40" s="32">
        <f>SUM(J36:J39)</f>
        <v>18348601</v>
      </c>
      <c r="K40" s="37">
        <f t="shared" si="2"/>
        <v>0.1521027789837551</v>
      </c>
      <c r="L40" s="32">
        <f>SUM(L36:L39)</f>
        <v>13668344</v>
      </c>
      <c r="M40" s="37">
        <f t="shared" si="3"/>
        <v>0.11330526542628155</v>
      </c>
      <c r="N40" s="32">
        <f t="shared" si="4"/>
        <v>59118958</v>
      </c>
      <c r="O40" s="37">
        <f t="shared" si="5"/>
        <v>0.4900732106182864</v>
      </c>
      <c r="P40" s="32">
        <f>SUM(P36:P39)</f>
        <v>14314462</v>
      </c>
      <c r="Q40" s="32">
        <f>SUM(Q36:Q39)</f>
        <v>79125804</v>
      </c>
      <c r="R40" s="32">
        <f>SUM(R36:R39)</f>
        <v>90562645</v>
      </c>
      <c r="S40" s="32">
        <f>SUM(S36:S39)</f>
        <v>55611684</v>
      </c>
      <c r="T40" s="37">
        <f t="shared" si="6"/>
        <v>0.61406868140832238</v>
      </c>
      <c r="U40" s="37">
        <f t="shared" si="7"/>
        <v>-4.5137428147840941E-2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11303808</v>
      </c>
      <c r="E41" s="31">
        <v>10803808</v>
      </c>
      <c r="F41" s="31">
        <v>2545490</v>
      </c>
      <c r="G41" s="36">
        <f t="shared" si="0"/>
        <v>0.22518871516572114</v>
      </c>
      <c r="H41" s="31">
        <v>2241545</v>
      </c>
      <c r="I41" s="36">
        <f t="shared" si="1"/>
        <v>0.19829998881792754</v>
      </c>
      <c r="J41" s="31">
        <v>2424522</v>
      </c>
      <c r="K41" s="36">
        <f t="shared" si="2"/>
        <v>0.22441365118669268</v>
      </c>
      <c r="L41" s="31">
        <v>2921377</v>
      </c>
      <c r="M41" s="36">
        <f t="shared" si="3"/>
        <v>0.2704025284418235</v>
      </c>
      <c r="N41" s="31">
        <f t="shared" si="4"/>
        <v>10132934</v>
      </c>
      <c r="O41" s="36">
        <f t="shared" si="5"/>
        <v>0.93790393165076613</v>
      </c>
      <c r="P41" s="31">
        <v>2054023</v>
      </c>
      <c r="Q41" s="31">
        <v>12201756</v>
      </c>
      <c r="R41" s="31">
        <v>11337752</v>
      </c>
      <c r="S41" s="31">
        <v>8743254</v>
      </c>
      <c r="T41" s="36">
        <f t="shared" si="6"/>
        <v>0.77116292541943054</v>
      </c>
      <c r="U41" s="36">
        <f t="shared" si="7"/>
        <v>0.42227083143664901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3032200</v>
      </c>
      <c r="E42" s="31">
        <v>1520000</v>
      </c>
      <c r="F42" s="31">
        <v>300811</v>
      </c>
      <c r="G42" s="36">
        <f t="shared" si="0"/>
        <v>9.9205527339885233E-2</v>
      </c>
      <c r="H42" s="31">
        <v>301156</v>
      </c>
      <c r="I42" s="36">
        <f t="shared" si="1"/>
        <v>9.9319306114372397E-2</v>
      </c>
      <c r="J42" s="31">
        <v>278974</v>
      </c>
      <c r="K42" s="36">
        <f t="shared" si="2"/>
        <v>0.18353552631578948</v>
      </c>
      <c r="L42" s="31">
        <v>301439</v>
      </c>
      <c r="M42" s="36">
        <f t="shared" si="3"/>
        <v>0.19831513157894737</v>
      </c>
      <c r="N42" s="31">
        <f t="shared" si="4"/>
        <v>1182380</v>
      </c>
      <c r="O42" s="36">
        <f t="shared" si="5"/>
        <v>0.77788157894736842</v>
      </c>
      <c r="P42" s="31">
        <v>287113</v>
      </c>
      <c r="Q42" s="31">
        <v>1500000</v>
      </c>
      <c r="R42" s="31">
        <v>2434783</v>
      </c>
      <c r="S42" s="31">
        <v>1141309</v>
      </c>
      <c r="T42" s="36">
        <f t="shared" si="6"/>
        <v>0.46875183537916931</v>
      </c>
      <c r="U42" s="36">
        <f t="shared" si="7"/>
        <v>4.9896730555565316E-2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543540</v>
      </c>
      <c r="E43" s="31">
        <v>487051</v>
      </c>
      <c r="F43" s="31">
        <v>130942</v>
      </c>
      <c r="G43" s="36">
        <f t="shared" si="0"/>
        <v>0.24090591308827317</v>
      </c>
      <c r="H43" s="31">
        <v>353649</v>
      </c>
      <c r="I43" s="36">
        <f t="shared" si="1"/>
        <v>0.65064024726791037</v>
      </c>
      <c r="J43" s="31">
        <v>237998</v>
      </c>
      <c r="K43" s="36">
        <f t="shared" si="2"/>
        <v>0.48865108582058142</v>
      </c>
      <c r="L43" s="31">
        <v>183927</v>
      </c>
      <c r="M43" s="36">
        <f t="shared" si="3"/>
        <v>0.3776339644102979</v>
      </c>
      <c r="N43" s="31">
        <f t="shared" si="4"/>
        <v>906516</v>
      </c>
      <c r="O43" s="36">
        <f t="shared" si="5"/>
        <v>1.8612342444631056</v>
      </c>
      <c r="P43" s="31">
        <v>198516</v>
      </c>
      <c r="Q43" s="31">
        <v>518151</v>
      </c>
      <c r="R43" s="31">
        <v>1102315</v>
      </c>
      <c r="S43" s="31">
        <v>857469</v>
      </c>
      <c r="T43" s="36">
        <f t="shared" si="6"/>
        <v>0.77788018851235807</v>
      </c>
      <c r="U43" s="36">
        <f t="shared" si="7"/>
        <v>-7.3490298011243405E-2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53220080</v>
      </c>
      <c r="E44" s="31">
        <v>26252068</v>
      </c>
      <c r="F44" s="31">
        <v>14907077</v>
      </c>
      <c r="G44" s="36">
        <f t="shared" si="0"/>
        <v>0.28010249139046767</v>
      </c>
      <c r="H44" s="31">
        <v>12690522</v>
      </c>
      <c r="I44" s="36">
        <f t="shared" si="1"/>
        <v>0.23845364381263615</v>
      </c>
      <c r="J44" s="31">
        <v>9928607</v>
      </c>
      <c r="K44" s="36">
        <f t="shared" si="2"/>
        <v>0.37820285243813934</v>
      </c>
      <c r="L44" s="31">
        <v>1235841</v>
      </c>
      <c r="M44" s="36">
        <f t="shared" si="3"/>
        <v>4.7075948454803639E-2</v>
      </c>
      <c r="N44" s="31">
        <f t="shared" si="4"/>
        <v>38762047</v>
      </c>
      <c r="O44" s="36">
        <f t="shared" si="5"/>
        <v>1.4765330868410063</v>
      </c>
      <c r="P44" s="31">
        <v>648418</v>
      </c>
      <c r="Q44" s="31">
        <v>49647160</v>
      </c>
      <c r="R44" s="31">
        <v>49388823</v>
      </c>
      <c r="S44" s="31">
        <v>34116145</v>
      </c>
      <c r="T44" s="36">
        <f t="shared" si="6"/>
        <v>0.69076651209120732</v>
      </c>
      <c r="U44" s="36">
        <f t="shared" si="7"/>
        <v>0.90593259286447947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77269156</v>
      </c>
      <c r="E45" s="31">
        <v>66286481</v>
      </c>
      <c r="F45" s="31">
        <v>62869085</v>
      </c>
      <c r="G45" s="36">
        <f t="shared" si="0"/>
        <v>0.81363752698424707</v>
      </c>
      <c r="H45" s="31">
        <v>800849</v>
      </c>
      <c r="I45" s="36">
        <f t="shared" si="1"/>
        <v>1.0364407241616564E-2</v>
      </c>
      <c r="J45" s="31">
        <v>620527</v>
      </c>
      <c r="K45" s="36">
        <f t="shared" si="2"/>
        <v>9.3612904266256042E-3</v>
      </c>
      <c r="L45" s="31">
        <v>881866</v>
      </c>
      <c r="M45" s="36">
        <f t="shared" si="3"/>
        <v>1.3303859047820022E-2</v>
      </c>
      <c r="N45" s="31">
        <f t="shared" si="4"/>
        <v>65172327</v>
      </c>
      <c r="O45" s="36">
        <f t="shared" si="5"/>
        <v>0.98319183665821697</v>
      </c>
      <c r="P45" s="31">
        <v>-5634044</v>
      </c>
      <c r="Q45" s="31">
        <v>70165752</v>
      </c>
      <c r="R45" s="31">
        <v>69669846</v>
      </c>
      <c r="S45" s="31">
        <v>59643351</v>
      </c>
      <c r="T45" s="36">
        <f t="shared" si="6"/>
        <v>0.85608558686924618</v>
      </c>
      <c r="U45" s="36">
        <f t="shared" si="7"/>
        <v>-1.1565245141855478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145368784</v>
      </c>
      <c r="E47" s="32">
        <f>SUM(E41:E46)</f>
        <v>105349408</v>
      </c>
      <c r="F47" s="32">
        <f>SUM(F41:F46)</f>
        <v>80753405</v>
      </c>
      <c r="G47" s="37">
        <f t="shared" si="0"/>
        <v>0.55550719197045773</v>
      </c>
      <c r="H47" s="32">
        <f>SUM(H41:H46)</f>
        <v>16387721</v>
      </c>
      <c r="I47" s="37">
        <f t="shared" si="1"/>
        <v>0.11273204981889372</v>
      </c>
      <c r="J47" s="32">
        <f>SUM(J41:J46)</f>
        <v>13490628</v>
      </c>
      <c r="K47" s="37">
        <f t="shared" si="2"/>
        <v>0.12805603995420647</v>
      </c>
      <c r="L47" s="32">
        <f>SUM(L41:L46)</f>
        <v>5524450</v>
      </c>
      <c r="M47" s="37">
        <f t="shared" si="3"/>
        <v>5.2439307489986084E-2</v>
      </c>
      <c r="N47" s="32">
        <f t="shared" si="4"/>
        <v>116156204</v>
      </c>
      <c r="O47" s="37">
        <f t="shared" si="5"/>
        <v>1.1025805099920447</v>
      </c>
      <c r="P47" s="32">
        <f>SUM(P41:P46)</f>
        <v>-2445974</v>
      </c>
      <c r="Q47" s="32">
        <f>SUM(Q41:Q46)</f>
        <v>134032819</v>
      </c>
      <c r="R47" s="32">
        <f>SUM(R41:R46)</f>
        <v>133933519</v>
      </c>
      <c r="S47" s="32">
        <f>SUM(S41:S46)</f>
        <v>104501528</v>
      </c>
      <c r="T47" s="37">
        <f t="shared" si="6"/>
        <v>0.780249251869504</v>
      </c>
      <c r="U47" s="37">
        <f t="shared" si="7"/>
        <v>-3.2585890119845917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18812664</v>
      </c>
      <c r="E48" s="31">
        <v>18812664</v>
      </c>
      <c r="F48" s="31">
        <v>5060960</v>
      </c>
      <c r="G48" s="36">
        <f t="shared" si="0"/>
        <v>0.26901878436780668</v>
      </c>
      <c r="H48" s="31">
        <v>3910517</v>
      </c>
      <c r="I48" s="36">
        <f t="shared" si="1"/>
        <v>0.20786620119298363</v>
      </c>
      <c r="J48" s="31">
        <v>2816607</v>
      </c>
      <c r="K48" s="36">
        <f t="shared" si="2"/>
        <v>0.14971866823327096</v>
      </c>
      <c r="L48" s="31">
        <v>3673787</v>
      </c>
      <c r="M48" s="36">
        <f t="shared" si="3"/>
        <v>0.19528265640634415</v>
      </c>
      <c r="N48" s="31">
        <f t="shared" si="4"/>
        <v>15461871</v>
      </c>
      <c r="O48" s="36">
        <f t="shared" si="5"/>
        <v>0.82188631020040548</v>
      </c>
      <c r="P48" s="31">
        <v>3648478</v>
      </c>
      <c r="Q48" s="31">
        <v>19288872</v>
      </c>
      <c r="R48" s="31">
        <v>19022667</v>
      </c>
      <c r="S48" s="31">
        <v>14983785</v>
      </c>
      <c r="T48" s="36">
        <f t="shared" si="6"/>
        <v>0.78768056024951705</v>
      </c>
      <c r="U48" s="36">
        <f t="shared" si="7"/>
        <v>6.9368651804944115E-3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5572600</v>
      </c>
      <c r="E49" s="31">
        <v>10754600</v>
      </c>
      <c r="F49" s="31">
        <v>2772377</v>
      </c>
      <c r="G49" s="36">
        <f t="shared" si="0"/>
        <v>0.49750152532031727</v>
      </c>
      <c r="H49" s="31">
        <v>924901</v>
      </c>
      <c r="I49" s="36">
        <f t="shared" si="1"/>
        <v>0.16597297491296703</v>
      </c>
      <c r="J49" s="31">
        <v>519966</v>
      </c>
      <c r="K49" s="36">
        <f t="shared" si="2"/>
        <v>4.8348241682628829E-2</v>
      </c>
      <c r="L49" s="31">
        <v>2466322</v>
      </c>
      <c r="M49" s="36">
        <f t="shared" si="3"/>
        <v>0.22932717162888439</v>
      </c>
      <c r="N49" s="31">
        <f t="shared" si="4"/>
        <v>6683566</v>
      </c>
      <c r="O49" s="36">
        <f t="shared" si="5"/>
        <v>0.62146114220891524</v>
      </c>
      <c r="P49" s="31">
        <v>-596085</v>
      </c>
      <c r="Q49" s="31">
        <v>4964920</v>
      </c>
      <c r="R49" s="31">
        <v>6817000</v>
      </c>
      <c r="S49" s="31">
        <v>4956479</v>
      </c>
      <c r="T49" s="36">
        <f t="shared" si="6"/>
        <v>0.72707627988851398</v>
      </c>
      <c r="U49" s="36">
        <f t="shared" si="7"/>
        <v>-5.1375340765159327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9198900</v>
      </c>
      <c r="E50" s="31">
        <v>8236965</v>
      </c>
      <c r="F50" s="31">
        <v>3763639</v>
      </c>
      <c r="G50" s="36">
        <f t="shared" si="0"/>
        <v>0.40914011457891702</v>
      </c>
      <c r="H50" s="31">
        <v>2278239</v>
      </c>
      <c r="I50" s="36">
        <f t="shared" si="1"/>
        <v>0.24766428594723283</v>
      </c>
      <c r="J50" s="31">
        <v>-687702</v>
      </c>
      <c r="K50" s="36">
        <f t="shared" si="2"/>
        <v>-8.3489731958312316E-2</v>
      </c>
      <c r="L50" s="31">
        <v>1803785</v>
      </c>
      <c r="M50" s="36">
        <f t="shared" si="3"/>
        <v>0.21898660489634228</v>
      </c>
      <c r="N50" s="31">
        <f t="shared" si="4"/>
        <v>7157961</v>
      </c>
      <c r="O50" s="36">
        <f t="shared" si="5"/>
        <v>0.86900466373233343</v>
      </c>
      <c r="P50" s="31">
        <v>840449</v>
      </c>
      <c r="Q50" s="31">
        <v>8903328</v>
      </c>
      <c r="R50" s="31">
        <v>7723328</v>
      </c>
      <c r="S50" s="31">
        <v>7230745</v>
      </c>
      <c r="T50" s="36">
        <f t="shared" si="6"/>
        <v>0.93622140610886917</v>
      </c>
      <c r="U50" s="36">
        <f t="shared" si="7"/>
        <v>1.1462158917435801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760000</v>
      </c>
      <c r="E51" s="31">
        <v>760000</v>
      </c>
      <c r="F51" s="31">
        <v>187754</v>
      </c>
      <c r="G51" s="36">
        <f t="shared" si="0"/>
        <v>0.24704473684210526</v>
      </c>
      <c r="H51" s="31">
        <v>189237</v>
      </c>
      <c r="I51" s="36">
        <f t="shared" si="1"/>
        <v>0.24899605263157895</v>
      </c>
      <c r="J51" s="31">
        <v>188835</v>
      </c>
      <c r="K51" s="36">
        <f t="shared" si="2"/>
        <v>0.24846710526315791</v>
      </c>
      <c r="L51" s="31">
        <v>188835</v>
      </c>
      <c r="M51" s="36">
        <f t="shared" si="3"/>
        <v>0.24846710526315791</v>
      </c>
      <c r="N51" s="31">
        <f t="shared" si="4"/>
        <v>754661</v>
      </c>
      <c r="O51" s="36">
        <f t="shared" si="5"/>
        <v>0.99297500000000005</v>
      </c>
      <c r="P51" s="31">
        <v>164856</v>
      </c>
      <c r="Q51" s="31">
        <v>0</v>
      </c>
      <c r="R51" s="31">
        <v>760000</v>
      </c>
      <c r="S51" s="31">
        <v>660058</v>
      </c>
      <c r="T51" s="36">
        <f t="shared" si="6"/>
        <v>0.86849736842105263</v>
      </c>
      <c r="U51" s="36">
        <f t="shared" si="7"/>
        <v>0.14545421458727614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34344164</v>
      </c>
      <c r="E53" s="32">
        <f>SUM(E48:E52)</f>
        <v>38564229</v>
      </c>
      <c r="F53" s="32">
        <f>SUM(F48:F52)</f>
        <v>11784730</v>
      </c>
      <c r="G53" s="37">
        <f t="shared" si="0"/>
        <v>0.34313631858967364</v>
      </c>
      <c r="H53" s="32">
        <f>SUM(H48:H52)</f>
        <v>7302894</v>
      </c>
      <c r="I53" s="37">
        <f t="shared" si="1"/>
        <v>0.2126385723059091</v>
      </c>
      <c r="J53" s="32">
        <f>SUM(J48:J52)</f>
        <v>2837706</v>
      </c>
      <c r="K53" s="37">
        <f t="shared" si="2"/>
        <v>7.3583890397497645E-2</v>
      </c>
      <c r="L53" s="32">
        <f>SUM(L48:L52)</f>
        <v>8132729</v>
      </c>
      <c r="M53" s="37">
        <f t="shared" si="3"/>
        <v>0.21088789302646244</v>
      </c>
      <c r="N53" s="32">
        <f t="shared" si="4"/>
        <v>30058059</v>
      </c>
      <c r="O53" s="37">
        <f t="shared" si="5"/>
        <v>0.77942849577000495</v>
      </c>
      <c r="P53" s="32">
        <f>SUM(P48:P52)</f>
        <v>4057698</v>
      </c>
      <c r="Q53" s="32">
        <f>SUM(Q48:Q52)</f>
        <v>33157120</v>
      </c>
      <c r="R53" s="32">
        <f>SUM(R48:R52)</f>
        <v>34322995</v>
      </c>
      <c r="S53" s="32">
        <f>SUM(S48:S52)</f>
        <v>27831067</v>
      </c>
      <c r="T53" s="37">
        <f t="shared" si="6"/>
        <v>0.81085776459775727</v>
      </c>
      <c r="U53" s="37">
        <f t="shared" si="7"/>
        <v>1.0042716338179924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2143687962</v>
      </c>
      <c r="E54" s="32">
        <f>SUM(E8:E9,E11:E18,E20:E26,E28:E34,E36:E39,E41:E46,E48:E52)</f>
        <v>2210432778</v>
      </c>
      <c r="F54" s="32">
        <f>SUM(F8:F9,F11:F18,F20:F26,F28:F34,F36:F39,F41:F46,F48:F52)</f>
        <v>606845592</v>
      </c>
      <c r="G54" s="37">
        <f t="shared" si="0"/>
        <v>0.28308485318629595</v>
      </c>
      <c r="H54" s="32">
        <f>SUM(H8:H9,H11:H18,H20:H26,H28:H34,H36:H39,H41:H46,H48:H52)</f>
        <v>470857044</v>
      </c>
      <c r="I54" s="37">
        <f t="shared" si="1"/>
        <v>0.21964812619496343</v>
      </c>
      <c r="J54" s="32">
        <f>SUM(J8:J9,J11:J18,J20:J26,J28:J34,J36:J39,J41:J46,J48:J52)</f>
        <v>441452646</v>
      </c>
      <c r="K54" s="37">
        <f t="shared" si="2"/>
        <v>0.19971321923638249</v>
      </c>
      <c r="L54" s="32">
        <f>SUM(L8:L9,L11:L18,L20:L26,L28:L34,L36:L39,L41:L46,L48:L52)</f>
        <v>443510642</v>
      </c>
      <c r="M54" s="37">
        <f t="shared" si="3"/>
        <v>0.20064425682344816</v>
      </c>
      <c r="N54" s="32">
        <f t="shared" si="4"/>
        <v>1962665924</v>
      </c>
      <c r="O54" s="37">
        <f t="shared" si="5"/>
        <v>0.88791025157336856</v>
      </c>
      <c r="P54" s="32">
        <f>SUM(P8:P9,P11:P18,P20:P26,P28:P34,P36:P39,P41:P46,P48:P52)</f>
        <v>362735919</v>
      </c>
      <c r="Q54" s="32">
        <f>SUM(Q8:Q9,Q11:Q18,Q20:Q26,Q28:Q34,Q36:Q39,Q41:Q46,Q48:Q52)</f>
        <v>1802885525</v>
      </c>
      <c r="R54" s="32">
        <f>SUM(R8:R9,R11:R18,R20:R26,R28:R34,R36:R39,R41:R46,R48:R52)</f>
        <v>2093256747</v>
      </c>
      <c r="S54" s="32">
        <f>SUM(S8:S9,S11:S18,S20:S26,S28:S34,S36:S39,S41:S46,S48:S52)</f>
        <v>1881971837</v>
      </c>
      <c r="T54" s="37">
        <f t="shared" si="6"/>
        <v>0.8990640253266553</v>
      </c>
      <c r="U54" s="37">
        <f t="shared" si="7"/>
        <v>0.22268189823241635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547987056</v>
      </c>
      <c r="E57" s="31">
        <v>547987056</v>
      </c>
      <c r="F57" s="31">
        <v>189106120</v>
      </c>
      <c r="G57" s="36">
        <f t="shared" ref="G57:G85" si="8">IF(($D57      =0),0,($F57      /$D57      ))</f>
        <v>0.345092311815482</v>
      </c>
      <c r="H57" s="31">
        <v>163826567</v>
      </c>
      <c r="I57" s="36">
        <f t="shared" ref="I57:I85" si="9">IF(($D57      =0),0,($H57      /$D57      ))</f>
        <v>0.29896065099756663</v>
      </c>
      <c r="J57" s="31">
        <v>138460531</v>
      </c>
      <c r="K57" s="36">
        <f t="shared" ref="K57:K85" si="10">IF(($E57      =0),0,($J57      /$E57      ))</f>
        <v>0.25267117075845674</v>
      </c>
      <c r="L57" s="31">
        <v>60800045</v>
      </c>
      <c r="M57" s="36">
        <f t="shared" ref="M57:M85" si="11">IF(($E57      =0),0,($L57      /$E57      ))</f>
        <v>0.11095160795184913</v>
      </c>
      <c r="N57" s="31">
        <f t="shared" ref="N57:N85" si="12">$F57      +$H57      +$J57      +$L57</f>
        <v>552193263</v>
      </c>
      <c r="O57" s="36">
        <f t="shared" ref="O57:O85" si="13">IF(($E57      =0),0,($N57      /$E57      ))</f>
        <v>1.0076757415233546</v>
      </c>
      <c r="P57" s="31">
        <v>81470226</v>
      </c>
      <c r="Q57" s="31">
        <v>487229638</v>
      </c>
      <c r="R57" s="31">
        <v>487229638</v>
      </c>
      <c r="S57" s="31">
        <v>515305040</v>
      </c>
      <c r="T57" s="36">
        <f t="shared" ref="T57:T85" si="14">IF(($R57      =0),0,($S57      /$R57      ))</f>
        <v>1.057622525007397</v>
      </c>
      <c r="U57" s="36">
        <f t="shared" ref="U57:U85" si="15">IF(($P57      =0),0,(($L57      /$P57      )-1))</f>
        <v>-0.25371454106436386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547987056</v>
      </c>
      <c r="E58" s="32">
        <f>E57</f>
        <v>547987056</v>
      </c>
      <c r="F58" s="32">
        <f>F57</f>
        <v>189106120</v>
      </c>
      <c r="G58" s="37">
        <f t="shared" si="8"/>
        <v>0.345092311815482</v>
      </c>
      <c r="H58" s="32">
        <f>H57</f>
        <v>163826567</v>
      </c>
      <c r="I58" s="37">
        <f t="shared" si="9"/>
        <v>0.29896065099756663</v>
      </c>
      <c r="J58" s="32">
        <f>J57</f>
        <v>138460531</v>
      </c>
      <c r="K58" s="37">
        <f t="shared" si="10"/>
        <v>0.25267117075845674</v>
      </c>
      <c r="L58" s="32">
        <f>L57</f>
        <v>60800045</v>
      </c>
      <c r="M58" s="37">
        <f t="shared" si="11"/>
        <v>0.11095160795184913</v>
      </c>
      <c r="N58" s="32">
        <f t="shared" si="12"/>
        <v>552193263</v>
      </c>
      <c r="O58" s="37">
        <f t="shared" si="13"/>
        <v>1.0076757415233546</v>
      </c>
      <c r="P58" s="32">
        <f>P57</f>
        <v>81470226</v>
      </c>
      <c r="Q58" s="32">
        <f>Q57</f>
        <v>487229638</v>
      </c>
      <c r="R58" s="32">
        <f>R57</f>
        <v>487229638</v>
      </c>
      <c r="S58" s="32">
        <f>S57</f>
        <v>515305040</v>
      </c>
      <c r="T58" s="37">
        <f t="shared" si="14"/>
        <v>1.057622525007397</v>
      </c>
      <c r="U58" s="37">
        <f t="shared" si="15"/>
        <v>-0.25371454106436386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14825896</v>
      </c>
      <c r="E59" s="31">
        <v>14830896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1245873</v>
      </c>
      <c r="M59" s="36">
        <f t="shared" si="11"/>
        <v>8.4005241490466925E-2</v>
      </c>
      <c r="N59" s="31">
        <f t="shared" si="12"/>
        <v>1245873</v>
      </c>
      <c r="O59" s="36">
        <f t="shared" si="13"/>
        <v>8.4005241490466925E-2</v>
      </c>
      <c r="P59" s="31">
        <v>0</v>
      </c>
      <c r="Q59" s="31">
        <v>680448</v>
      </c>
      <c r="R59" s="31">
        <v>680448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23108016</v>
      </c>
      <c r="E60" s="31">
        <v>23108016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3564997</v>
      </c>
      <c r="K60" s="36">
        <f t="shared" si="10"/>
        <v>0.15427533891269593</v>
      </c>
      <c r="L60" s="31">
        <v>441564</v>
      </c>
      <c r="M60" s="36">
        <f t="shared" si="11"/>
        <v>1.9108693710442298E-2</v>
      </c>
      <c r="N60" s="31">
        <f t="shared" si="12"/>
        <v>4006561</v>
      </c>
      <c r="O60" s="36">
        <f t="shared" si="13"/>
        <v>0.17338403262313823</v>
      </c>
      <c r="P60" s="31">
        <v>0</v>
      </c>
      <c r="Q60" s="31">
        <v>19838000</v>
      </c>
      <c r="R60" s="31">
        <v>19838000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14065428</v>
      </c>
      <c r="E61" s="31">
        <v>14065428</v>
      </c>
      <c r="F61" s="31">
        <v>1942497</v>
      </c>
      <c r="G61" s="36">
        <f t="shared" si="8"/>
        <v>0.13810436482985089</v>
      </c>
      <c r="H61" s="31">
        <v>595379</v>
      </c>
      <c r="I61" s="36">
        <f t="shared" si="9"/>
        <v>4.232924870825118E-2</v>
      </c>
      <c r="J61" s="31">
        <v>0</v>
      </c>
      <c r="K61" s="36">
        <f t="shared" si="10"/>
        <v>0</v>
      </c>
      <c r="L61" s="31">
        <v>604338</v>
      </c>
      <c r="M61" s="36">
        <f t="shared" si="11"/>
        <v>4.296620053083347E-2</v>
      </c>
      <c r="N61" s="31">
        <f t="shared" si="12"/>
        <v>3142214</v>
      </c>
      <c r="O61" s="36">
        <f t="shared" si="13"/>
        <v>0.22339981406893555</v>
      </c>
      <c r="P61" s="31">
        <v>608921</v>
      </c>
      <c r="Q61" s="31">
        <v>11998747</v>
      </c>
      <c r="R61" s="31">
        <v>8741541</v>
      </c>
      <c r="S61" s="31">
        <v>5508619</v>
      </c>
      <c r="T61" s="36">
        <f t="shared" si="14"/>
        <v>0.6301656652986013</v>
      </c>
      <c r="U61" s="36">
        <f t="shared" si="15"/>
        <v>-7.5264278945873508E-3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51999340</v>
      </c>
      <c r="E63" s="32">
        <f>SUM(E59:E62)</f>
        <v>52004340</v>
      </c>
      <c r="F63" s="32">
        <f>SUM(F59:F62)</f>
        <v>1942497</v>
      </c>
      <c r="G63" s="37">
        <f t="shared" si="8"/>
        <v>3.7356185674664331E-2</v>
      </c>
      <c r="H63" s="32">
        <f>SUM(H59:H62)</f>
        <v>595379</v>
      </c>
      <c r="I63" s="37">
        <f t="shared" si="9"/>
        <v>1.1449741477487984E-2</v>
      </c>
      <c r="J63" s="32">
        <f>SUM(J59:J62)</f>
        <v>3564997</v>
      </c>
      <c r="K63" s="37">
        <f t="shared" si="10"/>
        <v>6.8551913167247194E-2</v>
      </c>
      <c r="L63" s="32">
        <f>SUM(L59:L62)</f>
        <v>2291775</v>
      </c>
      <c r="M63" s="37">
        <f t="shared" si="11"/>
        <v>4.4068918094143684E-2</v>
      </c>
      <c r="N63" s="32">
        <f t="shared" si="12"/>
        <v>8394648</v>
      </c>
      <c r="O63" s="37">
        <f t="shared" si="13"/>
        <v>0.16142206592757449</v>
      </c>
      <c r="P63" s="32">
        <f>SUM(P59:P62)</f>
        <v>608921</v>
      </c>
      <c r="Q63" s="32">
        <f>SUM(Q59:Q62)</f>
        <v>32517195</v>
      </c>
      <c r="R63" s="32">
        <f>SUM(R59:R62)</f>
        <v>29259989</v>
      </c>
      <c r="S63" s="32">
        <f>SUM(S59:S62)</f>
        <v>5508619</v>
      </c>
      <c r="T63" s="37">
        <f t="shared" si="14"/>
        <v>0.18826456154853646</v>
      </c>
      <c r="U63" s="37">
        <f t="shared" si="15"/>
        <v>2.7636655658123139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5440575</v>
      </c>
      <c r="E64" s="31">
        <v>5440575</v>
      </c>
      <c r="F64" s="31">
        <v>1570886</v>
      </c>
      <c r="G64" s="36">
        <f t="shared" si="8"/>
        <v>0.28873528992799474</v>
      </c>
      <c r="H64" s="31">
        <v>4843781</v>
      </c>
      <c r="I64" s="36">
        <f t="shared" si="9"/>
        <v>0.8903068149965766</v>
      </c>
      <c r="J64" s="31">
        <v>5093641</v>
      </c>
      <c r="K64" s="36">
        <f t="shared" si="10"/>
        <v>0.93623210781948596</v>
      </c>
      <c r="L64" s="31">
        <v>2916587</v>
      </c>
      <c r="M64" s="36">
        <f t="shared" si="11"/>
        <v>0.53608065323977705</v>
      </c>
      <c r="N64" s="31">
        <f t="shared" si="12"/>
        <v>14424895</v>
      </c>
      <c r="O64" s="36">
        <f t="shared" si="13"/>
        <v>2.6513548659838344</v>
      </c>
      <c r="P64" s="31">
        <v>3561045</v>
      </c>
      <c r="Q64" s="31">
        <v>225304256</v>
      </c>
      <c r="R64" s="31">
        <v>223045489</v>
      </c>
      <c r="S64" s="31">
        <v>12131982</v>
      </c>
      <c r="T64" s="36">
        <f t="shared" si="14"/>
        <v>5.4392411406266994E-2</v>
      </c>
      <c r="U64" s="36">
        <f t="shared" si="15"/>
        <v>-0.18097440498505357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48272684</v>
      </c>
      <c r="E65" s="31">
        <v>48272684</v>
      </c>
      <c r="F65" s="31">
        <v>7008213</v>
      </c>
      <c r="G65" s="36">
        <f t="shared" si="8"/>
        <v>0.14517968381455648</v>
      </c>
      <c r="H65" s="31">
        <v>7013993</v>
      </c>
      <c r="I65" s="36">
        <f t="shared" si="9"/>
        <v>0.14529942026840686</v>
      </c>
      <c r="J65" s="31">
        <v>7126828</v>
      </c>
      <c r="K65" s="36">
        <f t="shared" si="10"/>
        <v>0.14763687057467118</v>
      </c>
      <c r="L65" s="31">
        <v>6859671</v>
      </c>
      <c r="M65" s="36">
        <f t="shared" si="11"/>
        <v>0.14210253981319954</v>
      </c>
      <c r="N65" s="31">
        <f t="shared" si="12"/>
        <v>28008705</v>
      </c>
      <c r="O65" s="36">
        <f t="shared" si="13"/>
        <v>0.58021851447083406</v>
      </c>
      <c r="P65" s="31">
        <v>6801662</v>
      </c>
      <c r="Q65" s="31">
        <v>22201214</v>
      </c>
      <c r="R65" s="31">
        <v>37828383</v>
      </c>
      <c r="S65" s="31">
        <v>26216752</v>
      </c>
      <c r="T65" s="36">
        <f t="shared" si="14"/>
        <v>0.69304447932654167</v>
      </c>
      <c r="U65" s="36">
        <f t="shared" si="15"/>
        <v>8.5286507915272036E-3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15379425</v>
      </c>
      <c r="E66" s="31">
        <v>8879425</v>
      </c>
      <c r="F66" s="31">
        <v>1355829</v>
      </c>
      <c r="G66" s="36">
        <f t="shared" si="8"/>
        <v>8.8158627516958535E-2</v>
      </c>
      <c r="H66" s="31">
        <v>1351006</v>
      </c>
      <c r="I66" s="36">
        <f t="shared" si="9"/>
        <v>8.7845026715888272E-2</v>
      </c>
      <c r="J66" s="31">
        <v>3137929</v>
      </c>
      <c r="K66" s="36">
        <f t="shared" si="10"/>
        <v>0.3533932658927802</v>
      </c>
      <c r="L66" s="31">
        <v>1352750</v>
      </c>
      <c r="M66" s="36">
        <f t="shared" si="11"/>
        <v>0.15234657649566272</v>
      </c>
      <c r="N66" s="31">
        <f t="shared" si="12"/>
        <v>7197514</v>
      </c>
      <c r="O66" s="36">
        <f t="shared" si="13"/>
        <v>0.8105833429529502</v>
      </c>
      <c r="P66" s="31">
        <v>1018027</v>
      </c>
      <c r="Q66" s="31">
        <v>4047792</v>
      </c>
      <c r="R66" s="31">
        <v>4047792</v>
      </c>
      <c r="S66" s="31">
        <v>4044097</v>
      </c>
      <c r="T66" s="36">
        <f t="shared" si="14"/>
        <v>0.99908715665231806</v>
      </c>
      <c r="U66" s="36">
        <f t="shared" si="15"/>
        <v>0.32879579814680748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193673475</v>
      </c>
      <c r="E67" s="31">
        <v>193673475</v>
      </c>
      <c r="F67" s="31">
        <v>56121431</v>
      </c>
      <c r="G67" s="36">
        <f t="shared" si="8"/>
        <v>0.28977344987484732</v>
      </c>
      <c r="H67" s="31">
        <v>55111890</v>
      </c>
      <c r="I67" s="36">
        <f t="shared" si="9"/>
        <v>0.28456085687521226</v>
      </c>
      <c r="J67" s="31">
        <v>55126332</v>
      </c>
      <c r="K67" s="36">
        <f t="shared" si="10"/>
        <v>0.28463542568232436</v>
      </c>
      <c r="L67" s="31">
        <v>54804847</v>
      </c>
      <c r="M67" s="36">
        <f t="shared" si="11"/>
        <v>0.28297549264296518</v>
      </c>
      <c r="N67" s="31">
        <f t="shared" si="12"/>
        <v>221164500</v>
      </c>
      <c r="O67" s="36">
        <f t="shared" si="13"/>
        <v>1.141945225075349</v>
      </c>
      <c r="P67" s="31">
        <v>52407739</v>
      </c>
      <c r="Q67" s="31">
        <v>170165594</v>
      </c>
      <c r="R67" s="31">
        <v>170165594</v>
      </c>
      <c r="S67" s="31">
        <v>206763317</v>
      </c>
      <c r="T67" s="36">
        <f t="shared" si="14"/>
        <v>1.2150712264431081</v>
      </c>
      <c r="U67" s="36">
        <f t="shared" si="15"/>
        <v>4.5739580560802295E-2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49256208</v>
      </c>
      <c r="E68" s="31">
        <v>49256207</v>
      </c>
      <c r="F68" s="31">
        <v>21120191</v>
      </c>
      <c r="G68" s="36">
        <f t="shared" si="8"/>
        <v>0.42878231714467341</v>
      </c>
      <c r="H68" s="31">
        <v>582079</v>
      </c>
      <c r="I68" s="36">
        <f t="shared" si="9"/>
        <v>1.1817373355253007E-2</v>
      </c>
      <c r="J68" s="31">
        <v>4964086</v>
      </c>
      <c r="K68" s="36">
        <f t="shared" si="10"/>
        <v>0.10078092289972714</v>
      </c>
      <c r="L68" s="31">
        <v>1647161</v>
      </c>
      <c r="M68" s="36">
        <f t="shared" si="11"/>
        <v>3.3440678856981418E-2</v>
      </c>
      <c r="N68" s="31">
        <f t="shared" si="12"/>
        <v>28313517</v>
      </c>
      <c r="O68" s="36">
        <f t="shared" si="13"/>
        <v>0.57482130120169428</v>
      </c>
      <c r="P68" s="31">
        <v>1463288</v>
      </c>
      <c r="Q68" s="31">
        <v>26887558</v>
      </c>
      <c r="R68" s="31">
        <v>27433771</v>
      </c>
      <c r="S68" s="31">
        <v>8442530</v>
      </c>
      <c r="T68" s="36">
        <f t="shared" si="14"/>
        <v>0.30774223492643427</v>
      </c>
      <c r="U68" s="36">
        <f t="shared" si="15"/>
        <v>0.12565742355571841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312022367</v>
      </c>
      <c r="E70" s="32">
        <f>SUM(E64:E69)</f>
        <v>305522366</v>
      </c>
      <c r="F70" s="32">
        <f>SUM(F64:F69)</f>
        <v>87176550</v>
      </c>
      <c r="G70" s="37">
        <f t="shared" si="8"/>
        <v>0.27939198986975189</v>
      </c>
      <c r="H70" s="32">
        <f>SUM(H64:H69)</f>
        <v>68902749</v>
      </c>
      <c r="I70" s="37">
        <f t="shared" si="9"/>
        <v>0.22082631339053974</v>
      </c>
      <c r="J70" s="32">
        <f>SUM(J64:J69)</f>
        <v>75448816</v>
      </c>
      <c r="K70" s="37">
        <f t="shared" si="10"/>
        <v>0.24695022164105654</v>
      </c>
      <c r="L70" s="32">
        <f>SUM(L64:L69)</f>
        <v>67581016</v>
      </c>
      <c r="M70" s="37">
        <f t="shared" si="11"/>
        <v>0.22119826081734389</v>
      </c>
      <c r="N70" s="32">
        <f t="shared" si="12"/>
        <v>299109131</v>
      </c>
      <c r="O70" s="37">
        <f t="shared" si="13"/>
        <v>0.97900895085369954</v>
      </c>
      <c r="P70" s="32">
        <f>SUM(P64:P69)</f>
        <v>65251761</v>
      </c>
      <c r="Q70" s="32">
        <f>SUM(Q64:Q69)</f>
        <v>448606414</v>
      </c>
      <c r="R70" s="32">
        <f>SUM(R64:R69)</f>
        <v>462521029</v>
      </c>
      <c r="S70" s="32">
        <f>SUM(S64:S69)</f>
        <v>257598678</v>
      </c>
      <c r="T70" s="37">
        <f t="shared" si="14"/>
        <v>0.55694479136861041</v>
      </c>
      <c r="U70" s="37">
        <f t="shared" si="15"/>
        <v>3.5696431242675519E-2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95905476</v>
      </c>
      <c r="E71" s="31">
        <v>109268284</v>
      </c>
      <c r="F71" s="31">
        <v>33378478</v>
      </c>
      <c r="G71" s="36">
        <f t="shared" si="8"/>
        <v>0.34803516328932044</v>
      </c>
      <c r="H71" s="31">
        <v>17871472</v>
      </c>
      <c r="I71" s="36">
        <f t="shared" si="9"/>
        <v>0.18634464626399436</v>
      </c>
      <c r="J71" s="31">
        <v>40111887</v>
      </c>
      <c r="K71" s="36">
        <f t="shared" si="10"/>
        <v>0.36709542359061847</v>
      </c>
      <c r="L71" s="31">
        <v>16874027</v>
      </c>
      <c r="M71" s="36">
        <f t="shared" si="11"/>
        <v>0.15442749151254173</v>
      </c>
      <c r="N71" s="31">
        <f t="shared" si="12"/>
        <v>108235864</v>
      </c>
      <c r="O71" s="36">
        <f t="shared" si="13"/>
        <v>0.99055151264203989</v>
      </c>
      <c r="P71" s="31">
        <v>13834468</v>
      </c>
      <c r="Q71" s="31">
        <v>90253476</v>
      </c>
      <c r="R71" s="31">
        <v>91338548</v>
      </c>
      <c r="S71" s="31">
        <v>87391074</v>
      </c>
      <c r="T71" s="36">
        <f t="shared" si="14"/>
        <v>0.95678194928169868</v>
      </c>
      <c r="U71" s="36">
        <f t="shared" si="15"/>
        <v>0.21970913518322499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111058694</v>
      </c>
      <c r="E72" s="31">
        <v>111058694</v>
      </c>
      <c r="F72" s="31">
        <v>32756228</v>
      </c>
      <c r="G72" s="36">
        <f t="shared" si="8"/>
        <v>0.29494519357484972</v>
      </c>
      <c r="H72" s="31">
        <v>16236752</v>
      </c>
      <c r="I72" s="36">
        <f t="shared" si="9"/>
        <v>0.14619973831134733</v>
      </c>
      <c r="J72" s="31">
        <v>32527133</v>
      </c>
      <c r="K72" s="36">
        <f t="shared" si="10"/>
        <v>0.29288236542741986</v>
      </c>
      <c r="L72" s="31">
        <v>24006714</v>
      </c>
      <c r="M72" s="36">
        <f t="shared" si="11"/>
        <v>0.21616240147754665</v>
      </c>
      <c r="N72" s="31">
        <f t="shared" si="12"/>
        <v>105526827</v>
      </c>
      <c r="O72" s="36">
        <f t="shared" si="13"/>
        <v>0.95018969879116355</v>
      </c>
      <c r="P72" s="31">
        <v>35016133</v>
      </c>
      <c r="Q72" s="31">
        <v>139262628</v>
      </c>
      <c r="R72" s="31">
        <v>150786178</v>
      </c>
      <c r="S72" s="31">
        <v>142569888</v>
      </c>
      <c r="T72" s="36">
        <f t="shared" si="14"/>
        <v>0.94551032389719436</v>
      </c>
      <c r="U72" s="36">
        <f t="shared" si="15"/>
        <v>-0.31440990357216203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39314107</v>
      </c>
      <c r="E73" s="31">
        <v>39209147</v>
      </c>
      <c r="F73" s="31">
        <v>13232701</v>
      </c>
      <c r="G73" s="36">
        <f t="shared" si="8"/>
        <v>0.33658912817223596</v>
      </c>
      <c r="H73" s="31">
        <v>8775134</v>
      </c>
      <c r="I73" s="36">
        <f t="shared" si="9"/>
        <v>0.22320573121500636</v>
      </c>
      <c r="J73" s="31">
        <v>7561863</v>
      </c>
      <c r="K73" s="36">
        <f t="shared" si="10"/>
        <v>0.1928596661386181</v>
      </c>
      <c r="L73" s="31">
        <v>18519939</v>
      </c>
      <c r="M73" s="36">
        <f t="shared" si="11"/>
        <v>0.47233720743784607</v>
      </c>
      <c r="N73" s="31">
        <f t="shared" si="12"/>
        <v>48089637</v>
      </c>
      <c r="O73" s="36">
        <f t="shared" si="13"/>
        <v>1.2264902625910223</v>
      </c>
      <c r="P73" s="31">
        <v>8363058</v>
      </c>
      <c r="Q73" s="31">
        <v>38874648</v>
      </c>
      <c r="R73" s="31">
        <v>38874648</v>
      </c>
      <c r="S73" s="31">
        <v>32563544</v>
      </c>
      <c r="T73" s="36">
        <f t="shared" si="14"/>
        <v>0.83765501876698667</v>
      </c>
      <c r="U73" s="36">
        <f t="shared" si="15"/>
        <v>1.2144936696600692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64294262</v>
      </c>
      <c r="E74" s="31">
        <v>73202240</v>
      </c>
      <c r="F74" s="31">
        <v>17304065</v>
      </c>
      <c r="G74" s="36">
        <f t="shared" si="8"/>
        <v>0.26913855858552355</v>
      </c>
      <c r="H74" s="31">
        <v>17234854</v>
      </c>
      <c r="I74" s="36">
        <f t="shared" si="9"/>
        <v>0.26806208616252569</v>
      </c>
      <c r="J74" s="31">
        <v>22003812</v>
      </c>
      <c r="K74" s="36">
        <f t="shared" si="10"/>
        <v>0.30058932622826845</v>
      </c>
      <c r="L74" s="31">
        <v>13199707</v>
      </c>
      <c r="M74" s="36">
        <f t="shared" si="11"/>
        <v>0.18031834818169498</v>
      </c>
      <c r="N74" s="31">
        <f t="shared" si="12"/>
        <v>69742438</v>
      </c>
      <c r="O74" s="36">
        <f t="shared" si="13"/>
        <v>0.9527363916732603</v>
      </c>
      <c r="P74" s="31">
        <v>12364922</v>
      </c>
      <c r="Q74" s="31">
        <v>61603695</v>
      </c>
      <c r="R74" s="31">
        <v>61989995</v>
      </c>
      <c r="S74" s="31">
        <v>53507171</v>
      </c>
      <c r="T74" s="36">
        <f t="shared" si="14"/>
        <v>0.86315817576691212</v>
      </c>
      <c r="U74" s="36">
        <f t="shared" si="15"/>
        <v>6.7512354707939037E-2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76587173</v>
      </c>
      <c r="E75" s="31">
        <v>38815706</v>
      </c>
      <c r="F75" s="31">
        <v>8703301</v>
      </c>
      <c r="G75" s="36">
        <f t="shared" si="8"/>
        <v>0.11363914685818212</v>
      </c>
      <c r="H75" s="31">
        <v>8730379</v>
      </c>
      <c r="I75" s="36">
        <f t="shared" si="9"/>
        <v>0.11399270475749249</v>
      </c>
      <c r="J75" s="31">
        <v>5364261</v>
      </c>
      <c r="K75" s="36">
        <f t="shared" si="10"/>
        <v>0.13819820770489141</v>
      </c>
      <c r="L75" s="31">
        <v>5481429</v>
      </c>
      <c r="M75" s="36">
        <f t="shared" si="11"/>
        <v>0.14121677962008472</v>
      </c>
      <c r="N75" s="31">
        <f t="shared" si="12"/>
        <v>28279370</v>
      </c>
      <c r="O75" s="36">
        <f t="shared" si="13"/>
        <v>0.72855482778028047</v>
      </c>
      <c r="P75" s="31">
        <v>6379418</v>
      </c>
      <c r="Q75" s="31">
        <v>30289762</v>
      </c>
      <c r="R75" s="31">
        <v>33160168</v>
      </c>
      <c r="S75" s="31">
        <v>24534429</v>
      </c>
      <c r="T75" s="36">
        <f t="shared" si="14"/>
        <v>0.7398764988162907</v>
      </c>
      <c r="U75" s="36">
        <f t="shared" si="15"/>
        <v>-0.14076346776461424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33487020</v>
      </c>
      <c r="E76" s="31">
        <v>25651608</v>
      </c>
      <c r="F76" s="31">
        <v>6028320</v>
      </c>
      <c r="G76" s="36">
        <f t="shared" si="8"/>
        <v>0.18001960162474892</v>
      </c>
      <c r="H76" s="31">
        <v>4003226</v>
      </c>
      <c r="I76" s="36">
        <f t="shared" si="9"/>
        <v>0.11954560304261173</v>
      </c>
      <c r="J76" s="31">
        <v>6043726</v>
      </c>
      <c r="K76" s="36">
        <f t="shared" si="10"/>
        <v>0.23560807571985351</v>
      </c>
      <c r="L76" s="31">
        <v>4054990</v>
      </c>
      <c r="M76" s="36">
        <f t="shared" si="11"/>
        <v>0.15807936874756545</v>
      </c>
      <c r="N76" s="31">
        <f t="shared" si="12"/>
        <v>20130262</v>
      </c>
      <c r="O76" s="36">
        <f t="shared" si="13"/>
        <v>0.78475633964155389</v>
      </c>
      <c r="P76" s="31">
        <v>5762372</v>
      </c>
      <c r="Q76" s="31">
        <v>37576000</v>
      </c>
      <c r="R76" s="31">
        <v>22984000</v>
      </c>
      <c r="S76" s="31">
        <v>15331556</v>
      </c>
      <c r="T76" s="36">
        <f t="shared" si="14"/>
        <v>0.66705342847198046</v>
      </c>
      <c r="U76" s="36">
        <f t="shared" si="15"/>
        <v>-0.29629846875557497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420646732</v>
      </c>
      <c r="E78" s="32">
        <f>SUM(E71:E77)</f>
        <v>397205679</v>
      </c>
      <c r="F78" s="32">
        <f>SUM(F71:F77)</f>
        <v>111403093</v>
      </c>
      <c r="G78" s="37">
        <f t="shared" si="8"/>
        <v>0.26483765241756352</v>
      </c>
      <c r="H78" s="32">
        <f>SUM(H71:H77)</f>
        <v>72851817</v>
      </c>
      <c r="I78" s="37">
        <f t="shared" si="9"/>
        <v>0.17319002254842195</v>
      </c>
      <c r="J78" s="32">
        <f>SUM(J71:J77)</f>
        <v>113612682</v>
      </c>
      <c r="K78" s="37">
        <f t="shared" si="10"/>
        <v>0.28602985306259932</v>
      </c>
      <c r="L78" s="32">
        <f>SUM(L71:L77)</f>
        <v>82136806</v>
      </c>
      <c r="M78" s="37">
        <f t="shared" si="11"/>
        <v>0.20678658524416516</v>
      </c>
      <c r="N78" s="32">
        <f t="shared" si="12"/>
        <v>380004398</v>
      </c>
      <c r="O78" s="37">
        <f t="shared" si="13"/>
        <v>0.95669427223874104</v>
      </c>
      <c r="P78" s="32">
        <f>SUM(P71:P77)</f>
        <v>81720371</v>
      </c>
      <c r="Q78" s="32">
        <f>SUM(Q71:Q77)</f>
        <v>397860209</v>
      </c>
      <c r="R78" s="32">
        <f>SUM(R71:R77)</f>
        <v>399133537</v>
      </c>
      <c r="S78" s="32">
        <f>SUM(S71:S77)</f>
        <v>355897662</v>
      </c>
      <c r="T78" s="37">
        <f t="shared" si="14"/>
        <v>0.89167566492915373</v>
      </c>
      <c r="U78" s="37">
        <f t="shared" si="15"/>
        <v>5.0958530278821801E-3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73635780</v>
      </c>
      <c r="E79" s="31">
        <v>80972778</v>
      </c>
      <c r="F79" s="31">
        <v>15532235</v>
      </c>
      <c r="G79" s="36">
        <f t="shared" si="8"/>
        <v>0.21093325826113338</v>
      </c>
      <c r="H79" s="31">
        <v>15724978</v>
      </c>
      <c r="I79" s="36">
        <f t="shared" si="9"/>
        <v>0.21355077653825355</v>
      </c>
      <c r="J79" s="31">
        <v>16340464</v>
      </c>
      <c r="K79" s="36">
        <f t="shared" si="10"/>
        <v>0.20180194385821862</v>
      </c>
      <c r="L79" s="31">
        <v>16328466</v>
      </c>
      <c r="M79" s="36">
        <f t="shared" si="11"/>
        <v>0.20165377060423936</v>
      </c>
      <c r="N79" s="31">
        <f t="shared" si="12"/>
        <v>63926143</v>
      </c>
      <c r="O79" s="36">
        <f t="shared" si="13"/>
        <v>0.7894769647152281</v>
      </c>
      <c r="P79" s="31">
        <v>14516264</v>
      </c>
      <c r="Q79" s="31">
        <v>69871401</v>
      </c>
      <c r="R79" s="31">
        <v>69871401</v>
      </c>
      <c r="S79" s="31">
        <v>56613218</v>
      </c>
      <c r="T79" s="36">
        <f t="shared" si="14"/>
        <v>0.81024878834188541</v>
      </c>
      <c r="U79" s="36">
        <f t="shared" si="15"/>
        <v>0.12483942149302329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76658384</v>
      </c>
      <c r="E80" s="31">
        <v>78420032</v>
      </c>
      <c r="F80" s="31">
        <v>14873115</v>
      </c>
      <c r="G80" s="36">
        <f t="shared" si="8"/>
        <v>0.19401811287856002</v>
      </c>
      <c r="H80" s="31">
        <v>19795178</v>
      </c>
      <c r="I80" s="36">
        <f t="shared" si="9"/>
        <v>0.25822587128891211</v>
      </c>
      <c r="J80" s="31">
        <v>20592074</v>
      </c>
      <c r="K80" s="36">
        <f t="shared" si="10"/>
        <v>0.26258691146670277</v>
      </c>
      <c r="L80" s="31">
        <v>9918524</v>
      </c>
      <c r="M80" s="36">
        <f t="shared" si="11"/>
        <v>0.12647946891936998</v>
      </c>
      <c r="N80" s="31">
        <f t="shared" si="12"/>
        <v>65178891</v>
      </c>
      <c r="O80" s="36">
        <f t="shared" si="13"/>
        <v>0.83115103804089241</v>
      </c>
      <c r="P80" s="31">
        <v>14029862</v>
      </c>
      <c r="Q80" s="31">
        <v>63633494</v>
      </c>
      <c r="R80" s="31">
        <v>63633494</v>
      </c>
      <c r="S80" s="31">
        <v>53796394</v>
      </c>
      <c r="T80" s="36">
        <f t="shared" si="14"/>
        <v>0.84541002887567351</v>
      </c>
      <c r="U80" s="36">
        <f t="shared" si="15"/>
        <v>-0.293041941538698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75195540</v>
      </c>
      <c r="E81" s="31">
        <v>75195540</v>
      </c>
      <c r="F81" s="31">
        <v>17236941</v>
      </c>
      <c r="G81" s="36">
        <f t="shared" si="8"/>
        <v>0.22922823614272866</v>
      </c>
      <c r="H81" s="31">
        <v>17490270</v>
      </c>
      <c r="I81" s="36">
        <f t="shared" si="9"/>
        <v>0.2325971726514631</v>
      </c>
      <c r="J81" s="31">
        <v>26174021</v>
      </c>
      <c r="K81" s="36">
        <f t="shared" si="10"/>
        <v>0.34807943396642937</v>
      </c>
      <c r="L81" s="31">
        <v>18692604</v>
      </c>
      <c r="M81" s="36">
        <f t="shared" si="11"/>
        <v>0.24858660500343505</v>
      </c>
      <c r="N81" s="31">
        <f t="shared" si="12"/>
        <v>79593836</v>
      </c>
      <c r="O81" s="36">
        <f t="shared" si="13"/>
        <v>1.0584914477640561</v>
      </c>
      <c r="P81" s="31">
        <v>16379812</v>
      </c>
      <c r="Q81" s="31">
        <v>66683850</v>
      </c>
      <c r="R81" s="31">
        <v>58583230</v>
      </c>
      <c r="S81" s="31">
        <v>64206481</v>
      </c>
      <c r="T81" s="36">
        <f t="shared" si="14"/>
        <v>1.0959873841029251</v>
      </c>
      <c r="U81" s="36">
        <f t="shared" si="15"/>
        <v>0.14119771338034903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225489704</v>
      </c>
      <c r="E84" s="32">
        <f>SUM(E79:E83)</f>
        <v>234588350</v>
      </c>
      <c r="F84" s="32">
        <f>SUM(F79:F83)</f>
        <v>47642291</v>
      </c>
      <c r="G84" s="37">
        <f t="shared" si="8"/>
        <v>0.21128366464129111</v>
      </c>
      <c r="H84" s="32">
        <f>SUM(H79:H83)</f>
        <v>53010426</v>
      </c>
      <c r="I84" s="37">
        <f t="shared" si="9"/>
        <v>0.23509022833255394</v>
      </c>
      <c r="J84" s="32">
        <f>SUM(J79:J83)</f>
        <v>63106559</v>
      </c>
      <c r="K84" s="37">
        <f t="shared" si="10"/>
        <v>0.2690097739295238</v>
      </c>
      <c r="L84" s="32">
        <f>SUM(L79:L83)</f>
        <v>44939594</v>
      </c>
      <c r="M84" s="37">
        <f t="shared" si="11"/>
        <v>0.19156788476495104</v>
      </c>
      <c r="N84" s="32">
        <f t="shared" si="12"/>
        <v>208698870</v>
      </c>
      <c r="O84" s="37">
        <f t="shared" si="13"/>
        <v>0.88963867984066558</v>
      </c>
      <c r="P84" s="32">
        <f>SUM(P79:P83)</f>
        <v>44925938</v>
      </c>
      <c r="Q84" s="32">
        <f>SUM(Q79:Q83)</f>
        <v>200188745</v>
      </c>
      <c r="R84" s="32">
        <f>SUM(R79:R83)</f>
        <v>192088125</v>
      </c>
      <c r="S84" s="32">
        <f>SUM(S79:S83)</f>
        <v>174616093</v>
      </c>
      <c r="T84" s="37">
        <f t="shared" si="14"/>
        <v>0.90904158182604988</v>
      </c>
      <c r="U84" s="37">
        <f t="shared" si="15"/>
        <v>3.0396694221490606E-4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1558145199</v>
      </c>
      <c r="E85" s="32">
        <f>SUM(E57,E59:E62,E64:E69,E71:E77,E79:E83)</f>
        <v>1537307791</v>
      </c>
      <c r="F85" s="32">
        <f>SUM(F57,F59:F62,F64:F69,F71:F77,F79:F83)</f>
        <v>437270551</v>
      </c>
      <c r="G85" s="37">
        <f t="shared" si="8"/>
        <v>0.28063530361652772</v>
      </c>
      <c r="H85" s="32">
        <f>SUM(H57,H59:H62,H64:H69,H71:H77,H79:H83)</f>
        <v>359186938</v>
      </c>
      <c r="I85" s="37">
        <f t="shared" si="9"/>
        <v>0.23052212221975341</v>
      </c>
      <c r="J85" s="32">
        <f>SUM(J57,J59:J62,J64:J69,J71:J77,J79:J83)</f>
        <v>394193585</v>
      </c>
      <c r="K85" s="37">
        <f t="shared" si="10"/>
        <v>0.25641812739632436</v>
      </c>
      <c r="L85" s="32">
        <f>SUM(L57,L59:L62,L64:L69,L71:L77,L79:L83)</f>
        <v>257749236</v>
      </c>
      <c r="M85" s="37">
        <f t="shared" si="11"/>
        <v>0.16766273969920967</v>
      </c>
      <c r="N85" s="32">
        <f t="shared" si="12"/>
        <v>1448400310</v>
      </c>
      <c r="O85" s="37">
        <f t="shared" si="13"/>
        <v>0.94216676613460293</v>
      </c>
      <c r="P85" s="32">
        <f>SUM(P57,P59:P62,P64:P69,P71:P77,P79:P83)</f>
        <v>273977217</v>
      </c>
      <c r="Q85" s="32">
        <f>SUM(Q57,Q59:Q62,Q64:Q69,Q71:Q77,Q79:Q83)</f>
        <v>1566402201</v>
      </c>
      <c r="R85" s="32">
        <f>SUM(R57,R59:R62,R64:R69,R71:R77,R79:R83)</f>
        <v>1570232318</v>
      </c>
      <c r="S85" s="32">
        <f>SUM(S57,S59:S62,S64:S69,S71:S77,S79:S83)</f>
        <v>1308926092</v>
      </c>
      <c r="T85" s="37">
        <f t="shared" si="14"/>
        <v>0.83358753796837848</v>
      </c>
      <c r="U85" s="37">
        <f t="shared" si="15"/>
        <v>-5.9231133076295128E-2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2691118864</v>
      </c>
      <c r="E88" s="31">
        <v>2799880922</v>
      </c>
      <c r="F88" s="31">
        <v>797571451</v>
      </c>
      <c r="G88" s="36">
        <f t="shared" ref="G88:G99" si="16">IF(($D88      =0),0,($F88      /$D88      ))</f>
        <v>0.29637169196403063</v>
      </c>
      <c r="H88" s="31">
        <v>705004872</v>
      </c>
      <c r="I88" s="36">
        <f t="shared" ref="I88:I99" si="17">IF(($D88      =0),0,($H88      /$D88      ))</f>
        <v>0.26197463123278825</v>
      </c>
      <c r="J88" s="31">
        <v>724461674</v>
      </c>
      <c r="K88" s="36">
        <f t="shared" ref="K88:K99" si="18">IF(($E88      =0),0,($J88      /$E88      ))</f>
        <v>0.25874731611175283</v>
      </c>
      <c r="L88" s="31">
        <v>498072613</v>
      </c>
      <c r="M88" s="36">
        <f t="shared" ref="M88:M99" si="19">IF(($E88      =0),0,($L88      /$E88      ))</f>
        <v>0.17789064137921221</v>
      </c>
      <c r="N88" s="31">
        <f t="shared" ref="N88:N99" si="20">$F88      +$H88      +$J88      +$L88</f>
        <v>2725110610</v>
      </c>
      <c r="O88" s="36">
        <f t="shared" ref="O88:O99" si="21">IF(($E88      =0),0,($N88      /$E88      ))</f>
        <v>0.97329518144414862</v>
      </c>
      <c r="P88" s="31">
        <v>389185669</v>
      </c>
      <c r="Q88" s="31">
        <v>2728310267</v>
      </c>
      <c r="R88" s="31">
        <v>2728310267</v>
      </c>
      <c r="S88" s="31">
        <v>2476572113</v>
      </c>
      <c r="T88" s="36">
        <f t="shared" ref="T88:T99" si="22">IF(($R88      =0),0,($S88      /$R88      ))</f>
        <v>0.90773111216679669</v>
      </c>
      <c r="U88" s="36">
        <f t="shared" ref="U88:U99" si="23">IF(($P88      =0),0,(($L88      /$P88      )-1))</f>
        <v>0.27978148393742619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3140470000</v>
      </c>
      <c r="E89" s="31">
        <v>3202750000</v>
      </c>
      <c r="F89" s="31">
        <v>1112476921</v>
      </c>
      <c r="G89" s="36">
        <f t="shared" si="16"/>
        <v>0.35423899002378623</v>
      </c>
      <c r="H89" s="31">
        <v>1116387101</v>
      </c>
      <c r="I89" s="36">
        <f t="shared" si="17"/>
        <v>0.35548408391100694</v>
      </c>
      <c r="J89" s="31">
        <v>1103548871</v>
      </c>
      <c r="K89" s="36">
        <f t="shared" si="18"/>
        <v>0.34456291343376788</v>
      </c>
      <c r="L89" s="31">
        <v>1180023762</v>
      </c>
      <c r="M89" s="36">
        <f t="shared" si="19"/>
        <v>0.36844079681523689</v>
      </c>
      <c r="N89" s="31">
        <f t="shared" si="20"/>
        <v>4512436655</v>
      </c>
      <c r="O89" s="36">
        <f t="shared" si="21"/>
        <v>1.4089256591991257</v>
      </c>
      <c r="P89" s="31">
        <v>1110862123</v>
      </c>
      <c r="Q89" s="31">
        <v>2600935000</v>
      </c>
      <c r="R89" s="31">
        <v>2962705000</v>
      </c>
      <c r="S89" s="31">
        <v>4304839386</v>
      </c>
      <c r="T89" s="36">
        <f t="shared" si="22"/>
        <v>1.4530097954403156</v>
      </c>
      <c r="U89" s="36">
        <f t="shared" si="23"/>
        <v>6.2259426771363646E-2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2007446006</v>
      </c>
      <c r="E90" s="31">
        <v>2075722442</v>
      </c>
      <c r="F90" s="31">
        <v>497340763</v>
      </c>
      <c r="G90" s="36">
        <f t="shared" si="16"/>
        <v>0.24774801489729334</v>
      </c>
      <c r="H90" s="31">
        <v>461466116</v>
      </c>
      <c r="I90" s="36">
        <f t="shared" si="17"/>
        <v>0.22987722440391256</v>
      </c>
      <c r="J90" s="31">
        <v>490534448</v>
      </c>
      <c r="K90" s="36">
        <f t="shared" si="18"/>
        <v>0.23631986535124622</v>
      </c>
      <c r="L90" s="31">
        <v>426218227</v>
      </c>
      <c r="M90" s="36">
        <f t="shared" si="19"/>
        <v>0.20533488407502606</v>
      </c>
      <c r="N90" s="31">
        <f t="shared" si="20"/>
        <v>1875559554</v>
      </c>
      <c r="O90" s="36">
        <f t="shared" si="21"/>
        <v>0.90356953128707374</v>
      </c>
      <c r="P90" s="31">
        <v>196875089</v>
      </c>
      <c r="Q90" s="31">
        <v>1825767344</v>
      </c>
      <c r="R90" s="31">
        <v>1925767345</v>
      </c>
      <c r="S90" s="31">
        <v>2009727942</v>
      </c>
      <c r="T90" s="36">
        <f t="shared" si="22"/>
        <v>1.0435985152713243</v>
      </c>
      <c r="U90" s="36">
        <f t="shared" si="23"/>
        <v>1.1649169997327595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7839034870</v>
      </c>
      <c r="E91" s="32">
        <f>SUM(E88:E90)</f>
        <v>8078353364</v>
      </c>
      <c r="F91" s="32">
        <f>SUM(F88:F90)</f>
        <v>2407389135</v>
      </c>
      <c r="G91" s="37">
        <f t="shared" si="16"/>
        <v>0.30710274605526788</v>
      </c>
      <c r="H91" s="32">
        <f>SUM(H88:H90)</f>
        <v>2282858089</v>
      </c>
      <c r="I91" s="37">
        <f t="shared" si="17"/>
        <v>0.2912167284440208</v>
      </c>
      <c r="J91" s="32">
        <f>SUM(J88:J90)</f>
        <v>2318544993</v>
      </c>
      <c r="K91" s="37">
        <f t="shared" si="18"/>
        <v>0.28700712738467921</v>
      </c>
      <c r="L91" s="32">
        <f>SUM(L88:L90)</f>
        <v>2104314602</v>
      </c>
      <c r="M91" s="37">
        <f t="shared" si="19"/>
        <v>0.26048806076960812</v>
      </c>
      <c r="N91" s="32">
        <f t="shared" si="20"/>
        <v>9113106819</v>
      </c>
      <c r="O91" s="37">
        <f t="shared" si="21"/>
        <v>1.1280896500035795</v>
      </c>
      <c r="P91" s="32">
        <f>SUM(P88:P90)</f>
        <v>1696922881</v>
      </c>
      <c r="Q91" s="32">
        <f>SUM(Q88:Q90)</f>
        <v>7155012611</v>
      </c>
      <c r="R91" s="32">
        <f>SUM(R88:R90)</f>
        <v>7616782612</v>
      </c>
      <c r="S91" s="32">
        <f>SUM(S88:S90)</f>
        <v>8791139441</v>
      </c>
      <c r="T91" s="37">
        <f t="shared" si="22"/>
        <v>1.1541801688221793</v>
      </c>
      <c r="U91" s="37">
        <f t="shared" si="23"/>
        <v>0.24007674453651262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445772924</v>
      </c>
      <c r="E92" s="31">
        <v>445772924</v>
      </c>
      <c r="F92" s="31">
        <v>52590128</v>
      </c>
      <c r="G92" s="36">
        <f t="shared" si="16"/>
        <v>0.11797515095376228</v>
      </c>
      <c r="H92" s="31">
        <v>53076392</v>
      </c>
      <c r="I92" s="36">
        <f t="shared" si="17"/>
        <v>0.11906598436651572</v>
      </c>
      <c r="J92" s="31">
        <v>209034095</v>
      </c>
      <c r="K92" s="36">
        <f t="shared" si="18"/>
        <v>0.46892505970147258</v>
      </c>
      <c r="L92" s="31">
        <v>104501966</v>
      </c>
      <c r="M92" s="36">
        <f t="shared" si="19"/>
        <v>0.23442869760299753</v>
      </c>
      <c r="N92" s="31">
        <f t="shared" si="20"/>
        <v>419202581</v>
      </c>
      <c r="O92" s="36">
        <f t="shared" si="21"/>
        <v>0.94039489262474807</v>
      </c>
      <c r="P92" s="31">
        <v>50420303</v>
      </c>
      <c r="Q92" s="31">
        <v>433443827</v>
      </c>
      <c r="R92" s="31">
        <v>433443827</v>
      </c>
      <c r="S92" s="31">
        <v>201036202</v>
      </c>
      <c r="T92" s="36">
        <f t="shared" si="22"/>
        <v>0.46381143178675377</v>
      </c>
      <c r="U92" s="36">
        <f t="shared" si="23"/>
        <v>1.07261677899873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75734701</v>
      </c>
      <c r="E93" s="31">
        <v>75734701</v>
      </c>
      <c r="F93" s="31">
        <v>20277695</v>
      </c>
      <c r="G93" s="36">
        <f t="shared" si="16"/>
        <v>0.26774641917448122</v>
      </c>
      <c r="H93" s="31">
        <v>19154090</v>
      </c>
      <c r="I93" s="36">
        <f t="shared" si="17"/>
        <v>0.2529103534719177</v>
      </c>
      <c r="J93" s="31">
        <v>18294005</v>
      </c>
      <c r="K93" s="36">
        <f t="shared" si="18"/>
        <v>0.2415538023976618</v>
      </c>
      <c r="L93" s="31">
        <v>15747953</v>
      </c>
      <c r="M93" s="36">
        <f t="shared" si="19"/>
        <v>0.20793576513888923</v>
      </c>
      <c r="N93" s="31">
        <f t="shared" si="20"/>
        <v>73473743</v>
      </c>
      <c r="O93" s="36">
        <f t="shared" si="21"/>
        <v>0.97014634018294998</v>
      </c>
      <c r="P93" s="31">
        <v>15134235</v>
      </c>
      <c r="Q93" s="31">
        <v>68463161</v>
      </c>
      <c r="R93" s="31">
        <v>70992581</v>
      </c>
      <c r="S93" s="31">
        <v>70216072</v>
      </c>
      <c r="T93" s="36">
        <f t="shared" si="22"/>
        <v>0.98906211058871063</v>
      </c>
      <c r="U93" s="36">
        <f t="shared" si="23"/>
        <v>4.055163673618134E-2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54030964</v>
      </c>
      <c r="E94" s="31">
        <v>52271641</v>
      </c>
      <c r="F94" s="31">
        <v>12864947</v>
      </c>
      <c r="G94" s="36">
        <f t="shared" si="16"/>
        <v>0.23810322910396342</v>
      </c>
      <c r="H94" s="31">
        <v>13423151</v>
      </c>
      <c r="I94" s="36">
        <f t="shared" si="17"/>
        <v>0.24843441623584581</v>
      </c>
      <c r="J94" s="31">
        <v>13179805</v>
      </c>
      <c r="K94" s="36">
        <f t="shared" si="18"/>
        <v>0.25214063970174572</v>
      </c>
      <c r="L94" s="31">
        <v>13513620</v>
      </c>
      <c r="M94" s="36">
        <f t="shared" si="19"/>
        <v>0.25852679849863525</v>
      </c>
      <c r="N94" s="31">
        <f t="shared" si="20"/>
        <v>52981523</v>
      </c>
      <c r="O94" s="36">
        <f t="shared" si="21"/>
        <v>1.0135806335217217</v>
      </c>
      <c r="P94" s="31">
        <v>11692002</v>
      </c>
      <c r="Q94" s="31">
        <v>52378218</v>
      </c>
      <c r="R94" s="31">
        <v>51453826</v>
      </c>
      <c r="S94" s="31">
        <v>48127204</v>
      </c>
      <c r="T94" s="36">
        <f t="shared" si="22"/>
        <v>0.93534743169536116</v>
      </c>
      <c r="U94" s="36">
        <f t="shared" si="23"/>
        <v>0.15580034967493162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575538589</v>
      </c>
      <c r="E96" s="32">
        <f>SUM(E92:E95)</f>
        <v>573779266</v>
      </c>
      <c r="F96" s="32">
        <f>SUM(F92:F95)</f>
        <v>85732770</v>
      </c>
      <c r="G96" s="37">
        <f t="shared" si="16"/>
        <v>0.14896094134879981</v>
      </c>
      <c r="H96" s="32">
        <f>SUM(H92:H95)</f>
        <v>85653633</v>
      </c>
      <c r="I96" s="37">
        <f t="shared" si="17"/>
        <v>0.14882344057732677</v>
      </c>
      <c r="J96" s="32">
        <f>SUM(J92:J95)</f>
        <v>240507905</v>
      </c>
      <c r="K96" s="37">
        <f t="shared" si="18"/>
        <v>0.41916451020731027</v>
      </c>
      <c r="L96" s="32">
        <f>SUM(L92:L95)</f>
        <v>133763539</v>
      </c>
      <c r="M96" s="37">
        <f t="shared" si="19"/>
        <v>0.23312717437928474</v>
      </c>
      <c r="N96" s="32">
        <f t="shared" si="20"/>
        <v>545657847</v>
      </c>
      <c r="O96" s="37">
        <f t="shared" si="21"/>
        <v>0.95098913351114367</v>
      </c>
      <c r="P96" s="32">
        <f>SUM(P92:P95)</f>
        <v>77246540</v>
      </c>
      <c r="Q96" s="32">
        <f>SUM(Q92:Q95)</f>
        <v>554285206</v>
      </c>
      <c r="R96" s="32">
        <f>SUM(R92:R95)</f>
        <v>555890234</v>
      </c>
      <c r="S96" s="32">
        <f>SUM(S92:S95)</f>
        <v>319379478</v>
      </c>
      <c r="T96" s="37">
        <f t="shared" si="22"/>
        <v>0.57453694716284587</v>
      </c>
      <c r="U96" s="37">
        <f t="shared" si="23"/>
        <v>0.73164440763301508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328682357</v>
      </c>
      <c r="E97" s="31">
        <v>342009512</v>
      </c>
      <c r="F97" s="31">
        <v>27378382</v>
      </c>
      <c r="G97" s="36">
        <f t="shared" si="16"/>
        <v>8.3297388548299836E-2</v>
      </c>
      <c r="H97" s="31">
        <v>52970369</v>
      </c>
      <c r="I97" s="36">
        <f t="shared" si="17"/>
        <v>0.16115975765623464</v>
      </c>
      <c r="J97" s="31">
        <v>132331298</v>
      </c>
      <c r="K97" s="36">
        <f t="shared" si="18"/>
        <v>0.38692285844962115</v>
      </c>
      <c r="L97" s="31">
        <v>41414789</v>
      </c>
      <c r="M97" s="36">
        <f t="shared" si="19"/>
        <v>0.12109250633941433</v>
      </c>
      <c r="N97" s="31">
        <f t="shared" si="20"/>
        <v>254094838</v>
      </c>
      <c r="O97" s="36">
        <f t="shared" si="21"/>
        <v>0.74294669909648592</v>
      </c>
      <c r="P97" s="31">
        <v>38641612</v>
      </c>
      <c r="Q97" s="31">
        <v>293412319</v>
      </c>
      <c r="R97" s="31">
        <v>309350401</v>
      </c>
      <c r="S97" s="31">
        <v>269244168</v>
      </c>
      <c r="T97" s="36">
        <f t="shared" si="22"/>
        <v>0.87035338286178587</v>
      </c>
      <c r="U97" s="36">
        <f t="shared" si="23"/>
        <v>7.1766597107801866E-2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97552125</v>
      </c>
      <c r="E98" s="31">
        <v>1798049</v>
      </c>
      <c r="F98" s="31">
        <v>373633</v>
      </c>
      <c r="G98" s="36">
        <f t="shared" si="16"/>
        <v>3.8300857105880576E-3</v>
      </c>
      <c r="H98" s="31">
        <v>344156</v>
      </c>
      <c r="I98" s="36">
        <f t="shared" si="17"/>
        <v>3.5279190484061728E-3</v>
      </c>
      <c r="J98" s="31">
        <v>11388489</v>
      </c>
      <c r="K98" s="36">
        <f t="shared" si="18"/>
        <v>6.3338034725416268</v>
      </c>
      <c r="L98" s="31">
        <v>6230401</v>
      </c>
      <c r="M98" s="36">
        <f t="shared" si="19"/>
        <v>3.465089661071528</v>
      </c>
      <c r="N98" s="31">
        <f t="shared" si="20"/>
        <v>18336679</v>
      </c>
      <c r="O98" s="36">
        <f t="shared" si="21"/>
        <v>10.198097493449845</v>
      </c>
      <c r="P98" s="31">
        <v>-5991202</v>
      </c>
      <c r="Q98" s="31">
        <v>103132316</v>
      </c>
      <c r="R98" s="31">
        <v>86544215</v>
      </c>
      <c r="S98" s="31">
        <v>30134845</v>
      </c>
      <c r="T98" s="36">
        <f t="shared" si="22"/>
        <v>0.3482017255572773</v>
      </c>
      <c r="U98" s="36">
        <f t="shared" si="23"/>
        <v>-2.0399250434220044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155475605</v>
      </c>
      <c r="E99" s="31">
        <v>155654605</v>
      </c>
      <c r="F99" s="31">
        <v>41023965</v>
      </c>
      <c r="G99" s="36">
        <f t="shared" si="16"/>
        <v>0.26386110541264657</v>
      </c>
      <c r="H99" s="31">
        <v>39108055</v>
      </c>
      <c r="I99" s="36">
        <f t="shared" si="17"/>
        <v>0.25153820755352585</v>
      </c>
      <c r="J99" s="31">
        <v>39504097</v>
      </c>
      <c r="K99" s="36">
        <f t="shared" si="18"/>
        <v>0.25379330730369332</v>
      </c>
      <c r="L99" s="31">
        <v>38072248</v>
      </c>
      <c r="M99" s="36">
        <f t="shared" si="19"/>
        <v>0.24459442109020804</v>
      </c>
      <c r="N99" s="31">
        <f t="shared" si="20"/>
        <v>157708365</v>
      </c>
      <c r="O99" s="36">
        <f t="shared" si="21"/>
        <v>1.0131943414073743</v>
      </c>
      <c r="P99" s="31">
        <v>36227692</v>
      </c>
      <c r="Q99" s="31">
        <v>145388927</v>
      </c>
      <c r="R99" s="31">
        <v>148490977</v>
      </c>
      <c r="S99" s="31">
        <v>147127525</v>
      </c>
      <c r="T99" s="36">
        <f t="shared" si="22"/>
        <v>0.99081794714031679</v>
      </c>
      <c r="U99" s="36">
        <f t="shared" si="23"/>
        <v>5.0915636579884849E-2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581710087</v>
      </c>
      <c r="E101" s="32">
        <f>SUM(E97:E100)</f>
        <v>499462166</v>
      </c>
      <c r="F101" s="32">
        <f>SUM(F97:F100)</f>
        <v>68775980</v>
      </c>
      <c r="G101" s="37">
        <f>IF(($D101     =0),0,($F101     /$D101     ))</f>
        <v>0.11823068146315296</v>
      </c>
      <c r="H101" s="32">
        <f>SUM(H97:H100)</f>
        <v>92422580</v>
      </c>
      <c r="I101" s="37">
        <f>IF(($D101     =0),0,($H101     /$D101     ))</f>
        <v>0.15888082752121849</v>
      </c>
      <c r="J101" s="32">
        <f>SUM(J97:J100)</f>
        <v>183223884</v>
      </c>
      <c r="K101" s="37">
        <f>IF(($E101     =0),0,($J101     /$E101     ))</f>
        <v>0.36684236859694391</v>
      </c>
      <c r="L101" s="32">
        <f>SUM(L97:L100)</f>
        <v>85717438</v>
      </c>
      <c r="M101" s="37">
        <f>IF(($E101     =0),0,($L101     /$E101     ))</f>
        <v>0.17161948158451706</v>
      </c>
      <c r="N101" s="32">
        <f>$F101     +$H101     +$J101     +$L101</f>
        <v>430139882</v>
      </c>
      <c r="O101" s="37">
        <f>IF(($E101     =0),0,($N101     /$E101     ))</f>
        <v>0.86120613588177164</v>
      </c>
      <c r="P101" s="32">
        <f>SUM(P97:P100)</f>
        <v>68878102</v>
      </c>
      <c r="Q101" s="32">
        <f>SUM(Q97:Q100)</f>
        <v>541933562</v>
      </c>
      <c r="R101" s="32">
        <f>SUM(R97:R100)</f>
        <v>544385593</v>
      </c>
      <c r="S101" s="32">
        <f>SUM(S97:S100)</f>
        <v>446506538</v>
      </c>
      <c r="T101" s="37">
        <f>IF(($R101     =0),0,($S101     /$R101     ))</f>
        <v>0.82020270878109003</v>
      </c>
      <c r="U101" s="37">
        <f>IF(($P101     =0),0,(($L101     /$P101     )-1))</f>
        <v>0.24448025585838584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8996283546</v>
      </c>
      <c r="E102" s="32">
        <f>SUM(E88:E90,E92:E95,E97:E100)</f>
        <v>9151594796</v>
      </c>
      <c r="F102" s="32">
        <f>SUM(F88:F90,F92:F95,F97:F100)</f>
        <v>2561897885</v>
      </c>
      <c r="G102" s="37">
        <f>IF(($D102     =0),0,($F102     /$D102     ))</f>
        <v>0.28477291449301767</v>
      </c>
      <c r="H102" s="32">
        <f>SUM(H88:H90,H92:H95,H97:H100)</f>
        <v>2460934302</v>
      </c>
      <c r="I102" s="37">
        <f>IF(($D102     =0),0,($H102     /$D102     ))</f>
        <v>0.27355010426435483</v>
      </c>
      <c r="J102" s="32">
        <f>SUM(J88:J90,J92:J95,J97:J100)</f>
        <v>2742276782</v>
      </c>
      <c r="K102" s="37">
        <f>IF(($E102     =0),0,($J102     /$E102     ))</f>
        <v>0.29965015312944149</v>
      </c>
      <c r="L102" s="32">
        <f>SUM(L88:L90,L92:L95,L97:L100)</f>
        <v>2323795579</v>
      </c>
      <c r="M102" s="37">
        <f>IF(($E102     =0),0,($L102     /$E102     ))</f>
        <v>0.25392247261818124</v>
      </c>
      <c r="N102" s="32">
        <f>$F102     +$H102     +$J102     +$L102</f>
        <v>10088904548</v>
      </c>
      <c r="O102" s="37">
        <f>IF(($E102     =0),0,($N102     /$E102     ))</f>
        <v>1.1024203729397724</v>
      </c>
      <c r="P102" s="32">
        <f>SUM(P88:P90,P92:P95,P97:P100)</f>
        <v>1843047523</v>
      </c>
      <c r="Q102" s="32">
        <f>SUM(Q88:Q90,Q92:Q95,Q97:Q100)</f>
        <v>8251231379</v>
      </c>
      <c r="R102" s="32">
        <f>SUM(R88:R90,R92:R95,R97:R100)</f>
        <v>8717058439</v>
      </c>
      <c r="S102" s="32">
        <f>SUM(S88:S90,S92:S95,S97:S100)</f>
        <v>9557025457</v>
      </c>
      <c r="T102" s="37">
        <f>IF(($R102     =0),0,($S102     /$R102     ))</f>
        <v>1.0963589981503392</v>
      </c>
      <c r="U102" s="37">
        <f>IF(($P102     =0),0,(($L102     /$P102     )-1))</f>
        <v>0.26084409110486084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1643653990</v>
      </c>
      <c r="E105" s="31">
        <v>1643653990</v>
      </c>
      <c r="F105" s="31">
        <v>498234389</v>
      </c>
      <c r="G105" s="36">
        <f t="shared" ref="G105:G136" si="24">IF(($D105     =0),0,($F105     /$D105     ))</f>
        <v>0.30312607886529697</v>
      </c>
      <c r="H105" s="31">
        <v>276249482</v>
      </c>
      <c r="I105" s="36">
        <f t="shared" ref="I105:I136" si="25">IF(($D105     =0),0,($H105     /$D105     ))</f>
        <v>0.16807033821029449</v>
      </c>
      <c r="J105" s="31">
        <v>454069697</v>
      </c>
      <c r="K105" s="36">
        <f t="shared" ref="K105:K136" si="26">IF(($E105     =0),0,($J105     /$E105     ))</f>
        <v>0.27625625573421325</v>
      </c>
      <c r="L105" s="31">
        <v>264381375</v>
      </c>
      <c r="M105" s="36">
        <f t="shared" ref="M105:M136" si="27">IF(($E105     =0),0,($L105     /$E105     ))</f>
        <v>0.16084977532284639</v>
      </c>
      <c r="N105" s="31">
        <f t="shared" ref="N105:N136" si="28">$F105     +$H105     +$J105     +$L105</f>
        <v>1492934943</v>
      </c>
      <c r="O105" s="36">
        <f t="shared" ref="O105:O136" si="29">IF(($E105     =0),0,($N105     /$E105     ))</f>
        <v>0.90830244813265104</v>
      </c>
      <c r="P105" s="31">
        <v>216541215</v>
      </c>
      <c r="Q105" s="31">
        <v>1529273850</v>
      </c>
      <c r="R105" s="31">
        <v>1529273850</v>
      </c>
      <c r="S105" s="31">
        <v>1359239598</v>
      </c>
      <c r="T105" s="36">
        <f t="shared" ref="T105:T136" si="30">IF(($R105     =0),0,($S105     /$R105     ))</f>
        <v>0.88881373208598313</v>
      </c>
      <c r="U105" s="36">
        <f t="shared" ref="U105:U136" si="31">IF(($P105     =0),0,(($L105     /$P105     )-1))</f>
        <v>0.22092865785388716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1643653990</v>
      </c>
      <c r="E106" s="32">
        <f>E105</f>
        <v>1643653990</v>
      </c>
      <c r="F106" s="32">
        <f>F105</f>
        <v>498234389</v>
      </c>
      <c r="G106" s="37">
        <f t="shared" si="24"/>
        <v>0.30312607886529697</v>
      </c>
      <c r="H106" s="32">
        <f>H105</f>
        <v>276249482</v>
      </c>
      <c r="I106" s="37">
        <f t="shared" si="25"/>
        <v>0.16807033821029449</v>
      </c>
      <c r="J106" s="32">
        <f>J105</f>
        <v>454069697</v>
      </c>
      <c r="K106" s="37">
        <f t="shared" si="26"/>
        <v>0.27625625573421325</v>
      </c>
      <c r="L106" s="32">
        <f>L105</f>
        <v>264381375</v>
      </c>
      <c r="M106" s="37">
        <f t="shared" si="27"/>
        <v>0.16084977532284639</v>
      </c>
      <c r="N106" s="32">
        <f t="shared" si="28"/>
        <v>1492934943</v>
      </c>
      <c r="O106" s="37">
        <f t="shared" si="29"/>
        <v>0.90830244813265104</v>
      </c>
      <c r="P106" s="32">
        <f>P105</f>
        <v>216541215</v>
      </c>
      <c r="Q106" s="32">
        <f>Q105</f>
        <v>1529273850</v>
      </c>
      <c r="R106" s="32">
        <f>R105</f>
        <v>1529273850</v>
      </c>
      <c r="S106" s="32">
        <f>S105</f>
        <v>1359239598</v>
      </c>
      <c r="T106" s="37">
        <f t="shared" si="30"/>
        <v>0.88881373208598313</v>
      </c>
      <c r="U106" s="37">
        <f t="shared" si="31"/>
        <v>0.22092865785388716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14032985</v>
      </c>
      <c r="E107" s="31">
        <v>15171474</v>
      </c>
      <c r="F107" s="31">
        <v>5137987</v>
      </c>
      <c r="G107" s="36">
        <f t="shared" si="24"/>
        <v>0.36613642785195022</v>
      </c>
      <c r="H107" s="31">
        <v>3186961</v>
      </c>
      <c r="I107" s="36">
        <f t="shared" si="25"/>
        <v>0.22710499583659499</v>
      </c>
      <c r="J107" s="31">
        <v>3045218</v>
      </c>
      <c r="K107" s="36">
        <f t="shared" si="26"/>
        <v>0.20071998277820599</v>
      </c>
      <c r="L107" s="31">
        <v>3120524</v>
      </c>
      <c r="M107" s="36">
        <f t="shared" si="27"/>
        <v>0.20568364023166108</v>
      </c>
      <c r="N107" s="31">
        <f t="shared" si="28"/>
        <v>14490690</v>
      </c>
      <c r="O107" s="36">
        <f t="shared" si="29"/>
        <v>0.95512736600280235</v>
      </c>
      <c r="P107" s="31">
        <v>2697602</v>
      </c>
      <c r="Q107" s="31">
        <v>13149627</v>
      </c>
      <c r="R107" s="31">
        <v>13154779</v>
      </c>
      <c r="S107" s="31">
        <v>13078325</v>
      </c>
      <c r="T107" s="36">
        <f t="shared" si="30"/>
        <v>0.99418811977000909</v>
      </c>
      <c r="U107" s="36">
        <f t="shared" si="31"/>
        <v>0.15677701899687202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11095872</v>
      </c>
      <c r="E109" s="31">
        <v>12015876</v>
      </c>
      <c r="F109" s="31">
        <v>7447471</v>
      </c>
      <c r="G109" s="36">
        <f t="shared" si="24"/>
        <v>0.67119294454730549</v>
      </c>
      <c r="H109" s="31">
        <v>1075498</v>
      </c>
      <c r="I109" s="36">
        <f t="shared" si="25"/>
        <v>9.6927758359144731E-2</v>
      </c>
      <c r="J109" s="31">
        <v>2230266</v>
      </c>
      <c r="K109" s="36">
        <f t="shared" si="26"/>
        <v>0.18560993805195727</v>
      </c>
      <c r="L109" s="31">
        <v>1389531</v>
      </c>
      <c r="M109" s="36">
        <f t="shared" si="27"/>
        <v>0.11564125661749505</v>
      </c>
      <c r="N109" s="31">
        <f t="shared" si="28"/>
        <v>12142766</v>
      </c>
      <c r="O109" s="36">
        <f t="shared" si="29"/>
        <v>1.010560195527983</v>
      </c>
      <c r="P109" s="31">
        <v>689497</v>
      </c>
      <c r="Q109" s="31">
        <v>11003713</v>
      </c>
      <c r="R109" s="31">
        <v>10279891</v>
      </c>
      <c r="S109" s="31">
        <v>10483055</v>
      </c>
      <c r="T109" s="36">
        <f t="shared" si="30"/>
        <v>1.0197632445713676</v>
      </c>
      <c r="U109" s="36">
        <f t="shared" si="31"/>
        <v>1.0152821549622404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81644147</v>
      </c>
      <c r="E110" s="31">
        <v>82272149</v>
      </c>
      <c r="F110" s="31">
        <v>27528290</v>
      </c>
      <c r="G110" s="36">
        <f t="shared" si="24"/>
        <v>0.33717407813691774</v>
      </c>
      <c r="H110" s="31">
        <v>21515012</v>
      </c>
      <c r="I110" s="36">
        <f t="shared" si="25"/>
        <v>0.26352179293391353</v>
      </c>
      <c r="J110" s="31">
        <v>24374148</v>
      </c>
      <c r="K110" s="36">
        <f t="shared" si="26"/>
        <v>0.29626244477945995</v>
      </c>
      <c r="L110" s="31">
        <v>2378827</v>
      </c>
      <c r="M110" s="36">
        <f t="shared" si="27"/>
        <v>2.8914122566556514E-2</v>
      </c>
      <c r="N110" s="31">
        <f t="shared" si="28"/>
        <v>75796277</v>
      </c>
      <c r="O110" s="36">
        <f t="shared" si="29"/>
        <v>0.9212871903953791</v>
      </c>
      <c r="P110" s="31">
        <v>8503409</v>
      </c>
      <c r="Q110" s="31">
        <v>73613461</v>
      </c>
      <c r="R110" s="31">
        <v>73854533</v>
      </c>
      <c r="S110" s="31">
        <v>76491581</v>
      </c>
      <c r="T110" s="36">
        <f t="shared" si="30"/>
        <v>1.0357059735250103</v>
      </c>
      <c r="U110" s="36">
        <f t="shared" si="31"/>
        <v>-0.72025019612722385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106773004</v>
      </c>
      <c r="E112" s="32">
        <f>SUM(E107:E111)</f>
        <v>109459499</v>
      </c>
      <c r="F112" s="32">
        <f>SUM(F107:F111)</f>
        <v>40113748</v>
      </c>
      <c r="G112" s="37">
        <f t="shared" si="24"/>
        <v>0.37569185559301116</v>
      </c>
      <c r="H112" s="32">
        <f>SUM(H107:H111)</f>
        <v>25777471</v>
      </c>
      <c r="I112" s="37">
        <f t="shared" si="25"/>
        <v>0.24142311290595514</v>
      </c>
      <c r="J112" s="32">
        <f>SUM(J107:J111)</f>
        <v>29649632</v>
      </c>
      <c r="K112" s="37">
        <f t="shared" si="26"/>
        <v>0.27087308338584665</v>
      </c>
      <c r="L112" s="32">
        <f>SUM(L107:L111)</f>
        <v>6888882</v>
      </c>
      <c r="M112" s="37">
        <f t="shared" si="27"/>
        <v>6.2935442450727824E-2</v>
      </c>
      <c r="N112" s="32">
        <f t="shared" si="28"/>
        <v>102429733</v>
      </c>
      <c r="O112" s="37">
        <f t="shared" si="29"/>
        <v>0.93577746961915109</v>
      </c>
      <c r="P112" s="32">
        <f>SUM(P107:P111)</f>
        <v>11890508</v>
      </c>
      <c r="Q112" s="32">
        <f>SUM(Q107:Q111)</f>
        <v>97766801</v>
      </c>
      <c r="R112" s="32">
        <f>SUM(R107:R111)</f>
        <v>97289203</v>
      </c>
      <c r="S112" s="32">
        <f>SUM(S107:S111)</f>
        <v>100052961</v>
      </c>
      <c r="T112" s="37">
        <f t="shared" si="30"/>
        <v>1.0284076538277325</v>
      </c>
      <c r="U112" s="37">
        <f t="shared" si="31"/>
        <v>-0.42064022832329784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4909480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28712988</v>
      </c>
      <c r="E114" s="31">
        <v>30983474</v>
      </c>
      <c r="F114" s="31">
        <v>9735877</v>
      </c>
      <c r="G114" s="36">
        <f t="shared" si="24"/>
        <v>0.33907571723291213</v>
      </c>
      <c r="H114" s="31">
        <v>8727249</v>
      </c>
      <c r="I114" s="36">
        <f t="shared" si="25"/>
        <v>0.30394778140122514</v>
      </c>
      <c r="J114" s="31">
        <v>8079685</v>
      </c>
      <c r="K114" s="36">
        <f t="shared" si="26"/>
        <v>0.26077401778767612</v>
      </c>
      <c r="L114" s="31">
        <v>4917166</v>
      </c>
      <c r="M114" s="36">
        <f t="shared" si="27"/>
        <v>0.15870286204832937</v>
      </c>
      <c r="N114" s="31">
        <f t="shared" si="28"/>
        <v>31459977</v>
      </c>
      <c r="O114" s="36">
        <f t="shared" si="29"/>
        <v>1.0153792631517047</v>
      </c>
      <c r="P114" s="31">
        <v>3342745</v>
      </c>
      <c r="Q114" s="31">
        <v>21628618</v>
      </c>
      <c r="R114" s="31">
        <v>25687210</v>
      </c>
      <c r="S114" s="31">
        <v>23395550</v>
      </c>
      <c r="T114" s="36">
        <f t="shared" si="30"/>
        <v>0.91078595145210395</v>
      </c>
      <c r="U114" s="36">
        <f t="shared" si="31"/>
        <v>0.47099644154729114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5268511</v>
      </c>
      <c r="E115" s="31">
        <v>6231391</v>
      </c>
      <c r="F115" s="31">
        <v>905430</v>
      </c>
      <c r="G115" s="36">
        <f t="shared" si="24"/>
        <v>0.17185690605941603</v>
      </c>
      <c r="H115" s="31">
        <v>1817131</v>
      </c>
      <c r="I115" s="36">
        <f t="shared" si="25"/>
        <v>0.34490409149757872</v>
      </c>
      <c r="J115" s="31">
        <v>1363962</v>
      </c>
      <c r="K115" s="36">
        <f t="shared" si="26"/>
        <v>0.21888563885655707</v>
      </c>
      <c r="L115" s="31">
        <v>1386407</v>
      </c>
      <c r="M115" s="36">
        <f t="shared" si="27"/>
        <v>0.2224875633706824</v>
      </c>
      <c r="N115" s="31">
        <f t="shared" si="28"/>
        <v>5472930</v>
      </c>
      <c r="O115" s="36">
        <f t="shared" si="29"/>
        <v>0.87828383742891436</v>
      </c>
      <c r="P115" s="31">
        <v>1286556</v>
      </c>
      <c r="Q115" s="31">
        <v>4900416</v>
      </c>
      <c r="R115" s="31">
        <v>5003141</v>
      </c>
      <c r="S115" s="31">
        <v>5051583</v>
      </c>
      <c r="T115" s="36">
        <f t="shared" si="30"/>
        <v>1.0096823175681038</v>
      </c>
      <c r="U115" s="36">
        <f t="shared" si="31"/>
        <v>7.7611079502174718E-2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90883</v>
      </c>
      <c r="Q116" s="31">
        <v>101911</v>
      </c>
      <c r="R116" s="31">
        <v>98774</v>
      </c>
      <c r="S116" s="31">
        <v>90883</v>
      </c>
      <c r="T116" s="36">
        <f t="shared" si="30"/>
        <v>0.92011055540931819</v>
      </c>
      <c r="U116" s="36">
        <f t="shared" si="31"/>
        <v>-1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168980087</v>
      </c>
      <c r="E117" s="31">
        <v>168980087</v>
      </c>
      <c r="F117" s="31">
        <v>50296269</v>
      </c>
      <c r="G117" s="36">
        <f t="shared" si="24"/>
        <v>0.29764613033960624</v>
      </c>
      <c r="H117" s="31">
        <v>48553803</v>
      </c>
      <c r="I117" s="36">
        <f t="shared" si="25"/>
        <v>0.28733446562848558</v>
      </c>
      <c r="J117" s="31">
        <v>54436641</v>
      </c>
      <c r="K117" s="36">
        <f t="shared" si="26"/>
        <v>0.32214825998994778</v>
      </c>
      <c r="L117" s="31">
        <v>45544142</v>
      </c>
      <c r="M117" s="36">
        <f t="shared" si="27"/>
        <v>0.26952372204661013</v>
      </c>
      <c r="N117" s="31">
        <f t="shared" si="28"/>
        <v>198830855</v>
      </c>
      <c r="O117" s="36">
        <f t="shared" si="29"/>
        <v>1.1766525780046497</v>
      </c>
      <c r="P117" s="31">
        <v>29888315</v>
      </c>
      <c r="Q117" s="31">
        <v>158771855</v>
      </c>
      <c r="R117" s="31">
        <v>150874979</v>
      </c>
      <c r="S117" s="31">
        <v>161015730</v>
      </c>
      <c r="T117" s="36">
        <f t="shared" si="30"/>
        <v>1.0672129405897051</v>
      </c>
      <c r="U117" s="36">
        <f t="shared" si="31"/>
        <v>0.52381096090562473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685460</v>
      </c>
      <c r="E118" s="31">
        <v>685460</v>
      </c>
      <c r="F118" s="31">
        <v>112058</v>
      </c>
      <c r="G118" s="36">
        <f t="shared" si="24"/>
        <v>0.16347853995856798</v>
      </c>
      <c r="H118" s="31">
        <v>168087</v>
      </c>
      <c r="I118" s="36">
        <f t="shared" si="25"/>
        <v>0.24521780993785194</v>
      </c>
      <c r="J118" s="31">
        <v>168087</v>
      </c>
      <c r="K118" s="36">
        <f t="shared" si="26"/>
        <v>0.24521780993785194</v>
      </c>
      <c r="L118" s="31">
        <v>168087</v>
      </c>
      <c r="M118" s="36">
        <f t="shared" si="27"/>
        <v>0.24521780993785194</v>
      </c>
      <c r="N118" s="31">
        <f t="shared" si="28"/>
        <v>616319</v>
      </c>
      <c r="O118" s="36">
        <f t="shared" si="29"/>
        <v>0.89913196977212384</v>
      </c>
      <c r="P118" s="31">
        <v>157986</v>
      </c>
      <c r="Q118" s="31">
        <v>653441</v>
      </c>
      <c r="R118" s="31">
        <v>653441</v>
      </c>
      <c r="S118" s="31">
        <v>630174</v>
      </c>
      <c r="T118" s="36">
        <f t="shared" si="30"/>
        <v>0.96439311276764084</v>
      </c>
      <c r="U118" s="36">
        <f t="shared" si="31"/>
        <v>6.3936044966009575E-2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1454100</v>
      </c>
      <c r="E119" s="31">
        <v>1493505</v>
      </c>
      <c r="F119" s="31">
        <v>362968</v>
      </c>
      <c r="G119" s="36">
        <f t="shared" si="24"/>
        <v>0.24961694518946428</v>
      </c>
      <c r="H119" s="31">
        <v>379732</v>
      </c>
      <c r="I119" s="36">
        <f t="shared" si="25"/>
        <v>0.26114572587855028</v>
      </c>
      <c r="J119" s="31">
        <v>389524</v>
      </c>
      <c r="K119" s="36">
        <f t="shared" si="26"/>
        <v>0.26081198255111299</v>
      </c>
      <c r="L119" s="31">
        <v>253995</v>
      </c>
      <c r="M119" s="36">
        <f t="shared" si="27"/>
        <v>0.17006638745769181</v>
      </c>
      <c r="N119" s="31">
        <f t="shared" si="28"/>
        <v>1386219</v>
      </c>
      <c r="O119" s="36">
        <f t="shared" si="29"/>
        <v>0.92816495425191081</v>
      </c>
      <c r="P119" s="31">
        <v>346726</v>
      </c>
      <c r="Q119" s="31">
        <v>1519872</v>
      </c>
      <c r="R119" s="31">
        <v>1507902</v>
      </c>
      <c r="S119" s="31">
        <v>1385759</v>
      </c>
      <c r="T119" s="36">
        <f t="shared" si="30"/>
        <v>0.91899805159751757</v>
      </c>
      <c r="U119" s="36">
        <f t="shared" si="31"/>
        <v>-0.26744749456343053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205101146</v>
      </c>
      <c r="E121" s="32">
        <f>SUM(E113:E120)</f>
        <v>213283397</v>
      </c>
      <c r="F121" s="32">
        <f>SUM(F113:F120)</f>
        <v>61412602</v>
      </c>
      <c r="G121" s="37">
        <f t="shared" si="24"/>
        <v>0.29942593299795606</v>
      </c>
      <c r="H121" s="32">
        <f>SUM(H113:H120)</f>
        <v>59646002</v>
      </c>
      <c r="I121" s="37">
        <f t="shared" si="25"/>
        <v>0.29081262178808109</v>
      </c>
      <c r="J121" s="32">
        <f>SUM(J113:J120)</f>
        <v>64437899</v>
      </c>
      <c r="K121" s="37">
        <f t="shared" si="26"/>
        <v>0.30212337156276631</v>
      </c>
      <c r="L121" s="32">
        <f>SUM(L113:L120)</f>
        <v>52269797</v>
      </c>
      <c r="M121" s="37">
        <f t="shared" si="27"/>
        <v>0.24507203905796757</v>
      </c>
      <c r="N121" s="32">
        <f t="shared" si="28"/>
        <v>237766300</v>
      </c>
      <c r="O121" s="37">
        <f t="shared" si="29"/>
        <v>1.1147904775728981</v>
      </c>
      <c r="P121" s="32">
        <f>SUM(P113:P120)</f>
        <v>35113211</v>
      </c>
      <c r="Q121" s="32">
        <f>SUM(Q113:Q120)</f>
        <v>187576113</v>
      </c>
      <c r="R121" s="32">
        <f>SUM(R113:R120)</f>
        <v>183825447</v>
      </c>
      <c r="S121" s="32">
        <f>SUM(S113:S120)</f>
        <v>191569679</v>
      </c>
      <c r="T121" s="37">
        <f t="shared" si="30"/>
        <v>1.0421281826122799</v>
      </c>
      <c r="U121" s="37">
        <f t="shared" si="31"/>
        <v>0.48860772089456583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2014095</v>
      </c>
      <c r="E122" s="31">
        <v>2014095</v>
      </c>
      <c r="F122" s="31">
        <v>487416</v>
      </c>
      <c r="G122" s="36">
        <f t="shared" si="24"/>
        <v>0.2420024874695583</v>
      </c>
      <c r="H122" s="31">
        <v>491820</v>
      </c>
      <c r="I122" s="36">
        <f t="shared" si="25"/>
        <v>0.24418907747648447</v>
      </c>
      <c r="J122" s="31">
        <v>494627</v>
      </c>
      <c r="K122" s="36">
        <f t="shared" si="26"/>
        <v>0.24558275553039952</v>
      </c>
      <c r="L122" s="31">
        <v>491352</v>
      </c>
      <c r="M122" s="36">
        <f t="shared" si="27"/>
        <v>0.24395671505068034</v>
      </c>
      <c r="N122" s="31">
        <f t="shared" si="28"/>
        <v>1965215</v>
      </c>
      <c r="O122" s="36">
        <f t="shared" si="29"/>
        <v>0.97573103552712259</v>
      </c>
      <c r="P122" s="31">
        <v>477157</v>
      </c>
      <c r="Q122" s="31">
        <v>1707489</v>
      </c>
      <c r="R122" s="31">
        <v>1920014</v>
      </c>
      <c r="S122" s="31">
        <v>1757889</v>
      </c>
      <c r="T122" s="36">
        <f t="shared" si="30"/>
        <v>0.91556051153793672</v>
      </c>
      <c r="U122" s="36">
        <f t="shared" si="31"/>
        <v>2.9749118214759562E-2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14380676</v>
      </c>
      <c r="E123" s="31">
        <v>16049783</v>
      </c>
      <c r="F123" s="31">
        <v>3993402</v>
      </c>
      <c r="G123" s="36">
        <f t="shared" si="24"/>
        <v>0.27769223087982792</v>
      </c>
      <c r="H123" s="31">
        <v>3998767</v>
      </c>
      <c r="I123" s="36">
        <f t="shared" si="25"/>
        <v>0.27806530096359866</v>
      </c>
      <c r="J123" s="31">
        <v>4107131</v>
      </c>
      <c r="K123" s="36">
        <f t="shared" si="26"/>
        <v>0.25589947228570004</v>
      </c>
      <c r="L123" s="31">
        <v>4179668</v>
      </c>
      <c r="M123" s="36">
        <f t="shared" si="27"/>
        <v>0.26041897264280767</v>
      </c>
      <c r="N123" s="31">
        <f t="shared" si="28"/>
        <v>16278968</v>
      </c>
      <c r="O123" s="36">
        <f t="shared" si="29"/>
        <v>1.0142796323165242</v>
      </c>
      <c r="P123" s="31">
        <v>3481582</v>
      </c>
      <c r="Q123" s="31">
        <v>12296302</v>
      </c>
      <c r="R123" s="31">
        <v>13708941</v>
      </c>
      <c r="S123" s="31">
        <v>13943998</v>
      </c>
      <c r="T123" s="36">
        <f t="shared" si="30"/>
        <v>1.0171462551337846</v>
      </c>
      <c r="U123" s="36">
        <f t="shared" si="31"/>
        <v>0.20050827468662225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120634536</v>
      </c>
      <c r="E124" s="31">
        <v>118393492</v>
      </c>
      <c r="F124" s="31">
        <v>43693719</v>
      </c>
      <c r="G124" s="36">
        <f t="shared" si="24"/>
        <v>0.36219908865898898</v>
      </c>
      <c r="H124" s="31">
        <v>11493709</v>
      </c>
      <c r="I124" s="36">
        <f t="shared" si="25"/>
        <v>9.5277102072991768E-2</v>
      </c>
      <c r="J124" s="31">
        <v>53598141</v>
      </c>
      <c r="K124" s="36">
        <f t="shared" si="26"/>
        <v>0.45271188554857389</v>
      </c>
      <c r="L124" s="31">
        <v>7641630</v>
      </c>
      <c r="M124" s="36">
        <f t="shared" si="27"/>
        <v>6.4544341677159084E-2</v>
      </c>
      <c r="N124" s="31">
        <f t="shared" si="28"/>
        <v>116427199</v>
      </c>
      <c r="O124" s="36">
        <f t="shared" si="29"/>
        <v>0.98339188272274292</v>
      </c>
      <c r="P124" s="31">
        <v>8018411</v>
      </c>
      <c r="Q124" s="31">
        <v>107799180</v>
      </c>
      <c r="R124" s="31">
        <v>110470146</v>
      </c>
      <c r="S124" s="31">
        <v>110025825</v>
      </c>
      <c r="T124" s="36">
        <f t="shared" si="30"/>
        <v>0.9959779088189129</v>
      </c>
      <c r="U124" s="36">
        <f t="shared" si="31"/>
        <v>-4.6989484574936347E-2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137029307</v>
      </c>
      <c r="E126" s="32">
        <f>SUM(E122:E125)</f>
        <v>136457370</v>
      </c>
      <c r="F126" s="32">
        <f>SUM(F122:F125)</f>
        <v>48174537</v>
      </c>
      <c r="G126" s="37">
        <f t="shared" si="24"/>
        <v>0.35156374978967092</v>
      </c>
      <c r="H126" s="32">
        <f>SUM(H122:H125)</f>
        <v>15984296</v>
      </c>
      <c r="I126" s="37">
        <f t="shared" si="25"/>
        <v>0.11664873996626138</v>
      </c>
      <c r="J126" s="32">
        <f>SUM(J122:J125)</f>
        <v>58199899</v>
      </c>
      <c r="K126" s="37">
        <f t="shared" si="26"/>
        <v>0.42650608757885339</v>
      </c>
      <c r="L126" s="32">
        <f>SUM(L122:L125)</f>
        <v>12312650</v>
      </c>
      <c r="M126" s="37">
        <f t="shared" si="27"/>
        <v>9.0230743857953585E-2</v>
      </c>
      <c r="N126" s="32">
        <f t="shared" si="28"/>
        <v>134671382</v>
      </c>
      <c r="O126" s="37">
        <f t="shared" si="29"/>
        <v>0.98691175126708075</v>
      </c>
      <c r="P126" s="32">
        <f>SUM(P122:P125)</f>
        <v>11977150</v>
      </c>
      <c r="Q126" s="32">
        <f>SUM(Q122:Q125)</f>
        <v>121802971</v>
      </c>
      <c r="R126" s="32">
        <f>SUM(R122:R125)</f>
        <v>126099101</v>
      </c>
      <c r="S126" s="32">
        <f>SUM(S122:S125)</f>
        <v>125727712</v>
      </c>
      <c r="T126" s="37">
        <f t="shared" si="30"/>
        <v>0.99705478471254128</v>
      </c>
      <c r="U126" s="37">
        <f t="shared" si="31"/>
        <v>2.8011672225863427E-2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33112677</v>
      </c>
      <c r="E127" s="31">
        <v>33112677</v>
      </c>
      <c r="F127" s="31">
        <v>10814377</v>
      </c>
      <c r="G127" s="36">
        <f t="shared" si="24"/>
        <v>0.32659325611154905</v>
      </c>
      <c r="H127" s="31">
        <v>9303591</v>
      </c>
      <c r="I127" s="36">
        <f t="shared" si="25"/>
        <v>0.2809676487346523</v>
      </c>
      <c r="J127" s="31">
        <v>9797940</v>
      </c>
      <c r="K127" s="36">
        <f t="shared" si="26"/>
        <v>0.29589694605482969</v>
      </c>
      <c r="L127" s="31">
        <v>6823999</v>
      </c>
      <c r="M127" s="36">
        <f t="shared" si="27"/>
        <v>0.20608418340806453</v>
      </c>
      <c r="N127" s="31">
        <f t="shared" si="28"/>
        <v>36739907</v>
      </c>
      <c r="O127" s="36">
        <f t="shared" si="29"/>
        <v>1.1095420343090956</v>
      </c>
      <c r="P127" s="31">
        <v>6630644</v>
      </c>
      <c r="Q127" s="31">
        <v>28698343</v>
      </c>
      <c r="R127" s="31">
        <v>30944693</v>
      </c>
      <c r="S127" s="31">
        <v>35153979</v>
      </c>
      <c r="T127" s="36">
        <f t="shared" si="30"/>
        <v>1.1360261030865615</v>
      </c>
      <c r="U127" s="36">
        <f t="shared" si="31"/>
        <v>2.9160817561612484E-2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2034904</v>
      </c>
      <c r="E128" s="31">
        <v>2034904</v>
      </c>
      <c r="F128" s="31">
        <v>609006</v>
      </c>
      <c r="G128" s="36">
        <f t="shared" si="24"/>
        <v>0.29927996603279566</v>
      </c>
      <c r="H128" s="31">
        <v>653139</v>
      </c>
      <c r="I128" s="36">
        <f t="shared" si="25"/>
        <v>0.32096796703923136</v>
      </c>
      <c r="J128" s="31">
        <v>654099</v>
      </c>
      <c r="K128" s="36">
        <f t="shared" si="26"/>
        <v>0.32143973376631035</v>
      </c>
      <c r="L128" s="31">
        <v>649082</v>
      </c>
      <c r="M128" s="36">
        <f t="shared" si="27"/>
        <v>0.31897426119364847</v>
      </c>
      <c r="N128" s="31">
        <f t="shared" si="28"/>
        <v>2565326</v>
      </c>
      <c r="O128" s="36">
        <f t="shared" si="29"/>
        <v>1.2606619280319857</v>
      </c>
      <c r="P128" s="31">
        <v>552376</v>
      </c>
      <c r="Q128" s="31">
        <v>1453803</v>
      </c>
      <c r="R128" s="31">
        <v>1610003</v>
      </c>
      <c r="S128" s="31">
        <v>2033332</v>
      </c>
      <c r="T128" s="36">
        <f t="shared" si="30"/>
        <v>1.2629367771364401</v>
      </c>
      <c r="U128" s="36">
        <f t="shared" si="31"/>
        <v>0.17507277651454811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700000</v>
      </c>
      <c r="E129" s="31">
        <v>700000</v>
      </c>
      <c r="F129" s="31">
        <v>734534</v>
      </c>
      <c r="G129" s="36">
        <f t="shared" si="24"/>
        <v>1.0493342857142858</v>
      </c>
      <c r="H129" s="31">
        <v>827368</v>
      </c>
      <c r="I129" s="36">
        <f t="shared" si="25"/>
        <v>1.1819542857142857</v>
      </c>
      <c r="J129" s="31">
        <v>347102</v>
      </c>
      <c r="K129" s="36">
        <f t="shared" si="26"/>
        <v>0.49586000000000002</v>
      </c>
      <c r="L129" s="31">
        <v>305754</v>
      </c>
      <c r="M129" s="36">
        <f t="shared" si="27"/>
        <v>0.43679142857142855</v>
      </c>
      <c r="N129" s="31">
        <f t="shared" si="28"/>
        <v>2214758</v>
      </c>
      <c r="O129" s="36">
        <f t="shared" si="29"/>
        <v>3.1639400000000002</v>
      </c>
      <c r="P129" s="31">
        <v>313512</v>
      </c>
      <c r="Q129" s="31">
        <v>600000</v>
      </c>
      <c r="R129" s="31">
        <v>600000</v>
      </c>
      <c r="S129" s="31">
        <v>1485275</v>
      </c>
      <c r="T129" s="36">
        <f t="shared" si="30"/>
        <v>2.4754583333333335</v>
      </c>
      <c r="U129" s="36">
        <f t="shared" si="31"/>
        <v>-2.474546428844826E-2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15067965</v>
      </c>
      <c r="E130" s="31">
        <v>17048792</v>
      </c>
      <c r="F130" s="31">
        <v>2976486</v>
      </c>
      <c r="G130" s="36">
        <f t="shared" si="24"/>
        <v>0.19753735822986052</v>
      </c>
      <c r="H130" s="31">
        <v>2943919</v>
      </c>
      <c r="I130" s="36">
        <f t="shared" si="25"/>
        <v>0.19537601792942844</v>
      </c>
      <c r="J130" s="31">
        <v>2928112</v>
      </c>
      <c r="K130" s="36">
        <f t="shared" si="26"/>
        <v>0.17174894268168678</v>
      </c>
      <c r="L130" s="31">
        <v>2915418</v>
      </c>
      <c r="M130" s="36">
        <f t="shared" si="27"/>
        <v>0.17100437379962169</v>
      </c>
      <c r="N130" s="31">
        <f t="shared" si="28"/>
        <v>11763935</v>
      </c>
      <c r="O130" s="36">
        <f t="shared" si="29"/>
        <v>0.69001575008950777</v>
      </c>
      <c r="P130" s="31">
        <v>5344748</v>
      </c>
      <c r="Q130" s="31">
        <v>14016232</v>
      </c>
      <c r="R130" s="31">
        <v>13951820</v>
      </c>
      <c r="S130" s="31">
        <v>13196250</v>
      </c>
      <c r="T130" s="36">
        <f t="shared" si="30"/>
        <v>0.94584434145509333</v>
      </c>
      <c r="U130" s="36">
        <f t="shared" si="31"/>
        <v>-0.45452657449892864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50915546</v>
      </c>
      <c r="E132" s="32">
        <f>SUM(E127:E131)</f>
        <v>52896373</v>
      </c>
      <c r="F132" s="32">
        <f>SUM(F127:F131)</f>
        <v>15134403</v>
      </c>
      <c r="G132" s="37">
        <f t="shared" si="24"/>
        <v>0.29724522643830631</v>
      </c>
      <c r="H132" s="32">
        <f>SUM(H127:H131)</f>
        <v>13728017</v>
      </c>
      <c r="I132" s="37">
        <f t="shared" si="25"/>
        <v>0.26962328951554404</v>
      </c>
      <c r="J132" s="32">
        <f>SUM(J127:J131)</f>
        <v>13727253</v>
      </c>
      <c r="K132" s="37">
        <f t="shared" si="26"/>
        <v>0.25951217865164405</v>
      </c>
      <c r="L132" s="32">
        <f>SUM(L127:L131)</f>
        <v>10694253</v>
      </c>
      <c r="M132" s="37">
        <f t="shared" si="27"/>
        <v>0.20217365375883145</v>
      </c>
      <c r="N132" s="32">
        <f t="shared" si="28"/>
        <v>53283926</v>
      </c>
      <c r="O132" s="37">
        <f t="shared" si="29"/>
        <v>1.0073266460065229</v>
      </c>
      <c r="P132" s="32">
        <f>SUM(P127:P131)</f>
        <v>12841280</v>
      </c>
      <c r="Q132" s="32">
        <f>SUM(Q127:Q131)</f>
        <v>44768378</v>
      </c>
      <c r="R132" s="32">
        <f>SUM(R127:R131)</f>
        <v>47106516</v>
      </c>
      <c r="S132" s="32">
        <f>SUM(S127:S131)</f>
        <v>51868836</v>
      </c>
      <c r="T132" s="37">
        <f t="shared" si="30"/>
        <v>1.1010968418891349</v>
      </c>
      <c r="U132" s="37">
        <f t="shared" si="31"/>
        <v>-0.16719727316902988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165464267</v>
      </c>
      <c r="E133" s="31">
        <v>166012233</v>
      </c>
      <c r="F133" s="31">
        <v>49772227</v>
      </c>
      <c r="G133" s="36">
        <f t="shared" si="24"/>
        <v>0.30080347801014945</v>
      </c>
      <c r="H133" s="31">
        <v>44908991</v>
      </c>
      <c r="I133" s="36">
        <f t="shared" si="25"/>
        <v>0.27141202033669298</v>
      </c>
      <c r="J133" s="31">
        <v>41162281</v>
      </c>
      <c r="K133" s="36">
        <f t="shared" si="26"/>
        <v>0.24794727627089988</v>
      </c>
      <c r="L133" s="31">
        <v>28421447</v>
      </c>
      <c r="M133" s="36">
        <f t="shared" si="27"/>
        <v>0.17120091987438057</v>
      </c>
      <c r="N133" s="31">
        <f t="shared" si="28"/>
        <v>164264946</v>
      </c>
      <c r="O133" s="36">
        <f t="shared" si="29"/>
        <v>0.989474950318872</v>
      </c>
      <c r="P133" s="31">
        <v>25393458</v>
      </c>
      <c r="Q133" s="31">
        <v>157009331</v>
      </c>
      <c r="R133" s="31">
        <v>156649331</v>
      </c>
      <c r="S133" s="31">
        <v>154142282</v>
      </c>
      <c r="T133" s="36">
        <f t="shared" si="30"/>
        <v>0.98399578865740578</v>
      </c>
      <c r="U133" s="36">
        <f t="shared" si="31"/>
        <v>0.11924287743717299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3169388</v>
      </c>
      <c r="E134" s="31">
        <v>2596435</v>
      </c>
      <c r="F134" s="31">
        <v>664674</v>
      </c>
      <c r="G134" s="36">
        <f t="shared" si="24"/>
        <v>0.20971682861170673</v>
      </c>
      <c r="H134" s="31">
        <v>695959</v>
      </c>
      <c r="I134" s="36">
        <f t="shared" si="25"/>
        <v>0.2195878194780822</v>
      </c>
      <c r="J134" s="31">
        <v>685102</v>
      </c>
      <c r="K134" s="36">
        <f t="shared" si="26"/>
        <v>0.26386256540217645</v>
      </c>
      <c r="L134" s="31">
        <v>706695</v>
      </c>
      <c r="M134" s="36">
        <f t="shared" si="27"/>
        <v>0.27217896847022938</v>
      </c>
      <c r="N134" s="31">
        <f t="shared" si="28"/>
        <v>2752430</v>
      </c>
      <c r="O134" s="36">
        <f t="shared" si="29"/>
        <v>1.0600804564720472</v>
      </c>
      <c r="P134" s="31">
        <v>497891</v>
      </c>
      <c r="Q134" s="31">
        <v>2434140</v>
      </c>
      <c r="R134" s="31">
        <v>2434241</v>
      </c>
      <c r="S134" s="31">
        <v>2004946</v>
      </c>
      <c r="T134" s="36">
        <f t="shared" si="30"/>
        <v>0.82364318076969367</v>
      </c>
      <c r="U134" s="36">
        <f t="shared" si="31"/>
        <v>0.41937693189874903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7910052</v>
      </c>
      <c r="E135" s="31">
        <v>10490797</v>
      </c>
      <c r="F135" s="31">
        <v>5123871</v>
      </c>
      <c r="G135" s="36">
        <f t="shared" si="24"/>
        <v>0.64776704375647598</v>
      </c>
      <c r="H135" s="31">
        <v>-2651349</v>
      </c>
      <c r="I135" s="36">
        <f t="shared" si="25"/>
        <v>-0.33518730344629843</v>
      </c>
      <c r="J135" s="31">
        <v>2223091</v>
      </c>
      <c r="K135" s="36">
        <f t="shared" si="26"/>
        <v>0.21190868529817133</v>
      </c>
      <c r="L135" s="31">
        <v>2800329</v>
      </c>
      <c r="M135" s="36">
        <f t="shared" si="27"/>
        <v>0.26693195950698501</v>
      </c>
      <c r="N135" s="31">
        <f t="shared" si="28"/>
        <v>7495942</v>
      </c>
      <c r="O135" s="36">
        <f t="shared" si="29"/>
        <v>0.71452550268583026</v>
      </c>
      <c r="P135" s="31">
        <v>1078962</v>
      </c>
      <c r="Q135" s="31">
        <v>8146789</v>
      </c>
      <c r="R135" s="31">
        <v>8146789</v>
      </c>
      <c r="S135" s="31">
        <v>5205605</v>
      </c>
      <c r="T135" s="36">
        <f t="shared" si="30"/>
        <v>0.63897628869484657</v>
      </c>
      <c r="U135" s="36">
        <f t="shared" si="31"/>
        <v>1.595391682005483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176543707</v>
      </c>
      <c r="E137" s="32">
        <f>SUM(E133:E136)</f>
        <v>179099465</v>
      </c>
      <c r="F137" s="32">
        <f>SUM(F133:F136)</f>
        <v>55560772</v>
      </c>
      <c r="G137" s="37">
        <f t="shared" ref="G137:G170" si="32">IF(($D137     =0),0,($F137     /$D137     ))</f>
        <v>0.31471397618267977</v>
      </c>
      <c r="H137" s="32">
        <f>SUM(H133:H136)</f>
        <v>42953601</v>
      </c>
      <c r="I137" s="37">
        <f t="shared" ref="I137:I170" si="33">IF(($D137     =0),0,($H137     /$D137     ))</f>
        <v>0.24330292894552169</v>
      </c>
      <c r="J137" s="32">
        <f>SUM(J133:J136)</f>
        <v>44070474</v>
      </c>
      <c r="K137" s="37">
        <f t="shared" ref="K137:K170" si="34">IF(($E137     =0),0,($J137     /$E137     ))</f>
        <v>0.24606703319856371</v>
      </c>
      <c r="L137" s="32">
        <f>SUM(L133:L136)</f>
        <v>31928471</v>
      </c>
      <c r="M137" s="37">
        <f t="shared" ref="M137:M170" si="35">IF(($E137     =0),0,($L137     /$E137     ))</f>
        <v>0.17827228573798365</v>
      </c>
      <c r="N137" s="32">
        <f t="shared" ref="N137:N170" si="36">$F137     +$H137     +$J137     +$L137</f>
        <v>174513318</v>
      </c>
      <c r="O137" s="37">
        <f t="shared" ref="O137:O170" si="37">IF(($E137     =0),0,($N137     /$E137     ))</f>
        <v>0.97439329592637258</v>
      </c>
      <c r="P137" s="32">
        <f>SUM(P133:P136)</f>
        <v>26970311</v>
      </c>
      <c r="Q137" s="32">
        <f>SUM(Q133:Q136)</f>
        <v>167590260</v>
      </c>
      <c r="R137" s="32">
        <f>SUM(R133:R136)</f>
        <v>167230361</v>
      </c>
      <c r="S137" s="32">
        <f>SUM(S133:S136)</f>
        <v>161352833</v>
      </c>
      <c r="T137" s="37">
        <f t="shared" ref="T137:T170" si="38">IF(($R137     =0),0,($S137     /$R137     ))</f>
        <v>0.96485370261205139</v>
      </c>
      <c r="U137" s="37">
        <f t="shared" ref="U137:U170" si="39">IF(($P137     =0),0,(($L137     /$P137     )-1))</f>
        <v>0.18383770213105821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11722440</v>
      </c>
      <c r="E139" s="31">
        <v>12722440</v>
      </c>
      <c r="F139" s="31">
        <v>3010331</v>
      </c>
      <c r="G139" s="36">
        <f t="shared" si="32"/>
        <v>0.25680071725681686</v>
      </c>
      <c r="H139" s="31">
        <v>3008288</v>
      </c>
      <c r="I139" s="36">
        <f t="shared" si="33"/>
        <v>0.25662643613445663</v>
      </c>
      <c r="J139" s="31">
        <v>3006798</v>
      </c>
      <c r="K139" s="36">
        <f t="shared" si="34"/>
        <v>0.2363381552595257</v>
      </c>
      <c r="L139" s="31">
        <v>3007478</v>
      </c>
      <c r="M139" s="36">
        <f t="shared" si="35"/>
        <v>0.23639160412625251</v>
      </c>
      <c r="N139" s="31">
        <f t="shared" si="36"/>
        <v>12032895</v>
      </c>
      <c r="O139" s="36">
        <f t="shared" si="37"/>
        <v>0.9458008841071367</v>
      </c>
      <c r="P139" s="31">
        <v>2854808</v>
      </c>
      <c r="Q139" s="31">
        <v>9127501</v>
      </c>
      <c r="R139" s="31">
        <v>13319428</v>
      </c>
      <c r="S139" s="31">
        <v>11382429</v>
      </c>
      <c r="T139" s="36">
        <f t="shared" si="38"/>
        <v>0.85457340960888106</v>
      </c>
      <c r="U139" s="36">
        <f t="shared" si="39"/>
        <v>5.3478202386990636E-2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28811800</v>
      </c>
      <c r="E140" s="31">
        <v>37230953</v>
      </c>
      <c r="F140" s="31">
        <v>9724230</v>
      </c>
      <c r="G140" s="36">
        <f t="shared" si="32"/>
        <v>0.3375085902303917</v>
      </c>
      <c r="H140" s="31">
        <v>8978661</v>
      </c>
      <c r="I140" s="36">
        <f t="shared" si="33"/>
        <v>0.31163138019839093</v>
      </c>
      <c r="J140" s="31">
        <v>8843037</v>
      </c>
      <c r="K140" s="36">
        <f t="shared" si="34"/>
        <v>0.2375184164638493</v>
      </c>
      <c r="L140" s="31">
        <v>10093586</v>
      </c>
      <c r="M140" s="36">
        <f t="shared" si="35"/>
        <v>0.27110737670346496</v>
      </c>
      <c r="N140" s="31">
        <f t="shared" si="36"/>
        <v>37639514</v>
      </c>
      <c r="O140" s="36">
        <f t="shared" si="37"/>
        <v>1.0109736917021706</v>
      </c>
      <c r="P140" s="31">
        <v>8330473</v>
      </c>
      <c r="Q140" s="31">
        <v>28587742</v>
      </c>
      <c r="R140" s="31">
        <v>28587742</v>
      </c>
      <c r="S140" s="31">
        <v>30760943</v>
      </c>
      <c r="T140" s="36">
        <f t="shared" si="38"/>
        <v>1.0760186306424622</v>
      </c>
      <c r="U140" s="36">
        <f t="shared" si="39"/>
        <v>0.21164620544355639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2011648</v>
      </c>
      <c r="E141" s="31">
        <v>2011648</v>
      </c>
      <c r="F141" s="31">
        <v>568097</v>
      </c>
      <c r="G141" s="36">
        <f t="shared" si="32"/>
        <v>0.28240378038304914</v>
      </c>
      <c r="H141" s="31">
        <v>530764</v>
      </c>
      <c r="I141" s="36">
        <f t="shared" si="33"/>
        <v>0.26384536459658947</v>
      </c>
      <c r="J141" s="31">
        <v>548231</v>
      </c>
      <c r="K141" s="36">
        <f t="shared" si="34"/>
        <v>0.27252829520870453</v>
      </c>
      <c r="L141" s="31">
        <v>555894</v>
      </c>
      <c r="M141" s="36">
        <f t="shared" si="35"/>
        <v>0.27633760976075339</v>
      </c>
      <c r="N141" s="31">
        <f t="shared" si="36"/>
        <v>2202986</v>
      </c>
      <c r="O141" s="36">
        <f t="shared" si="37"/>
        <v>1.0951150499490965</v>
      </c>
      <c r="P141" s="31">
        <v>522408</v>
      </c>
      <c r="Q141" s="31">
        <v>1785584</v>
      </c>
      <c r="R141" s="31">
        <v>1923829</v>
      </c>
      <c r="S141" s="31">
        <v>2176271</v>
      </c>
      <c r="T141" s="36">
        <f t="shared" si="38"/>
        <v>1.1312185230600016</v>
      </c>
      <c r="U141" s="36">
        <f t="shared" si="39"/>
        <v>6.409932466577839E-2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11517404</v>
      </c>
      <c r="E142" s="31">
        <v>11517404</v>
      </c>
      <c r="F142" s="31">
        <v>3256042</v>
      </c>
      <c r="G142" s="36">
        <f t="shared" si="32"/>
        <v>0.28270624178851417</v>
      </c>
      <c r="H142" s="31">
        <v>3250449</v>
      </c>
      <c r="I142" s="36">
        <f t="shared" si="33"/>
        <v>0.28222062888477301</v>
      </c>
      <c r="J142" s="31">
        <v>3293115</v>
      </c>
      <c r="K142" s="36">
        <f t="shared" si="34"/>
        <v>0.28592510951252559</v>
      </c>
      <c r="L142" s="31">
        <v>2789257</v>
      </c>
      <c r="M142" s="36">
        <f t="shared" si="35"/>
        <v>0.2421775775166001</v>
      </c>
      <c r="N142" s="31">
        <f t="shared" si="36"/>
        <v>12588863</v>
      </c>
      <c r="O142" s="36">
        <f t="shared" si="37"/>
        <v>1.0930295577024127</v>
      </c>
      <c r="P142" s="31">
        <v>2514270</v>
      </c>
      <c r="Q142" s="31">
        <v>10051154</v>
      </c>
      <c r="R142" s="31">
        <v>10051154</v>
      </c>
      <c r="S142" s="31">
        <v>10088711</v>
      </c>
      <c r="T142" s="36">
        <f t="shared" si="38"/>
        <v>1.0037365858686476</v>
      </c>
      <c r="U142" s="36">
        <f t="shared" si="39"/>
        <v>0.10937051311116153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54063292</v>
      </c>
      <c r="E144" s="32">
        <f>SUM(E138:E143)</f>
        <v>63482445</v>
      </c>
      <c r="F144" s="32">
        <f>SUM(F138:F143)</f>
        <v>16558700</v>
      </c>
      <c r="G144" s="37">
        <f t="shared" si="32"/>
        <v>0.30628360551924955</v>
      </c>
      <c r="H144" s="32">
        <f>SUM(H138:H143)</f>
        <v>15768162</v>
      </c>
      <c r="I144" s="37">
        <f t="shared" si="33"/>
        <v>0.2916611515258819</v>
      </c>
      <c r="J144" s="32">
        <f>SUM(J138:J143)</f>
        <v>15691181</v>
      </c>
      <c r="K144" s="37">
        <f t="shared" si="34"/>
        <v>0.24717354537935646</v>
      </c>
      <c r="L144" s="32">
        <f>SUM(L138:L143)</f>
        <v>16446215</v>
      </c>
      <c r="M144" s="37">
        <f t="shared" si="35"/>
        <v>0.25906713265375964</v>
      </c>
      <c r="N144" s="32">
        <f t="shared" si="36"/>
        <v>64464258</v>
      </c>
      <c r="O144" s="37">
        <f t="shared" si="37"/>
        <v>1.0154658976981747</v>
      </c>
      <c r="P144" s="32">
        <f>SUM(P138:P143)</f>
        <v>14221959</v>
      </c>
      <c r="Q144" s="32">
        <f>SUM(Q138:Q143)</f>
        <v>49551981</v>
      </c>
      <c r="R144" s="32">
        <f>SUM(R138:R143)</f>
        <v>53882153</v>
      </c>
      <c r="S144" s="32">
        <f>SUM(S138:S143)</f>
        <v>54408354</v>
      </c>
      <c r="T144" s="37">
        <f t="shared" si="38"/>
        <v>1.0097657753208191</v>
      </c>
      <c r="U144" s="37">
        <f t="shared" si="39"/>
        <v>0.15639589454589209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408655</v>
      </c>
      <c r="E145" s="31">
        <v>469953</v>
      </c>
      <c r="F145" s="31">
        <v>117489</v>
      </c>
      <c r="G145" s="36">
        <f t="shared" si="32"/>
        <v>0.28750168234819101</v>
      </c>
      <c r="H145" s="31">
        <v>117489</v>
      </c>
      <c r="I145" s="36">
        <f t="shared" si="33"/>
        <v>0.28750168234819101</v>
      </c>
      <c r="J145" s="31">
        <v>117489</v>
      </c>
      <c r="K145" s="36">
        <f t="shared" si="34"/>
        <v>0.25000159590427129</v>
      </c>
      <c r="L145" s="31">
        <v>117489</v>
      </c>
      <c r="M145" s="36">
        <f t="shared" si="35"/>
        <v>0.25000159590427129</v>
      </c>
      <c r="N145" s="31">
        <f t="shared" si="36"/>
        <v>469956</v>
      </c>
      <c r="O145" s="36">
        <f t="shared" si="37"/>
        <v>1.0000063836170852</v>
      </c>
      <c r="P145" s="31">
        <v>117489</v>
      </c>
      <c r="Q145" s="31">
        <v>485605</v>
      </c>
      <c r="R145" s="31">
        <v>439657</v>
      </c>
      <c r="S145" s="31">
        <v>469956</v>
      </c>
      <c r="T145" s="36">
        <f t="shared" si="38"/>
        <v>1.0689150860784657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31113462</v>
      </c>
      <c r="E147" s="31">
        <v>30985579</v>
      </c>
      <c r="F147" s="31">
        <v>1423699</v>
      </c>
      <c r="G147" s="36">
        <f t="shared" si="32"/>
        <v>4.5758295878485011E-2</v>
      </c>
      <c r="H147" s="31">
        <v>5848476</v>
      </c>
      <c r="I147" s="36">
        <f t="shared" si="33"/>
        <v>0.18797252456187613</v>
      </c>
      <c r="J147" s="31">
        <v>18614359</v>
      </c>
      <c r="K147" s="36">
        <f t="shared" si="34"/>
        <v>0.60074265515580649</v>
      </c>
      <c r="L147" s="31">
        <v>1510043</v>
      </c>
      <c r="M147" s="36">
        <f t="shared" si="35"/>
        <v>4.8733735135302783E-2</v>
      </c>
      <c r="N147" s="31">
        <f t="shared" si="36"/>
        <v>27396577</v>
      </c>
      <c r="O147" s="36">
        <f t="shared" si="37"/>
        <v>0.8841718594317699</v>
      </c>
      <c r="P147" s="31">
        <v>1433271</v>
      </c>
      <c r="Q147" s="31">
        <v>31459962</v>
      </c>
      <c r="R147" s="31">
        <v>29464207</v>
      </c>
      <c r="S147" s="31">
        <v>19848976</v>
      </c>
      <c r="T147" s="36">
        <f t="shared" si="38"/>
        <v>0.67366401546120014</v>
      </c>
      <c r="U147" s="36">
        <f t="shared" si="39"/>
        <v>5.3564189884536928E-2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3874600</v>
      </c>
      <c r="E148" s="31">
        <v>3874600</v>
      </c>
      <c r="F148" s="31">
        <v>1411830</v>
      </c>
      <c r="G148" s="36">
        <f t="shared" si="32"/>
        <v>0.36438083931244514</v>
      </c>
      <c r="H148" s="31">
        <v>1435799</v>
      </c>
      <c r="I148" s="36">
        <f t="shared" si="33"/>
        <v>0.37056702627367988</v>
      </c>
      <c r="J148" s="31">
        <v>767597</v>
      </c>
      <c r="K148" s="36">
        <f t="shared" si="34"/>
        <v>0.19810999845145305</v>
      </c>
      <c r="L148" s="31">
        <v>575434</v>
      </c>
      <c r="M148" s="36">
        <f t="shared" si="35"/>
        <v>0.14851442729572084</v>
      </c>
      <c r="N148" s="31">
        <f t="shared" si="36"/>
        <v>4190660</v>
      </c>
      <c r="O148" s="36">
        <f t="shared" si="37"/>
        <v>1.081572291333299</v>
      </c>
      <c r="P148" s="31">
        <v>545328</v>
      </c>
      <c r="Q148" s="31">
        <v>3795680</v>
      </c>
      <c r="R148" s="31">
        <v>3795680</v>
      </c>
      <c r="S148" s="31">
        <v>4084852</v>
      </c>
      <c r="T148" s="36">
        <f t="shared" si="38"/>
        <v>1.0761845044893141</v>
      </c>
      <c r="U148" s="36">
        <f t="shared" si="39"/>
        <v>5.5207141390135828E-2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35396717</v>
      </c>
      <c r="E150" s="32">
        <f>SUM(E145:E149)</f>
        <v>35330132</v>
      </c>
      <c r="F150" s="32">
        <f>SUM(F145:F149)</f>
        <v>2953018</v>
      </c>
      <c r="G150" s="37">
        <f t="shared" si="32"/>
        <v>8.3426324537385771E-2</v>
      </c>
      <c r="H150" s="32">
        <f>SUM(H145:H149)</f>
        <v>7401764</v>
      </c>
      <c r="I150" s="37">
        <f t="shared" si="33"/>
        <v>0.20910877130215211</v>
      </c>
      <c r="J150" s="32">
        <f>SUM(J145:J149)</f>
        <v>19499445</v>
      </c>
      <c r="K150" s="37">
        <f t="shared" si="34"/>
        <v>0.55192109103922959</v>
      </c>
      <c r="L150" s="32">
        <f>SUM(L145:L149)</f>
        <v>2202966</v>
      </c>
      <c r="M150" s="37">
        <f t="shared" si="35"/>
        <v>6.2353743824110255E-2</v>
      </c>
      <c r="N150" s="32">
        <f t="shared" si="36"/>
        <v>32057193</v>
      </c>
      <c r="O150" s="37">
        <f t="shared" si="37"/>
        <v>0.90736125752374774</v>
      </c>
      <c r="P150" s="32">
        <f>SUM(P145:P149)</f>
        <v>2096088</v>
      </c>
      <c r="Q150" s="32">
        <f>SUM(Q145:Q149)</f>
        <v>35741247</v>
      </c>
      <c r="R150" s="32">
        <f>SUM(R145:R149)</f>
        <v>33699544</v>
      </c>
      <c r="S150" s="32">
        <f>SUM(S145:S149)</f>
        <v>24403784</v>
      </c>
      <c r="T150" s="37">
        <f t="shared" si="38"/>
        <v>0.7241576918666911</v>
      </c>
      <c r="U150" s="37">
        <f t="shared" si="39"/>
        <v>5.0989271442801964E-2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2778544</v>
      </c>
      <c r="E151" s="31">
        <v>2793511</v>
      </c>
      <c r="F151" s="31">
        <v>1541220</v>
      </c>
      <c r="G151" s="36">
        <f t="shared" si="32"/>
        <v>0.55468619535987196</v>
      </c>
      <c r="H151" s="31">
        <v>928124</v>
      </c>
      <c r="I151" s="36">
        <f t="shared" si="33"/>
        <v>0.33403250047506894</v>
      </c>
      <c r="J151" s="31">
        <v>187971</v>
      </c>
      <c r="K151" s="36">
        <f t="shared" si="34"/>
        <v>6.7288440961929277E-2</v>
      </c>
      <c r="L151" s="31">
        <v>198967</v>
      </c>
      <c r="M151" s="36">
        <f t="shared" si="35"/>
        <v>7.1224706113561034E-2</v>
      </c>
      <c r="N151" s="31">
        <f t="shared" si="36"/>
        <v>2856282</v>
      </c>
      <c r="O151" s="36">
        <f t="shared" si="37"/>
        <v>1.022470289180891</v>
      </c>
      <c r="P151" s="31">
        <v>192999</v>
      </c>
      <c r="Q151" s="31">
        <v>2718868</v>
      </c>
      <c r="R151" s="31">
        <v>2718868</v>
      </c>
      <c r="S151" s="31">
        <v>2710032</v>
      </c>
      <c r="T151" s="36">
        <f t="shared" si="38"/>
        <v>0.99675011806384128</v>
      </c>
      <c r="U151" s="36">
        <f t="shared" si="39"/>
        <v>3.092244001264266E-2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231361500</v>
      </c>
      <c r="E152" s="31">
        <v>231961604</v>
      </c>
      <c r="F152" s="31">
        <v>75667629</v>
      </c>
      <c r="G152" s="36">
        <f t="shared" si="32"/>
        <v>0.32705367574121019</v>
      </c>
      <c r="H152" s="31">
        <v>68015555</v>
      </c>
      <c r="I152" s="36">
        <f t="shared" si="33"/>
        <v>0.2939795730923252</v>
      </c>
      <c r="J152" s="31">
        <v>58557978</v>
      </c>
      <c r="K152" s="36">
        <f t="shared" si="34"/>
        <v>0.25244685754112994</v>
      </c>
      <c r="L152" s="31">
        <v>32257314</v>
      </c>
      <c r="M152" s="36">
        <f t="shared" si="35"/>
        <v>0.13906316150495321</v>
      </c>
      <c r="N152" s="31">
        <f t="shared" si="36"/>
        <v>234498476</v>
      </c>
      <c r="O152" s="36">
        <f t="shared" si="37"/>
        <v>1.0109366031112632</v>
      </c>
      <c r="P152" s="31">
        <v>30012719</v>
      </c>
      <c r="Q152" s="31">
        <v>217638600</v>
      </c>
      <c r="R152" s="31">
        <v>217415700</v>
      </c>
      <c r="S152" s="31">
        <v>218978167</v>
      </c>
      <c r="T152" s="36">
        <f t="shared" si="38"/>
        <v>1.0071865417262875</v>
      </c>
      <c r="U152" s="36">
        <f t="shared" si="39"/>
        <v>7.4788125660990579E-2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32973540</v>
      </c>
      <c r="E153" s="31">
        <v>36017090</v>
      </c>
      <c r="F153" s="31">
        <v>4400712</v>
      </c>
      <c r="G153" s="36">
        <f t="shared" si="32"/>
        <v>0.13346192128597659</v>
      </c>
      <c r="H153" s="31">
        <v>4393460</v>
      </c>
      <c r="I153" s="36">
        <f t="shared" si="33"/>
        <v>0.13324198736320092</v>
      </c>
      <c r="J153" s="31">
        <v>5452737</v>
      </c>
      <c r="K153" s="36">
        <f t="shared" si="34"/>
        <v>0.15139304702295495</v>
      </c>
      <c r="L153" s="31">
        <v>4609255</v>
      </c>
      <c r="M153" s="36">
        <f t="shared" si="35"/>
        <v>0.1279741089577198</v>
      </c>
      <c r="N153" s="31">
        <f t="shared" si="36"/>
        <v>18856164</v>
      </c>
      <c r="O153" s="36">
        <f t="shared" si="37"/>
        <v>0.52353380020429185</v>
      </c>
      <c r="P153" s="31">
        <v>18594057</v>
      </c>
      <c r="Q153" s="31">
        <v>28818700</v>
      </c>
      <c r="R153" s="31">
        <v>30833010</v>
      </c>
      <c r="S153" s="31">
        <v>31240848</v>
      </c>
      <c r="T153" s="36">
        <f t="shared" si="38"/>
        <v>1.0132273170864603</v>
      </c>
      <c r="U153" s="36">
        <f t="shared" si="39"/>
        <v>-0.75211138698778868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2103883</v>
      </c>
      <c r="E154" s="31">
        <v>2087671</v>
      </c>
      <c r="F154" s="31">
        <v>499900</v>
      </c>
      <c r="G154" s="36">
        <f t="shared" si="32"/>
        <v>0.23760827004163254</v>
      </c>
      <c r="H154" s="31">
        <v>412459</v>
      </c>
      <c r="I154" s="36">
        <f t="shared" si="33"/>
        <v>0.19604654821584661</v>
      </c>
      <c r="J154" s="31">
        <v>319614</v>
      </c>
      <c r="K154" s="36">
        <f t="shared" si="34"/>
        <v>0.15309596195952332</v>
      </c>
      <c r="L154" s="31">
        <v>409568</v>
      </c>
      <c r="M154" s="36">
        <f t="shared" si="35"/>
        <v>0.19618416886568812</v>
      </c>
      <c r="N154" s="31">
        <f t="shared" si="36"/>
        <v>1641541</v>
      </c>
      <c r="O154" s="36">
        <f t="shared" si="37"/>
        <v>0.7863025352174744</v>
      </c>
      <c r="P154" s="31">
        <v>519119</v>
      </c>
      <c r="Q154" s="31">
        <v>2108642</v>
      </c>
      <c r="R154" s="31">
        <v>2108642</v>
      </c>
      <c r="S154" s="31">
        <v>2005712</v>
      </c>
      <c r="T154" s="36">
        <f t="shared" si="38"/>
        <v>0.95118659307744036</v>
      </c>
      <c r="U154" s="36">
        <f t="shared" si="39"/>
        <v>-0.21103253781888165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2017881</v>
      </c>
      <c r="E155" s="31">
        <v>1854174</v>
      </c>
      <c r="F155" s="31">
        <v>463545</v>
      </c>
      <c r="G155" s="36">
        <f t="shared" si="32"/>
        <v>0.22971869996298097</v>
      </c>
      <c r="H155" s="31">
        <v>463545</v>
      </c>
      <c r="I155" s="36">
        <f t="shared" si="33"/>
        <v>0.22971869996298097</v>
      </c>
      <c r="J155" s="31">
        <v>455624</v>
      </c>
      <c r="K155" s="36">
        <f t="shared" si="34"/>
        <v>0.24572882588149764</v>
      </c>
      <c r="L155" s="31">
        <v>632967</v>
      </c>
      <c r="M155" s="36">
        <f t="shared" si="35"/>
        <v>0.34137411052037187</v>
      </c>
      <c r="N155" s="31">
        <f t="shared" si="36"/>
        <v>2015681</v>
      </c>
      <c r="O155" s="36">
        <f t="shared" si="37"/>
        <v>1.0871045543729985</v>
      </c>
      <c r="P155" s="31">
        <v>482598</v>
      </c>
      <c r="Q155" s="31">
        <v>1488807</v>
      </c>
      <c r="R155" s="31">
        <v>1923623</v>
      </c>
      <c r="S155" s="31">
        <v>1924890</v>
      </c>
      <c r="T155" s="36">
        <f t="shared" si="38"/>
        <v>1.000658652968903</v>
      </c>
      <c r="U155" s="36">
        <f t="shared" si="39"/>
        <v>0.31158231074310305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44175058</v>
      </c>
      <c r="E156" s="31">
        <v>40314248</v>
      </c>
      <c r="F156" s="31">
        <v>9300072</v>
      </c>
      <c r="G156" s="36">
        <f t="shared" si="32"/>
        <v>0.21052766925625768</v>
      </c>
      <c r="H156" s="31">
        <v>9989783</v>
      </c>
      <c r="I156" s="36">
        <f t="shared" si="33"/>
        <v>0.22614080099227035</v>
      </c>
      <c r="J156" s="31">
        <v>9606841</v>
      </c>
      <c r="K156" s="36">
        <f t="shared" si="34"/>
        <v>0.23829890117260777</v>
      </c>
      <c r="L156" s="31">
        <v>9729605</v>
      </c>
      <c r="M156" s="36">
        <f t="shared" si="35"/>
        <v>0.24134407765711022</v>
      </c>
      <c r="N156" s="31">
        <f t="shared" si="36"/>
        <v>38626301</v>
      </c>
      <c r="O156" s="36">
        <f t="shared" si="37"/>
        <v>0.95813026203539753</v>
      </c>
      <c r="P156" s="31">
        <v>8900847</v>
      </c>
      <c r="Q156" s="31">
        <v>41674583</v>
      </c>
      <c r="R156" s="31">
        <v>43724450</v>
      </c>
      <c r="S156" s="31">
        <v>34474273</v>
      </c>
      <c r="T156" s="36">
        <f t="shared" si="38"/>
        <v>0.78844383405623175</v>
      </c>
      <c r="U156" s="36">
        <f t="shared" si="39"/>
        <v>9.3110015260345458E-2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315410406</v>
      </c>
      <c r="E157" s="32">
        <f>SUM(E151:E156)</f>
        <v>315028298</v>
      </c>
      <c r="F157" s="32">
        <f>SUM(F151:F156)</f>
        <v>91873078</v>
      </c>
      <c r="G157" s="37">
        <f t="shared" si="32"/>
        <v>0.29128106191905412</v>
      </c>
      <c r="H157" s="32">
        <f>SUM(H151:H156)</f>
        <v>84202926</v>
      </c>
      <c r="I157" s="37">
        <f t="shared" si="33"/>
        <v>0.26696305638058115</v>
      </c>
      <c r="J157" s="32">
        <f>SUM(J151:J156)</f>
        <v>74580765</v>
      </c>
      <c r="K157" s="37">
        <f t="shared" si="34"/>
        <v>0.23674306553882979</v>
      </c>
      <c r="L157" s="32">
        <f>SUM(L151:L156)</f>
        <v>47837676</v>
      </c>
      <c r="M157" s="37">
        <f t="shared" si="35"/>
        <v>0.15185199648318579</v>
      </c>
      <c r="N157" s="32">
        <f t="shared" si="36"/>
        <v>298494445</v>
      </c>
      <c r="O157" s="37">
        <f t="shared" si="37"/>
        <v>0.9475162926474624</v>
      </c>
      <c r="P157" s="32">
        <f>SUM(P151:P156)</f>
        <v>58702339</v>
      </c>
      <c r="Q157" s="32">
        <f>SUM(Q151:Q156)</f>
        <v>294448200</v>
      </c>
      <c r="R157" s="32">
        <f>SUM(R151:R156)</f>
        <v>298724293</v>
      </c>
      <c r="S157" s="32">
        <f>SUM(S151:S156)</f>
        <v>291333922</v>
      </c>
      <c r="T157" s="37">
        <f t="shared" si="38"/>
        <v>0.97526022766417597</v>
      </c>
      <c r="U157" s="37">
        <f t="shared" si="39"/>
        <v>-0.1850805808606707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14958329</v>
      </c>
      <c r="E158" s="31">
        <v>15427929</v>
      </c>
      <c r="F158" s="31">
        <v>3840260</v>
      </c>
      <c r="G158" s="36">
        <f t="shared" si="32"/>
        <v>0.25673054791079941</v>
      </c>
      <c r="H158" s="31">
        <v>3778502</v>
      </c>
      <c r="I158" s="36">
        <f t="shared" si="33"/>
        <v>0.25260187819107333</v>
      </c>
      <c r="J158" s="31">
        <v>3892697</v>
      </c>
      <c r="K158" s="36">
        <f t="shared" si="34"/>
        <v>0.25231494129899096</v>
      </c>
      <c r="L158" s="31">
        <v>3871857</v>
      </c>
      <c r="M158" s="36">
        <f t="shared" si="35"/>
        <v>0.25096414431256459</v>
      </c>
      <c r="N158" s="31">
        <f t="shared" si="36"/>
        <v>15383316</v>
      </c>
      <c r="O158" s="36">
        <f t="shared" si="37"/>
        <v>0.99710829625933595</v>
      </c>
      <c r="P158" s="31">
        <v>3622215</v>
      </c>
      <c r="Q158" s="31">
        <v>12462673</v>
      </c>
      <c r="R158" s="31">
        <v>12462673</v>
      </c>
      <c r="S158" s="31">
        <v>14218599</v>
      </c>
      <c r="T158" s="36">
        <f t="shared" si="38"/>
        <v>1.1408948144591453</v>
      </c>
      <c r="U158" s="36">
        <f t="shared" si="39"/>
        <v>6.8919707968742916E-2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143950328</v>
      </c>
      <c r="E159" s="31">
        <v>144108783</v>
      </c>
      <c r="F159" s="31">
        <v>44690918</v>
      </c>
      <c r="G159" s="36">
        <f t="shared" si="32"/>
        <v>0.31046068891208084</v>
      </c>
      <c r="H159" s="31">
        <v>40047027</v>
      </c>
      <c r="I159" s="36">
        <f t="shared" si="33"/>
        <v>0.27820031782074162</v>
      </c>
      <c r="J159" s="31">
        <v>37965163</v>
      </c>
      <c r="K159" s="36">
        <f t="shared" si="34"/>
        <v>0.26344794681945238</v>
      </c>
      <c r="L159" s="31">
        <v>27519812</v>
      </c>
      <c r="M159" s="36">
        <f t="shared" si="35"/>
        <v>0.190965543023148</v>
      </c>
      <c r="N159" s="31">
        <f t="shared" si="36"/>
        <v>150222920</v>
      </c>
      <c r="O159" s="36">
        <f t="shared" si="37"/>
        <v>1.0424272335989404</v>
      </c>
      <c r="P159" s="31">
        <v>25958947</v>
      </c>
      <c r="Q159" s="31">
        <v>127831296</v>
      </c>
      <c r="R159" s="31">
        <v>125831296</v>
      </c>
      <c r="S159" s="31">
        <v>126298765</v>
      </c>
      <c r="T159" s="36">
        <f t="shared" si="38"/>
        <v>1.0037150455797579</v>
      </c>
      <c r="U159" s="36">
        <f t="shared" si="39"/>
        <v>6.012820936072627E-2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8748948</v>
      </c>
      <c r="E160" s="31">
        <v>8552611</v>
      </c>
      <c r="F160" s="31">
        <v>3880544</v>
      </c>
      <c r="G160" s="36">
        <f t="shared" si="32"/>
        <v>0.44354406952698772</v>
      </c>
      <c r="H160" s="31">
        <v>2995851</v>
      </c>
      <c r="I160" s="36">
        <f t="shared" si="33"/>
        <v>0.34242414059381771</v>
      </c>
      <c r="J160" s="31">
        <v>1647003</v>
      </c>
      <c r="K160" s="36">
        <f t="shared" si="34"/>
        <v>0.19257312182209621</v>
      </c>
      <c r="L160" s="31">
        <v>162287</v>
      </c>
      <c r="M160" s="36">
        <f t="shared" si="35"/>
        <v>1.8975141041723983E-2</v>
      </c>
      <c r="N160" s="31">
        <f t="shared" si="36"/>
        <v>8685685</v>
      </c>
      <c r="O160" s="36">
        <f t="shared" si="37"/>
        <v>1.0155594589769137</v>
      </c>
      <c r="P160" s="31">
        <v>151825</v>
      </c>
      <c r="Q160" s="31">
        <v>685440</v>
      </c>
      <c r="R160" s="31">
        <v>594780</v>
      </c>
      <c r="S160" s="31">
        <v>597910</v>
      </c>
      <c r="T160" s="36">
        <f t="shared" si="38"/>
        <v>1.0052624499815057</v>
      </c>
      <c r="U160" s="36">
        <f t="shared" si="39"/>
        <v>6.8908282562160306E-2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71772</v>
      </c>
      <c r="G161" s="36">
        <f t="shared" si="32"/>
        <v>0</v>
      </c>
      <c r="H161" s="31">
        <v>71772</v>
      </c>
      <c r="I161" s="36">
        <f t="shared" si="33"/>
        <v>0</v>
      </c>
      <c r="J161" s="31">
        <v>71772</v>
      </c>
      <c r="K161" s="36">
        <f t="shared" si="34"/>
        <v>0</v>
      </c>
      <c r="L161" s="31">
        <v>71772</v>
      </c>
      <c r="M161" s="36">
        <f t="shared" si="35"/>
        <v>0</v>
      </c>
      <c r="N161" s="31">
        <f t="shared" si="36"/>
        <v>287088</v>
      </c>
      <c r="O161" s="36">
        <f t="shared" si="37"/>
        <v>0</v>
      </c>
      <c r="P161" s="31">
        <v>67071</v>
      </c>
      <c r="Q161" s="31">
        <v>0</v>
      </c>
      <c r="R161" s="31">
        <v>0</v>
      </c>
      <c r="S161" s="31">
        <v>257924</v>
      </c>
      <c r="T161" s="36">
        <f t="shared" si="38"/>
        <v>0</v>
      </c>
      <c r="U161" s="36">
        <f t="shared" si="39"/>
        <v>7.0089904727825836E-2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167657605</v>
      </c>
      <c r="E163" s="32">
        <f>SUM(E158:E162)</f>
        <v>168089323</v>
      </c>
      <c r="F163" s="32">
        <f>SUM(F158:F162)</f>
        <v>52483494</v>
      </c>
      <c r="G163" s="37">
        <f t="shared" si="32"/>
        <v>0.31303974549797486</v>
      </c>
      <c r="H163" s="32">
        <f>SUM(H158:H162)</f>
        <v>46893152</v>
      </c>
      <c r="I163" s="37">
        <f t="shared" si="33"/>
        <v>0.27969594340799514</v>
      </c>
      <c r="J163" s="32">
        <f>SUM(J158:J162)</f>
        <v>43576635</v>
      </c>
      <c r="K163" s="37">
        <f t="shared" si="34"/>
        <v>0.25924689458116268</v>
      </c>
      <c r="L163" s="32">
        <f>SUM(L158:L162)</f>
        <v>31625728</v>
      </c>
      <c r="M163" s="37">
        <f t="shared" si="35"/>
        <v>0.18814834538895728</v>
      </c>
      <c r="N163" s="32">
        <f t="shared" si="36"/>
        <v>174579009</v>
      </c>
      <c r="O163" s="37">
        <f t="shared" si="37"/>
        <v>1.0386085557617482</v>
      </c>
      <c r="P163" s="32">
        <f>SUM(P158:P162)</f>
        <v>29800058</v>
      </c>
      <c r="Q163" s="32">
        <f>SUM(Q158:Q162)</f>
        <v>140979409</v>
      </c>
      <c r="R163" s="32">
        <f>SUM(R158:R162)</f>
        <v>138888749</v>
      </c>
      <c r="S163" s="32">
        <f>SUM(S158:S162)</f>
        <v>141373198</v>
      </c>
      <c r="T163" s="37">
        <f t="shared" si="38"/>
        <v>1.0178880508168449</v>
      </c>
      <c r="U163" s="37">
        <f t="shared" si="39"/>
        <v>6.1263974721122993E-2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21244752</v>
      </c>
      <c r="E164" s="31">
        <v>25244552</v>
      </c>
      <c r="F164" s="31">
        <v>7223887</v>
      </c>
      <c r="G164" s="36">
        <f t="shared" si="32"/>
        <v>0.34003159933333182</v>
      </c>
      <c r="H164" s="31">
        <v>5826573</v>
      </c>
      <c r="I164" s="36">
        <f t="shared" si="33"/>
        <v>0.27425940298102797</v>
      </c>
      <c r="J164" s="31">
        <v>5616135</v>
      </c>
      <c r="K164" s="36">
        <f t="shared" si="34"/>
        <v>0.22246918859958378</v>
      </c>
      <c r="L164" s="31">
        <v>5573943</v>
      </c>
      <c r="M164" s="36">
        <f t="shared" si="35"/>
        <v>0.22079785769222604</v>
      </c>
      <c r="N164" s="31">
        <f t="shared" si="36"/>
        <v>24240538</v>
      </c>
      <c r="O164" s="36">
        <f t="shared" si="37"/>
        <v>0.96022848811101902</v>
      </c>
      <c r="P164" s="31">
        <v>5556796</v>
      </c>
      <c r="Q164" s="31">
        <v>20252388</v>
      </c>
      <c r="R164" s="31">
        <v>20252388</v>
      </c>
      <c r="S164" s="31">
        <v>25932981</v>
      </c>
      <c r="T164" s="36">
        <f t="shared" si="38"/>
        <v>1.2804900340641312</v>
      </c>
      <c r="U164" s="36">
        <f t="shared" si="39"/>
        <v>3.0857710090490542E-3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27547069</v>
      </c>
      <c r="E165" s="31">
        <v>4044069</v>
      </c>
      <c r="F165" s="31">
        <v>6623355</v>
      </c>
      <c r="G165" s="36">
        <f t="shared" si="32"/>
        <v>0.24043773949235761</v>
      </c>
      <c r="H165" s="31">
        <v>6248008</v>
      </c>
      <c r="I165" s="36">
        <f t="shared" si="33"/>
        <v>0.2268120793540685</v>
      </c>
      <c r="J165" s="31">
        <v>2804561</v>
      </c>
      <c r="K165" s="36">
        <f t="shared" si="34"/>
        <v>0.69349978944473989</v>
      </c>
      <c r="L165" s="31">
        <v>924792</v>
      </c>
      <c r="M165" s="36">
        <f t="shared" si="35"/>
        <v>0.22867859079555763</v>
      </c>
      <c r="N165" s="31">
        <f t="shared" si="36"/>
        <v>16600716</v>
      </c>
      <c r="O165" s="36">
        <f t="shared" si="37"/>
        <v>4.1049536988612214</v>
      </c>
      <c r="P165" s="31">
        <v>5989088</v>
      </c>
      <c r="Q165" s="31">
        <v>3443284</v>
      </c>
      <c r="R165" s="31">
        <v>3910430</v>
      </c>
      <c r="S165" s="31">
        <v>8588193</v>
      </c>
      <c r="T165" s="36">
        <f t="shared" si="38"/>
        <v>2.196227269123856</v>
      </c>
      <c r="U165" s="36">
        <f t="shared" si="39"/>
        <v>-0.84558717454143273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3816262</v>
      </c>
      <c r="E166" s="31">
        <v>3842680</v>
      </c>
      <c r="F166" s="31">
        <v>950598</v>
      </c>
      <c r="G166" s="36">
        <f t="shared" si="32"/>
        <v>0.24909138837951902</v>
      </c>
      <c r="H166" s="31">
        <v>954989</v>
      </c>
      <c r="I166" s="36">
        <f t="shared" si="33"/>
        <v>0.25024199072285919</v>
      </c>
      <c r="J166" s="31">
        <v>933901</v>
      </c>
      <c r="K166" s="36">
        <f t="shared" si="34"/>
        <v>0.24303376809934732</v>
      </c>
      <c r="L166" s="31">
        <v>925081</v>
      </c>
      <c r="M166" s="36">
        <f t="shared" si="35"/>
        <v>0.24073849500869185</v>
      </c>
      <c r="N166" s="31">
        <f t="shared" si="36"/>
        <v>3764569</v>
      </c>
      <c r="O166" s="36">
        <f t="shared" si="37"/>
        <v>0.97967278045530726</v>
      </c>
      <c r="P166" s="31">
        <v>893978</v>
      </c>
      <c r="Q166" s="31">
        <v>3816071</v>
      </c>
      <c r="R166" s="31">
        <v>3693936</v>
      </c>
      <c r="S166" s="31">
        <v>3624282</v>
      </c>
      <c r="T166" s="36">
        <f t="shared" si="38"/>
        <v>0.98114369063243112</v>
      </c>
      <c r="U166" s="36">
        <f t="shared" si="39"/>
        <v>3.4791683911684634E-2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4615019</v>
      </c>
      <c r="E167" s="31">
        <v>4674053</v>
      </c>
      <c r="F167" s="31">
        <v>1146904</v>
      </c>
      <c r="G167" s="36">
        <f t="shared" si="32"/>
        <v>0.24851555324040919</v>
      </c>
      <c r="H167" s="31">
        <v>1135959</v>
      </c>
      <c r="I167" s="36">
        <f t="shared" si="33"/>
        <v>0.24614394870313644</v>
      </c>
      <c r="J167" s="31">
        <v>1115047</v>
      </c>
      <c r="K167" s="36">
        <f t="shared" si="34"/>
        <v>0.23856105183231768</v>
      </c>
      <c r="L167" s="31">
        <v>1131282</v>
      </c>
      <c r="M167" s="36">
        <f t="shared" si="35"/>
        <v>0.24203448270697828</v>
      </c>
      <c r="N167" s="31">
        <f t="shared" si="36"/>
        <v>4529192</v>
      </c>
      <c r="O167" s="36">
        <f t="shared" si="37"/>
        <v>0.96900741176875826</v>
      </c>
      <c r="P167" s="31">
        <v>1067424</v>
      </c>
      <c r="Q167" s="31">
        <v>4421331</v>
      </c>
      <c r="R167" s="31">
        <v>4421331</v>
      </c>
      <c r="S167" s="31">
        <v>3275213</v>
      </c>
      <c r="T167" s="36">
        <f t="shared" si="38"/>
        <v>0.74077534570472103</v>
      </c>
      <c r="U167" s="36">
        <f t="shared" si="39"/>
        <v>5.9824399676229767E-2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57223102</v>
      </c>
      <c r="E169" s="32">
        <f>SUM(E164:E168)</f>
        <v>37805354</v>
      </c>
      <c r="F169" s="32">
        <f>SUM(F164:F168)</f>
        <v>15944744</v>
      </c>
      <c r="G169" s="37">
        <f t="shared" si="32"/>
        <v>0.27864172760155503</v>
      </c>
      <c r="H169" s="32">
        <f>SUM(H164:H168)</f>
        <v>14165529</v>
      </c>
      <c r="I169" s="37">
        <f t="shared" si="33"/>
        <v>0.24754912797282469</v>
      </c>
      <c r="J169" s="32">
        <f>SUM(J164:J168)</f>
        <v>10469644</v>
      </c>
      <c r="K169" s="37">
        <f t="shared" si="34"/>
        <v>0.27693548379417371</v>
      </c>
      <c r="L169" s="32">
        <f>SUM(L164:L168)</f>
        <v>8555098</v>
      </c>
      <c r="M169" s="37">
        <f t="shared" si="35"/>
        <v>0.22629329168561679</v>
      </c>
      <c r="N169" s="32">
        <f t="shared" si="36"/>
        <v>49135015</v>
      </c>
      <c r="O169" s="37">
        <f t="shared" si="37"/>
        <v>1.2996840341714562</v>
      </c>
      <c r="P169" s="32">
        <f>SUM(P164:P168)</f>
        <v>13507286</v>
      </c>
      <c r="Q169" s="32">
        <f>SUM(Q164:Q168)</f>
        <v>31933074</v>
      </c>
      <c r="R169" s="32">
        <f>SUM(R164:R168)</f>
        <v>32278085</v>
      </c>
      <c r="S169" s="32">
        <f>SUM(S164:S168)</f>
        <v>41420669</v>
      </c>
      <c r="T169" s="37">
        <f t="shared" si="38"/>
        <v>1.2832443126660085</v>
      </c>
      <c r="U169" s="37">
        <f t="shared" si="39"/>
        <v>-0.36663086870300965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2949767822</v>
      </c>
      <c r="E170" s="32">
        <f>SUM(E105,E107:E111,E113:E120,E122:E125,E127:E131,E133:E136,E138:E143,E145:E149,E151:E156,E158:E162,E164:E168)</f>
        <v>2954585646</v>
      </c>
      <c r="F170" s="32">
        <f>SUM(F105,F107:F111,F113:F120,F122:F125,F127:F131,F133:F136,F138:F143,F145:F149,F151:F156,F158:F162,F164:F168)</f>
        <v>898443485</v>
      </c>
      <c r="G170" s="37">
        <f t="shared" si="32"/>
        <v>0.30458108543296736</v>
      </c>
      <c r="H170" s="32">
        <f>SUM(H105,H107:H111,H113:H120,H122:H125,H127:H131,H133:H136,H138:H143,H145:H149,H151:H156,H158:H162,H164:H168)</f>
        <v>602770402</v>
      </c>
      <c r="I170" s="37">
        <f t="shared" si="33"/>
        <v>0.20434503268508433</v>
      </c>
      <c r="J170" s="32">
        <f>SUM(J105,J107:J111,J113:J120,J122:J125,J127:J131,J133:J136,J138:J143,J145:J149,J151:J156,J158:J162,J164:J168)</f>
        <v>827972524</v>
      </c>
      <c r="K170" s="37">
        <f t="shared" si="34"/>
        <v>0.28023304219355838</v>
      </c>
      <c r="L170" s="32">
        <f>SUM(L105,L107:L111,L113:L120,L122:L125,L127:L131,L133:L136,L138:L143,L145:L149,L151:L156,L158:L162,L164:L168)</f>
        <v>485143111</v>
      </c>
      <c r="M170" s="37">
        <f t="shared" si="35"/>
        <v>0.16420005006685123</v>
      </c>
      <c r="N170" s="32">
        <f t="shared" si="36"/>
        <v>2814329522</v>
      </c>
      <c r="O170" s="37">
        <f t="shared" si="37"/>
        <v>0.9525293422480805</v>
      </c>
      <c r="P170" s="32">
        <f>SUM(P105,P107:P111,P113:P120,P122:P125,P127:P131,P133:P136,P138:P143,P145:P149,P151:P156,P158:P162,P164:P168)</f>
        <v>433661405</v>
      </c>
      <c r="Q170" s="32">
        <f>SUM(Q105,Q107:Q111,Q113:Q120,Q122:Q125,Q127:Q131,Q133:Q136,Q138:Q143,Q145:Q149,Q151:Q156,Q158:Q162,Q164:Q168)</f>
        <v>2701432284</v>
      </c>
      <c r="R170" s="32">
        <f>SUM(R105,R107:R111,R113:R120,R122:R125,R127:R131,R133:R136,R138:R143,R145:R149,R151:R156,R158:R162,R164:R168)</f>
        <v>2708297302</v>
      </c>
      <c r="S170" s="32">
        <f>SUM(S105,S107:S111,S113:S120,S122:S125,S127:S131,S133:S136,S138:S143,S145:S149,S151:S156,S158:S162,S164:S168)</f>
        <v>2542751546</v>
      </c>
      <c r="T170" s="37">
        <f t="shared" si="38"/>
        <v>0.93887459996443179</v>
      </c>
      <c r="U170" s="37">
        <f t="shared" si="39"/>
        <v>0.11871405987812089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10549556</v>
      </c>
      <c r="E173" s="31">
        <v>13896900</v>
      </c>
      <c r="F173" s="31">
        <v>4145753</v>
      </c>
      <c r="G173" s="36">
        <f t="shared" ref="G173:G205" si="40">IF(($D173     =0),0,($F173     /$D173     ))</f>
        <v>0.39297890830666238</v>
      </c>
      <c r="H173" s="31">
        <v>4363785</v>
      </c>
      <c r="I173" s="36">
        <f t="shared" ref="I173:I205" si="41">IF(($D173     =0),0,($H173     /$D173     ))</f>
        <v>0.41364631838534249</v>
      </c>
      <c r="J173" s="31">
        <v>4929446</v>
      </c>
      <c r="K173" s="36">
        <f t="shared" ref="K173:K205" si="42">IF(($E173     =0),0,($J173     /$E173     ))</f>
        <v>0.35471551209262497</v>
      </c>
      <c r="L173" s="31">
        <v>4708853</v>
      </c>
      <c r="M173" s="36">
        <f t="shared" ref="M173:M205" si="43">IF(($E173     =0),0,($L173     /$E173     ))</f>
        <v>0.33884197195057891</v>
      </c>
      <c r="N173" s="31">
        <f t="shared" ref="N173:N205" si="44">$F173     +$H173     +$J173     +$L173</f>
        <v>18147837</v>
      </c>
      <c r="O173" s="36">
        <f t="shared" ref="O173:O205" si="45">IF(($E173     =0),0,($N173     /$E173     ))</f>
        <v>1.3058910260561709</v>
      </c>
      <c r="P173" s="31">
        <v>3179003</v>
      </c>
      <c r="Q173" s="31">
        <v>12648695</v>
      </c>
      <c r="R173" s="31">
        <v>9976242</v>
      </c>
      <c r="S173" s="31">
        <v>12505911</v>
      </c>
      <c r="T173" s="36">
        <f t="shared" ref="T173:T205" si="46">IF(($R173     =0),0,($S173     /$R173     ))</f>
        <v>1.2535693300142479</v>
      </c>
      <c r="U173" s="36">
        <f t="shared" ref="U173:U205" si="47">IF(($P173     =0),0,(($L173     /$P173     )-1))</f>
        <v>0.48123578367179909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6355741</v>
      </c>
      <c r="E174" s="31">
        <v>6355741</v>
      </c>
      <c r="F174" s="31">
        <v>1592203</v>
      </c>
      <c r="G174" s="36">
        <f t="shared" si="40"/>
        <v>0.25051414146674639</v>
      </c>
      <c r="H174" s="31">
        <v>1639244</v>
      </c>
      <c r="I174" s="36">
        <f t="shared" si="41"/>
        <v>0.25791548145212334</v>
      </c>
      <c r="J174" s="31">
        <v>1492098</v>
      </c>
      <c r="K174" s="36">
        <f t="shared" si="42"/>
        <v>0.23476381432157162</v>
      </c>
      <c r="L174" s="31">
        <v>1627283</v>
      </c>
      <c r="M174" s="36">
        <f t="shared" si="43"/>
        <v>0.25603356083893286</v>
      </c>
      <c r="N174" s="31">
        <f t="shared" si="44"/>
        <v>6350828</v>
      </c>
      <c r="O174" s="36">
        <f t="shared" si="45"/>
        <v>0.99922699807937421</v>
      </c>
      <c r="P174" s="31">
        <v>1457233</v>
      </c>
      <c r="Q174" s="31">
        <v>6058856</v>
      </c>
      <c r="R174" s="31">
        <v>6058856</v>
      </c>
      <c r="S174" s="31">
        <v>5709906</v>
      </c>
      <c r="T174" s="36">
        <f t="shared" si="46"/>
        <v>0.94240661933539926</v>
      </c>
      <c r="U174" s="36">
        <f t="shared" si="47"/>
        <v>0.11669376139574106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48990397</v>
      </c>
      <c r="E175" s="31">
        <v>48990397</v>
      </c>
      <c r="F175" s="31">
        <v>11189020</v>
      </c>
      <c r="G175" s="36">
        <f t="shared" si="40"/>
        <v>0.22839210713070973</v>
      </c>
      <c r="H175" s="31">
        <v>11031708</v>
      </c>
      <c r="I175" s="36">
        <f t="shared" si="41"/>
        <v>0.22518102884530616</v>
      </c>
      <c r="J175" s="31">
        <v>10927367</v>
      </c>
      <c r="K175" s="36">
        <f t="shared" si="42"/>
        <v>0.22305120327969583</v>
      </c>
      <c r="L175" s="31">
        <v>10848956</v>
      </c>
      <c r="M175" s="36">
        <f t="shared" si="43"/>
        <v>0.22145066511708406</v>
      </c>
      <c r="N175" s="31">
        <f t="shared" si="44"/>
        <v>43997051</v>
      </c>
      <c r="O175" s="36">
        <f t="shared" si="45"/>
        <v>0.89807500437279575</v>
      </c>
      <c r="P175" s="31">
        <v>12861669</v>
      </c>
      <c r="Q175" s="31">
        <v>46305774</v>
      </c>
      <c r="R175" s="31">
        <v>43193774</v>
      </c>
      <c r="S175" s="31">
        <v>44189371</v>
      </c>
      <c r="T175" s="36">
        <f t="shared" si="46"/>
        <v>1.0230495487613562</v>
      </c>
      <c r="U175" s="36">
        <f t="shared" si="47"/>
        <v>-0.15648925501037225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30867840</v>
      </c>
      <c r="E176" s="31">
        <v>34619615</v>
      </c>
      <c r="F176" s="31">
        <v>7871707</v>
      </c>
      <c r="G176" s="36">
        <f t="shared" si="40"/>
        <v>0.25501321116087161</v>
      </c>
      <c r="H176" s="31">
        <v>7945506</v>
      </c>
      <c r="I176" s="36">
        <f t="shared" si="41"/>
        <v>0.25740401660757606</v>
      </c>
      <c r="J176" s="31">
        <v>8025840</v>
      </c>
      <c r="K176" s="36">
        <f t="shared" si="42"/>
        <v>0.23182926788758337</v>
      </c>
      <c r="L176" s="31">
        <v>6840698</v>
      </c>
      <c r="M176" s="36">
        <f t="shared" si="43"/>
        <v>0.19759601601577603</v>
      </c>
      <c r="N176" s="31">
        <f t="shared" si="44"/>
        <v>30683751</v>
      </c>
      <c r="O176" s="36">
        <f t="shared" si="45"/>
        <v>0.88631115626213641</v>
      </c>
      <c r="P176" s="31">
        <v>7577579</v>
      </c>
      <c r="Q176" s="31">
        <v>32814801</v>
      </c>
      <c r="R176" s="31">
        <v>32814801</v>
      </c>
      <c r="S176" s="31">
        <v>33925666</v>
      </c>
      <c r="T176" s="36">
        <f t="shared" si="46"/>
        <v>1.0338525593984251</v>
      </c>
      <c r="U176" s="36">
        <f t="shared" si="47"/>
        <v>-9.7244911600393724E-2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5550000</v>
      </c>
      <c r="E177" s="31">
        <v>5850500</v>
      </c>
      <c r="F177" s="31">
        <v>1449313</v>
      </c>
      <c r="G177" s="36">
        <f t="shared" si="40"/>
        <v>0.26113747747747745</v>
      </c>
      <c r="H177" s="31">
        <v>1461902</v>
      </c>
      <c r="I177" s="36">
        <f t="shared" si="41"/>
        <v>0.26340576576576574</v>
      </c>
      <c r="J177" s="31">
        <v>1405283</v>
      </c>
      <c r="K177" s="36">
        <f t="shared" si="42"/>
        <v>0.24019878642851039</v>
      </c>
      <c r="L177" s="31">
        <v>1390458</v>
      </c>
      <c r="M177" s="36">
        <f t="shared" si="43"/>
        <v>0.23766481497307923</v>
      </c>
      <c r="N177" s="31">
        <f t="shared" si="44"/>
        <v>5706956</v>
      </c>
      <c r="O177" s="36">
        <f t="shared" si="45"/>
        <v>0.97546466114007346</v>
      </c>
      <c r="P177" s="31">
        <v>918819</v>
      </c>
      <c r="Q177" s="31">
        <v>5199996</v>
      </c>
      <c r="R177" s="31">
        <v>5200000</v>
      </c>
      <c r="S177" s="31">
        <v>4920705</v>
      </c>
      <c r="T177" s="36">
        <f t="shared" si="46"/>
        <v>0.9462894230769231</v>
      </c>
      <c r="U177" s="36">
        <f t="shared" si="47"/>
        <v>0.51331002079843802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102313534</v>
      </c>
      <c r="E179" s="32">
        <f>SUM(E173:E178)</f>
        <v>109713153</v>
      </c>
      <c r="F179" s="32">
        <f>SUM(F173:F178)</f>
        <v>26247996</v>
      </c>
      <c r="G179" s="37">
        <f t="shared" si="40"/>
        <v>0.25654471088839526</v>
      </c>
      <c r="H179" s="32">
        <f>SUM(H173:H178)</f>
        <v>26442145</v>
      </c>
      <c r="I179" s="37">
        <f t="shared" si="41"/>
        <v>0.25844229952999181</v>
      </c>
      <c r="J179" s="32">
        <f>SUM(J173:J178)</f>
        <v>26780034</v>
      </c>
      <c r="K179" s="37">
        <f t="shared" si="42"/>
        <v>0.24409137161521555</v>
      </c>
      <c r="L179" s="32">
        <f>SUM(L173:L178)</f>
        <v>25416248</v>
      </c>
      <c r="M179" s="37">
        <f t="shared" si="43"/>
        <v>0.23166090213449614</v>
      </c>
      <c r="N179" s="32">
        <f t="shared" si="44"/>
        <v>104886423</v>
      </c>
      <c r="O179" s="37">
        <f t="shared" si="45"/>
        <v>0.95600591298292192</v>
      </c>
      <c r="P179" s="32">
        <f>SUM(P173:P178)</f>
        <v>25994303</v>
      </c>
      <c r="Q179" s="32">
        <f>SUM(Q173:Q178)</f>
        <v>103028122</v>
      </c>
      <c r="R179" s="32">
        <f>SUM(R173:R178)</f>
        <v>97243673</v>
      </c>
      <c r="S179" s="32">
        <f>SUM(S173:S178)</f>
        <v>101251559</v>
      </c>
      <c r="T179" s="37">
        <f t="shared" si="46"/>
        <v>1.0412148767766105</v>
      </c>
      <c r="U179" s="37">
        <f t="shared" si="47"/>
        <v>-2.2237757250117451E-2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23429376</v>
      </c>
      <c r="E180" s="31">
        <v>24429376</v>
      </c>
      <c r="F180" s="31">
        <v>4945245</v>
      </c>
      <c r="G180" s="36">
        <f t="shared" si="40"/>
        <v>0.21107028202543679</v>
      </c>
      <c r="H180" s="31">
        <v>4958304</v>
      </c>
      <c r="I180" s="36">
        <f t="shared" si="41"/>
        <v>0.21162765922575147</v>
      </c>
      <c r="J180" s="31">
        <v>4985312</v>
      </c>
      <c r="K180" s="36">
        <f t="shared" si="42"/>
        <v>0.20407037822005769</v>
      </c>
      <c r="L180" s="31">
        <v>4920590</v>
      </c>
      <c r="M180" s="36">
        <f t="shared" si="43"/>
        <v>0.20142102688173452</v>
      </c>
      <c r="N180" s="31">
        <f t="shared" si="44"/>
        <v>19809451</v>
      </c>
      <c r="O180" s="36">
        <f t="shared" si="45"/>
        <v>0.81088649173847094</v>
      </c>
      <c r="P180" s="31">
        <v>4141468</v>
      </c>
      <c r="Q180" s="31">
        <v>17659410</v>
      </c>
      <c r="R180" s="31">
        <v>22562410</v>
      </c>
      <c r="S180" s="31">
        <v>21276974</v>
      </c>
      <c r="T180" s="36">
        <f t="shared" si="46"/>
        <v>0.94302754005445344</v>
      </c>
      <c r="U180" s="36">
        <f t="shared" si="47"/>
        <v>0.18812701196773696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49804832</v>
      </c>
      <c r="E181" s="31">
        <v>40460255</v>
      </c>
      <c r="F181" s="31">
        <v>8863986</v>
      </c>
      <c r="G181" s="36">
        <f t="shared" si="40"/>
        <v>0.17797441822512322</v>
      </c>
      <c r="H181" s="31">
        <v>10766653</v>
      </c>
      <c r="I181" s="36">
        <f t="shared" si="41"/>
        <v>0.2161768761713723</v>
      </c>
      <c r="J181" s="31">
        <v>10755298</v>
      </c>
      <c r="K181" s="36">
        <f t="shared" si="42"/>
        <v>0.26582378188175038</v>
      </c>
      <c r="L181" s="31">
        <v>8240340</v>
      </c>
      <c r="M181" s="36">
        <f t="shared" si="43"/>
        <v>0.20366505351980604</v>
      </c>
      <c r="N181" s="31">
        <f t="shared" si="44"/>
        <v>38626277</v>
      </c>
      <c r="O181" s="36">
        <f t="shared" si="45"/>
        <v>0.95467210970370797</v>
      </c>
      <c r="P181" s="31">
        <v>10432969</v>
      </c>
      <c r="Q181" s="31">
        <v>34549366</v>
      </c>
      <c r="R181" s="31">
        <v>38322043</v>
      </c>
      <c r="S181" s="31">
        <v>40032088</v>
      </c>
      <c r="T181" s="36">
        <f t="shared" si="46"/>
        <v>1.044623012400461</v>
      </c>
      <c r="U181" s="36">
        <f t="shared" si="47"/>
        <v>-0.21016347312064287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17900296</v>
      </c>
      <c r="E182" s="31">
        <v>23238150</v>
      </c>
      <c r="F182" s="31">
        <v>5935949</v>
      </c>
      <c r="G182" s="36">
        <f t="shared" si="40"/>
        <v>0.33161177893371147</v>
      </c>
      <c r="H182" s="31">
        <v>5884640</v>
      </c>
      <c r="I182" s="36">
        <f t="shared" si="41"/>
        <v>0.32874540175201572</v>
      </c>
      <c r="J182" s="31">
        <v>5725239</v>
      </c>
      <c r="K182" s="36">
        <f t="shared" si="42"/>
        <v>0.24637240916338005</v>
      </c>
      <c r="L182" s="31">
        <v>5467088</v>
      </c>
      <c r="M182" s="36">
        <f t="shared" si="43"/>
        <v>0.23526347837499972</v>
      </c>
      <c r="N182" s="31">
        <f t="shared" si="44"/>
        <v>23012916</v>
      </c>
      <c r="O182" s="36">
        <f t="shared" si="45"/>
        <v>0.99030757611944153</v>
      </c>
      <c r="P182" s="31">
        <v>4369920</v>
      </c>
      <c r="Q182" s="31">
        <v>17936310</v>
      </c>
      <c r="R182" s="31">
        <v>18972310</v>
      </c>
      <c r="S182" s="31">
        <v>18151037</v>
      </c>
      <c r="T182" s="36">
        <f t="shared" si="46"/>
        <v>0.95671201872623834</v>
      </c>
      <c r="U182" s="36">
        <f t="shared" si="47"/>
        <v>0.25107278851786763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6882190</v>
      </c>
      <c r="E183" s="31">
        <v>7066059</v>
      </c>
      <c r="F183" s="31">
        <v>1848259</v>
      </c>
      <c r="G183" s="36">
        <f t="shared" si="40"/>
        <v>0.26855681113134044</v>
      </c>
      <c r="H183" s="31">
        <v>1037705</v>
      </c>
      <c r="I183" s="36">
        <f t="shared" si="41"/>
        <v>0.15078121935023589</v>
      </c>
      <c r="J183" s="31">
        <v>1912300</v>
      </c>
      <c r="K183" s="36">
        <f t="shared" si="42"/>
        <v>0.27063176234446951</v>
      </c>
      <c r="L183" s="31">
        <v>2022962</v>
      </c>
      <c r="M183" s="36">
        <f t="shared" si="43"/>
        <v>0.28629282602933259</v>
      </c>
      <c r="N183" s="31">
        <f t="shared" si="44"/>
        <v>6821226</v>
      </c>
      <c r="O183" s="36">
        <f t="shared" si="45"/>
        <v>0.96535084125394366</v>
      </c>
      <c r="P183" s="31">
        <v>1416544</v>
      </c>
      <c r="Q183" s="31">
        <v>7660808</v>
      </c>
      <c r="R183" s="31">
        <v>6560714</v>
      </c>
      <c r="S183" s="31">
        <v>5628533</v>
      </c>
      <c r="T183" s="36">
        <f t="shared" si="46"/>
        <v>0.85791470257657931</v>
      </c>
      <c r="U183" s="36">
        <f t="shared" si="47"/>
        <v>0.42809683285517419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98016694</v>
      </c>
      <c r="E185" s="32">
        <f>SUM(E180:E184)</f>
        <v>95193840</v>
      </c>
      <c r="F185" s="32">
        <f>SUM(F180:F184)</f>
        <v>21593439</v>
      </c>
      <c r="G185" s="37">
        <f t="shared" si="40"/>
        <v>0.22030368622716454</v>
      </c>
      <c r="H185" s="32">
        <f>SUM(H180:H184)</f>
        <v>22647302</v>
      </c>
      <c r="I185" s="37">
        <f t="shared" si="41"/>
        <v>0.23105555876022507</v>
      </c>
      <c r="J185" s="32">
        <f>SUM(J180:J184)</f>
        <v>23378149</v>
      </c>
      <c r="K185" s="37">
        <f t="shared" si="42"/>
        <v>0.24558468279039905</v>
      </c>
      <c r="L185" s="32">
        <f>SUM(L180:L184)</f>
        <v>20650980</v>
      </c>
      <c r="M185" s="37">
        <f t="shared" si="43"/>
        <v>0.21693609586502657</v>
      </c>
      <c r="N185" s="32">
        <f t="shared" si="44"/>
        <v>88269870</v>
      </c>
      <c r="O185" s="37">
        <f t="shared" si="45"/>
        <v>0.92726451627542283</v>
      </c>
      <c r="P185" s="32">
        <f>SUM(P180:P184)</f>
        <v>20360901</v>
      </c>
      <c r="Q185" s="32">
        <f>SUM(Q180:Q184)</f>
        <v>77805894</v>
      </c>
      <c r="R185" s="32">
        <f>SUM(R180:R184)</f>
        <v>86417477</v>
      </c>
      <c r="S185" s="32">
        <f>SUM(S180:S184)</f>
        <v>85088632</v>
      </c>
      <c r="T185" s="37">
        <f t="shared" si="46"/>
        <v>0.98462296000611083</v>
      </c>
      <c r="U185" s="37">
        <f t="shared" si="47"/>
        <v>1.4246864615667043E-2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6751500</v>
      </c>
      <c r="E186" s="31">
        <v>5451500</v>
      </c>
      <c r="F186" s="31">
        <v>1573034</v>
      </c>
      <c r="G186" s="36">
        <f t="shared" si="40"/>
        <v>0.23299029845219582</v>
      </c>
      <c r="H186" s="31">
        <v>614167</v>
      </c>
      <c r="I186" s="36">
        <f t="shared" si="41"/>
        <v>9.0967488706213434E-2</v>
      </c>
      <c r="J186" s="31">
        <v>2128895</v>
      </c>
      <c r="K186" s="36">
        <f t="shared" si="42"/>
        <v>0.39051545446207464</v>
      </c>
      <c r="L186" s="31">
        <v>50011</v>
      </c>
      <c r="M186" s="36">
        <f t="shared" si="43"/>
        <v>9.1738053746675229E-3</v>
      </c>
      <c r="N186" s="31">
        <f t="shared" si="44"/>
        <v>4366107</v>
      </c>
      <c r="O186" s="36">
        <f t="shared" si="45"/>
        <v>0.80090011923323856</v>
      </c>
      <c r="P186" s="31">
        <v>812219</v>
      </c>
      <c r="Q186" s="31">
        <v>4878124</v>
      </c>
      <c r="R186" s="31">
        <v>4578124</v>
      </c>
      <c r="S186" s="31">
        <v>3507150</v>
      </c>
      <c r="T186" s="36">
        <f t="shared" si="46"/>
        <v>0.76606706153000659</v>
      </c>
      <c r="U186" s="36">
        <f t="shared" si="47"/>
        <v>-0.93842670511278359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6532299</v>
      </c>
      <c r="E187" s="31">
        <v>6532299</v>
      </c>
      <c r="F187" s="31">
        <v>455804</v>
      </c>
      <c r="G187" s="36">
        <f t="shared" si="40"/>
        <v>6.9776965200153876E-2</v>
      </c>
      <c r="H187" s="31">
        <v>26339</v>
      </c>
      <c r="I187" s="36">
        <f t="shared" si="41"/>
        <v>4.0321179419374404E-3</v>
      </c>
      <c r="J187" s="31">
        <v>457095</v>
      </c>
      <c r="K187" s="36">
        <f t="shared" si="42"/>
        <v>6.9974598529552914E-2</v>
      </c>
      <c r="L187" s="31">
        <v>439491</v>
      </c>
      <c r="M187" s="36">
        <f t="shared" si="43"/>
        <v>6.7279682084362635E-2</v>
      </c>
      <c r="N187" s="31">
        <f t="shared" si="44"/>
        <v>1378729</v>
      </c>
      <c r="O187" s="36">
        <f t="shared" si="45"/>
        <v>0.21106336375600687</v>
      </c>
      <c r="P187" s="31">
        <v>869697</v>
      </c>
      <c r="Q187" s="31">
        <v>4009818</v>
      </c>
      <c r="R187" s="31">
        <v>4009818</v>
      </c>
      <c r="S187" s="31">
        <v>3418338</v>
      </c>
      <c r="T187" s="36">
        <f t="shared" si="46"/>
        <v>0.85249205824304242</v>
      </c>
      <c r="U187" s="36">
        <f t="shared" si="47"/>
        <v>-0.49466193398390479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160516863</v>
      </c>
      <c r="E188" s="31">
        <v>160410416</v>
      </c>
      <c r="F188" s="31">
        <v>46096773</v>
      </c>
      <c r="G188" s="36">
        <f t="shared" si="40"/>
        <v>0.28717713602464312</v>
      </c>
      <c r="H188" s="31">
        <v>45071103</v>
      </c>
      <c r="I188" s="36">
        <f t="shared" si="41"/>
        <v>0.28078734008152151</v>
      </c>
      <c r="J188" s="31">
        <v>44679344</v>
      </c>
      <c r="K188" s="36">
        <f t="shared" si="42"/>
        <v>0.27853143900580618</v>
      </c>
      <c r="L188" s="31">
        <v>43840645</v>
      </c>
      <c r="M188" s="36">
        <f t="shared" si="43"/>
        <v>0.27330298177145801</v>
      </c>
      <c r="N188" s="31">
        <f t="shared" si="44"/>
        <v>179687865</v>
      </c>
      <c r="O188" s="36">
        <f t="shared" si="45"/>
        <v>1.1201757933225482</v>
      </c>
      <c r="P188" s="31">
        <v>39307520</v>
      </c>
      <c r="Q188" s="31">
        <v>150571887</v>
      </c>
      <c r="R188" s="31">
        <v>150571887</v>
      </c>
      <c r="S188" s="31">
        <v>145054289</v>
      </c>
      <c r="T188" s="36">
        <f t="shared" si="46"/>
        <v>0.96335572257256763</v>
      </c>
      <c r="U188" s="36">
        <f t="shared" si="47"/>
        <v>0.11532462490637929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9638758</v>
      </c>
      <c r="E189" s="31">
        <v>9653845</v>
      </c>
      <c r="F189" s="31">
        <v>1941313</v>
      </c>
      <c r="G189" s="36">
        <f t="shared" si="40"/>
        <v>0.20140696550323184</v>
      </c>
      <c r="H189" s="31">
        <v>2529938</v>
      </c>
      <c r="I189" s="36">
        <f t="shared" si="41"/>
        <v>0.26247551811135833</v>
      </c>
      <c r="J189" s="31">
        <v>3053976</v>
      </c>
      <c r="K189" s="36">
        <f t="shared" si="42"/>
        <v>0.31634814936432065</v>
      </c>
      <c r="L189" s="31">
        <v>2003113</v>
      </c>
      <c r="M189" s="36">
        <f t="shared" si="43"/>
        <v>0.20749380169248627</v>
      </c>
      <c r="N189" s="31">
        <f t="shared" si="44"/>
        <v>9528340</v>
      </c>
      <c r="O189" s="36">
        <f t="shared" si="45"/>
        <v>0.98699948051786623</v>
      </c>
      <c r="P189" s="31">
        <v>1856826</v>
      </c>
      <c r="Q189" s="31">
        <v>9951546</v>
      </c>
      <c r="R189" s="31">
        <v>8758546</v>
      </c>
      <c r="S189" s="31">
        <v>8659358</v>
      </c>
      <c r="T189" s="36">
        <f t="shared" si="46"/>
        <v>0.98867528925463199</v>
      </c>
      <c r="U189" s="36">
        <f t="shared" si="47"/>
        <v>7.8783364730997896E-2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183439420</v>
      </c>
      <c r="E191" s="32">
        <f>SUM(E186:E190)</f>
        <v>182048060</v>
      </c>
      <c r="F191" s="32">
        <f>SUM(F186:F190)</f>
        <v>50066924</v>
      </c>
      <c r="G191" s="37">
        <f t="shared" si="40"/>
        <v>0.27293437800882708</v>
      </c>
      <c r="H191" s="32">
        <f>SUM(H186:H190)</f>
        <v>48241547</v>
      </c>
      <c r="I191" s="37">
        <f t="shared" si="41"/>
        <v>0.26298353429159338</v>
      </c>
      <c r="J191" s="32">
        <f>SUM(J186:J190)</f>
        <v>50319310</v>
      </c>
      <c r="K191" s="37">
        <f t="shared" si="42"/>
        <v>0.27640673567188795</v>
      </c>
      <c r="L191" s="32">
        <f>SUM(L186:L190)</f>
        <v>46333260</v>
      </c>
      <c r="M191" s="37">
        <f t="shared" si="43"/>
        <v>0.25451114392540081</v>
      </c>
      <c r="N191" s="32">
        <f t="shared" si="44"/>
        <v>194961041</v>
      </c>
      <c r="O191" s="37">
        <f t="shared" si="45"/>
        <v>1.0709317144055257</v>
      </c>
      <c r="P191" s="32">
        <f>SUM(P186:P190)</f>
        <v>42846262</v>
      </c>
      <c r="Q191" s="32">
        <f>SUM(Q186:Q190)</f>
        <v>169411375</v>
      </c>
      <c r="R191" s="32">
        <f>SUM(R186:R190)</f>
        <v>167918375</v>
      </c>
      <c r="S191" s="32">
        <f>SUM(S186:S190)</f>
        <v>160639135</v>
      </c>
      <c r="T191" s="37">
        <f t="shared" si="46"/>
        <v>0.95665012837338381</v>
      </c>
      <c r="U191" s="37">
        <f t="shared" si="47"/>
        <v>8.1383948966189834E-2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20414760</v>
      </c>
      <c r="E192" s="31">
        <v>20414760</v>
      </c>
      <c r="F192" s="31">
        <v>4002133</v>
      </c>
      <c r="G192" s="36">
        <f t="shared" si="40"/>
        <v>0.19604114865910743</v>
      </c>
      <c r="H192" s="31">
        <v>4021262</v>
      </c>
      <c r="I192" s="36">
        <f t="shared" si="41"/>
        <v>0.19697816677737087</v>
      </c>
      <c r="J192" s="31">
        <v>3915248</v>
      </c>
      <c r="K192" s="36">
        <f t="shared" si="42"/>
        <v>0.19178515936508683</v>
      </c>
      <c r="L192" s="31">
        <v>4009170</v>
      </c>
      <c r="M192" s="36">
        <f t="shared" si="43"/>
        <v>0.19638585023776914</v>
      </c>
      <c r="N192" s="31">
        <f t="shared" si="44"/>
        <v>15947813</v>
      </c>
      <c r="O192" s="36">
        <f t="shared" si="45"/>
        <v>0.78119032503933428</v>
      </c>
      <c r="P192" s="31">
        <v>4679935</v>
      </c>
      <c r="Q192" s="31">
        <v>19259206</v>
      </c>
      <c r="R192" s="31">
        <v>19259206</v>
      </c>
      <c r="S192" s="31">
        <v>15724708</v>
      </c>
      <c r="T192" s="36">
        <f t="shared" si="46"/>
        <v>0.81647748095118766</v>
      </c>
      <c r="U192" s="36">
        <f t="shared" si="47"/>
        <v>-0.14332784536537369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28446158</v>
      </c>
      <c r="E193" s="31">
        <v>30190247</v>
      </c>
      <c r="F193" s="31">
        <v>8950366</v>
      </c>
      <c r="G193" s="36">
        <f t="shared" si="40"/>
        <v>0.31464234994405921</v>
      </c>
      <c r="H193" s="31">
        <v>9712394</v>
      </c>
      <c r="I193" s="36">
        <f t="shared" si="41"/>
        <v>0.34143078302525071</v>
      </c>
      <c r="J193" s="31">
        <v>9630268</v>
      </c>
      <c r="K193" s="36">
        <f t="shared" si="42"/>
        <v>0.31898606195570378</v>
      </c>
      <c r="L193" s="31">
        <v>9556758</v>
      </c>
      <c r="M193" s="36">
        <f t="shared" si="43"/>
        <v>0.31655116965422642</v>
      </c>
      <c r="N193" s="31">
        <f t="shared" si="44"/>
        <v>37849786</v>
      </c>
      <c r="O193" s="36">
        <f t="shared" si="45"/>
        <v>1.2537090537881324</v>
      </c>
      <c r="P193" s="31">
        <v>8938085</v>
      </c>
      <c r="Q193" s="31">
        <v>28790548</v>
      </c>
      <c r="R193" s="31">
        <v>28790548</v>
      </c>
      <c r="S193" s="31">
        <v>32875883</v>
      </c>
      <c r="T193" s="36">
        <f t="shared" si="46"/>
        <v>1.1418984800150382</v>
      </c>
      <c r="U193" s="36">
        <f t="shared" si="47"/>
        <v>6.9217623238087445E-2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11376913</v>
      </c>
      <c r="E194" s="31">
        <v>13680163</v>
      </c>
      <c r="F194" s="31">
        <v>3545481</v>
      </c>
      <c r="G194" s="36">
        <f t="shared" si="40"/>
        <v>0.3116382273469086</v>
      </c>
      <c r="H194" s="31">
        <v>3215645</v>
      </c>
      <c r="I194" s="36">
        <f t="shared" si="41"/>
        <v>0.28264653162066017</v>
      </c>
      <c r="J194" s="31">
        <v>3340227</v>
      </c>
      <c r="K194" s="36">
        <f t="shared" si="42"/>
        <v>0.24416573106621609</v>
      </c>
      <c r="L194" s="31">
        <v>3214213</v>
      </c>
      <c r="M194" s="36">
        <f t="shared" si="43"/>
        <v>0.23495429111480617</v>
      </c>
      <c r="N194" s="31">
        <f t="shared" si="44"/>
        <v>13315566</v>
      </c>
      <c r="O194" s="36">
        <f t="shared" si="45"/>
        <v>0.97334849007281565</v>
      </c>
      <c r="P194" s="31">
        <v>3076380</v>
      </c>
      <c r="Q194" s="31">
        <v>10749779</v>
      </c>
      <c r="R194" s="31">
        <v>11237669</v>
      </c>
      <c r="S194" s="31">
        <v>12121136</v>
      </c>
      <c r="T194" s="36">
        <f t="shared" si="46"/>
        <v>1.0786165707496813</v>
      </c>
      <c r="U194" s="36">
        <f t="shared" si="47"/>
        <v>4.4803632841196483E-2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57522581</v>
      </c>
      <c r="E195" s="31">
        <v>75031401</v>
      </c>
      <c r="F195" s="31">
        <v>9722013</v>
      </c>
      <c r="G195" s="36">
        <f t="shared" si="40"/>
        <v>0.16901211369496791</v>
      </c>
      <c r="H195" s="31">
        <v>9259279</v>
      </c>
      <c r="I195" s="36">
        <f t="shared" si="41"/>
        <v>0.1609677250052462</v>
      </c>
      <c r="J195" s="31">
        <v>9535329</v>
      </c>
      <c r="K195" s="36">
        <f t="shared" si="42"/>
        <v>0.12708451225640849</v>
      </c>
      <c r="L195" s="31">
        <v>10065072</v>
      </c>
      <c r="M195" s="36">
        <f t="shared" si="43"/>
        <v>0.13414479625670325</v>
      </c>
      <c r="N195" s="31">
        <f t="shared" si="44"/>
        <v>38581693</v>
      </c>
      <c r="O195" s="36">
        <f t="shared" si="45"/>
        <v>0.51420728502723811</v>
      </c>
      <c r="P195" s="31">
        <v>8462188</v>
      </c>
      <c r="Q195" s="31">
        <v>27550840</v>
      </c>
      <c r="R195" s="31">
        <v>54451840</v>
      </c>
      <c r="S195" s="31">
        <v>39816759</v>
      </c>
      <c r="T195" s="36">
        <f t="shared" si="46"/>
        <v>0.73122889878468755</v>
      </c>
      <c r="U195" s="36">
        <f t="shared" si="47"/>
        <v>0.18941720510109206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31861082</v>
      </c>
      <c r="E196" s="31">
        <v>31861082</v>
      </c>
      <c r="F196" s="31">
        <v>7398883</v>
      </c>
      <c r="G196" s="36">
        <f t="shared" si="40"/>
        <v>0.2322232182824174</v>
      </c>
      <c r="H196" s="31">
        <v>7364999</v>
      </c>
      <c r="I196" s="36">
        <f t="shared" si="41"/>
        <v>0.23115972646503341</v>
      </c>
      <c r="J196" s="31">
        <v>7166076</v>
      </c>
      <c r="K196" s="36">
        <f t="shared" si="42"/>
        <v>0.22491627873780307</v>
      </c>
      <c r="L196" s="31">
        <v>8458265</v>
      </c>
      <c r="M196" s="36">
        <f t="shared" si="43"/>
        <v>0.26547325040624797</v>
      </c>
      <c r="N196" s="31">
        <f t="shared" si="44"/>
        <v>30388223</v>
      </c>
      <c r="O196" s="36">
        <f t="shared" si="45"/>
        <v>0.95377247389150188</v>
      </c>
      <c r="P196" s="31">
        <v>7010353</v>
      </c>
      <c r="Q196" s="31">
        <v>30372814</v>
      </c>
      <c r="R196" s="31">
        <v>30372814</v>
      </c>
      <c r="S196" s="31">
        <v>26467303</v>
      </c>
      <c r="T196" s="36">
        <f t="shared" si="46"/>
        <v>0.87141425223227587</v>
      </c>
      <c r="U196" s="36">
        <f t="shared" si="47"/>
        <v>0.20653910009952425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149621494</v>
      </c>
      <c r="E198" s="32">
        <f>SUM(E192:E197)</f>
        <v>171177653</v>
      </c>
      <c r="F198" s="32">
        <f>SUM(F192:F197)</f>
        <v>33618876</v>
      </c>
      <c r="G198" s="37">
        <f t="shared" si="40"/>
        <v>0.22469282387997008</v>
      </c>
      <c r="H198" s="32">
        <f>SUM(H192:H197)</f>
        <v>33573579</v>
      </c>
      <c r="I198" s="37">
        <f t="shared" si="41"/>
        <v>0.22439007994399521</v>
      </c>
      <c r="J198" s="32">
        <f>SUM(J192:J197)</f>
        <v>33587148</v>
      </c>
      <c r="K198" s="37">
        <f t="shared" si="42"/>
        <v>0.19621222403370608</v>
      </c>
      <c r="L198" s="32">
        <f>SUM(L192:L197)</f>
        <v>35303478</v>
      </c>
      <c r="M198" s="37">
        <f t="shared" si="43"/>
        <v>0.20623882487745057</v>
      </c>
      <c r="N198" s="32">
        <f t="shared" si="44"/>
        <v>136083081</v>
      </c>
      <c r="O198" s="37">
        <f t="shared" si="45"/>
        <v>0.7949815797509503</v>
      </c>
      <c r="P198" s="32">
        <f>SUM(P192:P197)</f>
        <v>32166941</v>
      </c>
      <c r="Q198" s="32">
        <f>SUM(Q192:Q197)</f>
        <v>116723187</v>
      </c>
      <c r="R198" s="32">
        <f>SUM(R192:R197)</f>
        <v>144112077</v>
      </c>
      <c r="S198" s="32">
        <f>SUM(S192:S197)</f>
        <v>127005789</v>
      </c>
      <c r="T198" s="37">
        <f t="shared" si="46"/>
        <v>0.88129872002330523</v>
      </c>
      <c r="U198" s="37">
        <f t="shared" si="47"/>
        <v>9.7508090682294046E-2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6315815</v>
      </c>
      <c r="E199" s="31">
        <v>7566815</v>
      </c>
      <c r="F199" s="31">
        <v>1178678</v>
      </c>
      <c r="G199" s="36">
        <f t="shared" si="40"/>
        <v>0.18662326239764782</v>
      </c>
      <c r="H199" s="31">
        <v>2606729</v>
      </c>
      <c r="I199" s="36">
        <f t="shared" si="41"/>
        <v>0.41273042354787148</v>
      </c>
      <c r="J199" s="31">
        <v>1957446</v>
      </c>
      <c r="K199" s="36">
        <f t="shared" si="42"/>
        <v>0.25868823276371894</v>
      </c>
      <c r="L199" s="31">
        <v>1961890</v>
      </c>
      <c r="M199" s="36">
        <f t="shared" si="43"/>
        <v>0.25927553402587483</v>
      </c>
      <c r="N199" s="31">
        <f t="shared" si="44"/>
        <v>7704743</v>
      </c>
      <c r="O199" s="36">
        <f t="shared" si="45"/>
        <v>1.0182280127107641</v>
      </c>
      <c r="P199" s="31">
        <v>1504452</v>
      </c>
      <c r="Q199" s="31">
        <v>6100470</v>
      </c>
      <c r="R199" s="31">
        <v>6020795</v>
      </c>
      <c r="S199" s="31">
        <v>5513342</v>
      </c>
      <c r="T199" s="36">
        <f t="shared" si="46"/>
        <v>0.91571661217497025</v>
      </c>
      <c r="U199" s="36">
        <f t="shared" si="47"/>
        <v>0.30405622778260799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40238599</v>
      </c>
      <c r="E200" s="31">
        <v>39990849</v>
      </c>
      <c r="F200" s="31">
        <v>13042210</v>
      </c>
      <c r="G200" s="36">
        <f t="shared" si="40"/>
        <v>0.32412187114168661</v>
      </c>
      <c r="H200" s="31">
        <v>11434895</v>
      </c>
      <c r="I200" s="36">
        <f t="shared" si="41"/>
        <v>0.28417726472037458</v>
      </c>
      <c r="J200" s="31">
        <v>9957042</v>
      </c>
      <c r="K200" s="36">
        <f t="shared" si="42"/>
        <v>0.24898301108836174</v>
      </c>
      <c r="L200" s="31">
        <v>4015222</v>
      </c>
      <c r="M200" s="36">
        <f t="shared" si="43"/>
        <v>0.10040351981524573</v>
      </c>
      <c r="N200" s="31">
        <f t="shared" si="44"/>
        <v>38449369</v>
      </c>
      <c r="O200" s="36">
        <f t="shared" si="45"/>
        <v>0.96145418168041397</v>
      </c>
      <c r="P200" s="31">
        <v>3281381</v>
      </c>
      <c r="Q200" s="31">
        <v>49147988</v>
      </c>
      <c r="R200" s="31">
        <v>49640554</v>
      </c>
      <c r="S200" s="31">
        <v>50398836</v>
      </c>
      <c r="T200" s="36">
        <f t="shared" si="46"/>
        <v>1.0152754540168911</v>
      </c>
      <c r="U200" s="36">
        <f t="shared" si="47"/>
        <v>0.22363785247735635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35751418</v>
      </c>
      <c r="E202" s="31">
        <v>36181281</v>
      </c>
      <c r="F202" s="31">
        <v>8004101</v>
      </c>
      <c r="G202" s="36">
        <f t="shared" si="40"/>
        <v>0.22388205692988178</v>
      </c>
      <c r="H202" s="31">
        <v>9128236</v>
      </c>
      <c r="I202" s="36">
        <f t="shared" si="41"/>
        <v>0.25532514542500107</v>
      </c>
      <c r="J202" s="31">
        <v>11132601</v>
      </c>
      <c r="K202" s="36">
        <f t="shared" si="42"/>
        <v>0.30768952044566911</v>
      </c>
      <c r="L202" s="31">
        <v>9406236</v>
      </c>
      <c r="M202" s="36">
        <f t="shared" si="43"/>
        <v>0.25997520651631983</v>
      </c>
      <c r="N202" s="31">
        <f t="shared" si="44"/>
        <v>37671174</v>
      </c>
      <c r="O202" s="36">
        <f t="shared" si="45"/>
        <v>1.0411785586032734</v>
      </c>
      <c r="P202" s="31">
        <v>7825383</v>
      </c>
      <c r="Q202" s="31">
        <v>25686288</v>
      </c>
      <c r="R202" s="31">
        <v>34163447</v>
      </c>
      <c r="S202" s="31">
        <v>33412373</v>
      </c>
      <c r="T202" s="36">
        <f t="shared" si="46"/>
        <v>0.97801527462963556</v>
      </c>
      <c r="U202" s="36">
        <f t="shared" si="47"/>
        <v>0.20201605467745165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82305832</v>
      </c>
      <c r="E204" s="32">
        <f>SUM(E199:E203)</f>
        <v>83738945</v>
      </c>
      <c r="F204" s="32">
        <f>SUM(F199:F203)</f>
        <v>22224989</v>
      </c>
      <c r="G204" s="37">
        <f t="shared" si="40"/>
        <v>0.27002933400879781</v>
      </c>
      <c r="H204" s="32">
        <f>SUM(H199:H203)</f>
        <v>23169860</v>
      </c>
      <c r="I204" s="37">
        <f t="shared" si="41"/>
        <v>0.28150933459976446</v>
      </c>
      <c r="J204" s="32">
        <f>SUM(J199:J203)</f>
        <v>23047089</v>
      </c>
      <c r="K204" s="37">
        <f t="shared" si="42"/>
        <v>0.27522545214774319</v>
      </c>
      <c r="L204" s="32">
        <f>SUM(L199:L203)</f>
        <v>15383348</v>
      </c>
      <c r="M204" s="37">
        <f t="shared" si="43"/>
        <v>0.18370601635833841</v>
      </c>
      <c r="N204" s="32">
        <f t="shared" si="44"/>
        <v>83825286</v>
      </c>
      <c r="O204" s="37">
        <f t="shared" si="45"/>
        <v>1.0010310734151235</v>
      </c>
      <c r="P204" s="32">
        <f>SUM(P199:P203)</f>
        <v>12611216</v>
      </c>
      <c r="Q204" s="32">
        <f>SUM(Q199:Q203)</f>
        <v>80934746</v>
      </c>
      <c r="R204" s="32">
        <f>SUM(R199:R203)</f>
        <v>89824796</v>
      </c>
      <c r="S204" s="32">
        <f>SUM(S199:S203)</f>
        <v>89324551</v>
      </c>
      <c r="T204" s="37">
        <f t="shared" si="46"/>
        <v>0.99443088075591068</v>
      </c>
      <c r="U204" s="37">
        <f t="shared" si="47"/>
        <v>0.21981480612178883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615696974</v>
      </c>
      <c r="E205" s="32">
        <f>SUM(E173:E178,E180:E184,E186:E190,E192:E197,E199:E203)</f>
        <v>641871651</v>
      </c>
      <c r="F205" s="32">
        <f>SUM(F173:F178,F180:F184,F186:F190,F192:F197,F199:F203)</f>
        <v>153752224</v>
      </c>
      <c r="G205" s="37">
        <f t="shared" si="40"/>
        <v>0.24972061012598057</v>
      </c>
      <c r="H205" s="32">
        <f>SUM(H173:H178,H180:H184,H186:H190,H192:H197,H199:H203)</f>
        <v>154074433</v>
      </c>
      <c r="I205" s="37">
        <f t="shared" si="41"/>
        <v>0.25024393412074819</v>
      </c>
      <c r="J205" s="32">
        <f>SUM(J173:J178,J180:J184,J186:J190,J192:J197,J199:J203)</f>
        <v>157111730</v>
      </c>
      <c r="K205" s="37">
        <f t="shared" si="42"/>
        <v>0.24477125567896438</v>
      </c>
      <c r="L205" s="32">
        <f>SUM(L173:L178,L180:L184,L186:L190,L192:L197,L199:L203)</f>
        <v>143087314</v>
      </c>
      <c r="M205" s="37">
        <f t="shared" si="43"/>
        <v>0.22292200282888019</v>
      </c>
      <c r="N205" s="32">
        <f t="shared" si="44"/>
        <v>608025701</v>
      </c>
      <c r="O205" s="37">
        <f t="shared" si="45"/>
        <v>0.94726990988421145</v>
      </c>
      <c r="P205" s="32">
        <f>SUM(P173:P178,P180:P184,P186:P190,P192:P197,P199:P203)</f>
        <v>133979623</v>
      </c>
      <c r="Q205" s="32">
        <f>SUM(Q173:Q178,Q180:Q184,Q186:Q190,Q192:Q197,Q199:Q203)</f>
        <v>547903324</v>
      </c>
      <c r="R205" s="32">
        <f>SUM(R173:R178,R180:R184,R186:R190,R192:R197,R199:R203)</f>
        <v>585516398</v>
      </c>
      <c r="S205" s="32">
        <f>SUM(S173:S178,S180:S184,S186:S190,S192:S197,S199:S203)</f>
        <v>563309666</v>
      </c>
      <c r="T205" s="37">
        <f t="shared" si="46"/>
        <v>0.96207325349750494</v>
      </c>
      <c r="U205" s="37">
        <f t="shared" si="47"/>
        <v>6.7978180532721755E-2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13484136</v>
      </c>
      <c r="E208" s="31">
        <v>18667086</v>
      </c>
      <c r="F208" s="31">
        <v>3105442</v>
      </c>
      <c r="G208" s="36">
        <f t="shared" ref="G208:G231" si="48">IF(($D208     =0),0,($F208     /$D208     ))</f>
        <v>0.2303033727930362</v>
      </c>
      <c r="H208" s="31">
        <v>4690063</v>
      </c>
      <c r="I208" s="36">
        <f t="shared" ref="I208:I231" si="49">IF(($D208     =0),0,($H208     /$D208     ))</f>
        <v>0.34782080216337186</v>
      </c>
      <c r="J208" s="31">
        <v>4462955</v>
      </c>
      <c r="K208" s="36">
        <f t="shared" ref="K208:K231" si="50">IF(($E208     =0),0,($J208     /$E208     ))</f>
        <v>0.23908150420478055</v>
      </c>
      <c r="L208" s="31">
        <v>4144007</v>
      </c>
      <c r="M208" s="36">
        <f t="shared" ref="M208:M231" si="51">IF(($E208     =0),0,($L208     /$E208     ))</f>
        <v>0.221995388032176</v>
      </c>
      <c r="N208" s="31">
        <f t="shared" ref="N208:N231" si="52">$F208     +$H208     +$J208     +$L208</f>
        <v>16402467</v>
      </c>
      <c r="O208" s="36">
        <f t="shared" ref="O208:O231" si="53">IF(($E208     =0),0,($N208     /$E208     ))</f>
        <v>0.8786838502806491</v>
      </c>
      <c r="P208" s="31">
        <v>1593281</v>
      </c>
      <c r="Q208" s="31">
        <v>12854282</v>
      </c>
      <c r="R208" s="31">
        <v>12854282</v>
      </c>
      <c r="S208" s="31">
        <v>7203338</v>
      </c>
      <c r="T208" s="36">
        <f t="shared" ref="T208:T231" si="54">IF(($R208     =0),0,($S208     /$R208     ))</f>
        <v>0.56038431395857036</v>
      </c>
      <c r="U208" s="36">
        <f t="shared" ref="U208:U231" si="55">IF(($P208     =0),0,(($L208     /$P208     )-1))</f>
        <v>1.6009266413143695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63856673</v>
      </c>
      <c r="E209" s="31">
        <v>63856673</v>
      </c>
      <c r="F209" s="31">
        <v>14892856</v>
      </c>
      <c r="G209" s="36">
        <f t="shared" si="48"/>
        <v>0.23322317465552894</v>
      </c>
      <c r="H209" s="31">
        <v>14623950</v>
      </c>
      <c r="I209" s="36">
        <f t="shared" si="49"/>
        <v>0.22901208774218476</v>
      </c>
      <c r="J209" s="31">
        <v>14740403</v>
      </c>
      <c r="K209" s="36">
        <f t="shared" si="50"/>
        <v>0.23083574993016001</v>
      </c>
      <c r="L209" s="31">
        <v>16886629</v>
      </c>
      <c r="M209" s="36">
        <f t="shared" si="51"/>
        <v>0.26444580036294718</v>
      </c>
      <c r="N209" s="31">
        <f t="shared" si="52"/>
        <v>61143838</v>
      </c>
      <c r="O209" s="36">
        <f t="shared" si="53"/>
        <v>0.9575168126908209</v>
      </c>
      <c r="P209" s="31">
        <v>14509341</v>
      </c>
      <c r="Q209" s="31">
        <v>68028598</v>
      </c>
      <c r="R209" s="31">
        <v>70281034</v>
      </c>
      <c r="S209" s="31">
        <v>59113473</v>
      </c>
      <c r="T209" s="36">
        <f t="shared" si="54"/>
        <v>0.84110135602159752</v>
      </c>
      <c r="U209" s="36">
        <f t="shared" si="55"/>
        <v>0.16384534624970226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29582597</v>
      </c>
      <c r="E210" s="31">
        <v>30006052</v>
      </c>
      <c r="F210" s="31">
        <v>7120116</v>
      </c>
      <c r="G210" s="36">
        <f t="shared" si="48"/>
        <v>0.24068596817243598</v>
      </c>
      <c r="H210" s="31">
        <v>4748306</v>
      </c>
      <c r="I210" s="36">
        <f t="shared" si="49"/>
        <v>0.16051011342918947</v>
      </c>
      <c r="J210" s="31">
        <v>614158</v>
      </c>
      <c r="K210" s="36">
        <f t="shared" si="50"/>
        <v>2.0467804294946899E-2</v>
      </c>
      <c r="L210" s="31">
        <v>5052389</v>
      </c>
      <c r="M210" s="36">
        <f t="shared" si="51"/>
        <v>0.16837899900993306</v>
      </c>
      <c r="N210" s="31">
        <f t="shared" si="52"/>
        <v>17534969</v>
      </c>
      <c r="O210" s="36">
        <f t="shared" si="53"/>
        <v>0.58438107752396085</v>
      </c>
      <c r="P210" s="31">
        <v>4019205</v>
      </c>
      <c r="Q210" s="31">
        <v>22819401</v>
      </c>
      <c r="R210" s="31">
        <v>28042457</v>
      </c>
      <c r="S210" s="31">
        <v>19932369</v>
      </c>
      <c r="T210" s="36">
        <f t="shared" si="54"/>
        <v>0.71079253148181698</v>
      </c>
      <c r="U210" s="36">
        <f t="shared" si="55"/>
        <v>0.25706178211860298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30015644</v>
      </c>
      <c r="E211" s="31">
        <v>30054632</v>
      </c>
      <c r="F211" s="31">
        <v>3069806</v>
      </c>
      <c r="G211" s="36">
        <f t="shared" si="48"/>
        <v>0.1022735344275805</v>
      </c>
      <c r="H211" s="31">
        <v>3307022</v>
      </c>
      <c r="I211" s="36">
        <f t="shared" si="49"/>
        <v>0.11017661323541816</v>
      </c>
      <c r="J211" s="31">
        <v>3309284</v>
      </c>
      <c r="K211" s="36">
        <f t="shared" si="50"/>
        <v>0.1101089509264329</v>
      </c>
      <c r="L211" s="31">
        <v>3270192</v>
      </c>
      <c r="M211" s="36">
        <f t="shared" si="51"/>
        <v>0.10880825291755361</v>
      </c>
      <c r="N211" s="31">
        <f t="shared" si="52"/>
        <v>12956304</v>
      </c>
      <c r="O211" s="36">
        <f t="shared" si="53"/>
        <v>0.43109175317801263</v>
      </c>
      <c r="P211" s="31">
        <v>3123064</v>
      </c>
      <c r="Q211" s="31">
        <v>29995860</v>
      </c>
      <c r="R211" s="31">
        <v>29805860</v>
      </c>
      <c r="S211" s="31">
        <v>11382806</v>
      </c>
      <c r="T211" s="36">
        <f t="shared" si="54"/>
        <v>0.38189825759095697</v>
      </c>
      <c r="U211" s="36">
        <f t="shared" si="55"/>
        <v>4.7110145677450088E-2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65976925</v>
      </c>
      <c r="E212" s="31">
        <v>73692241</v>
      </c>
      <c r="F212" s="31">
        <v>15194890</v>
      </c>
      <c r="G212" s="36">
        <f t="shared" si="48"/>
        <v>0.23030612596752575</v>
      </c>
      <c r="H212" s="31">
        <v>14917772</v>
      </c>
      <c r="I212" s="36">
        <f t="shared" si="49"/>
        <v>0.22610589990364055</v>
      </c>
      <c r="J212" s="31">
        <v>14705396</v>
      </c>
      <c r="K212" s="36">
        <f t="shared" si="50"/>
        <v>0.19955148331016287</v>
      </c>
      <c r="L212" s="31">
        <v>14702601</v>
      </c>
      <c r="M212" s="36">
        <f t="shared" si="51"/>
        <v>0.19951355530088982</v>
      </c>
      <c r="N212" s="31">
        <f t="shared" si="52"/>
        <v>59520659</v>
      </c>
      <c r="O212" s="36">
        <f t="shared" si="53"/>
        <v>0.80769234579255089</v>
      </c>
      <c r="P212" s="31">
        <v>14362306</v>
      </c>
      <c r="Q212" s="31">
        <v>44627867</v>
      </c>
      <c r="R212" s="31">
        <v>44627867</v>
      </c>
      <c r="S212" s="31">
        <v>59487480</v>
      </c>
      <c r="T212" s="36">
        <f t="shared" si="54"/>
        <v>1.3329671346380951</v>
      </c>
      <c r="U212" s="36">
        <f t="shared" si="55"/>
        <v>2.3693618559582186E-2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11226373</v>
      </c>
      <c r="E213" s="31">
        <v>12501000</v>
      </c>
      <c r="F213" s="31">
        <v>2803369</v>
      </c>
      <c r="G213" s="36">
        <f t="shared" si="48"/>
        <v>0.24971279682226843</v>
      </c>
      <c r="H213" s="31">
        <v>934373</v>
      </c>
      <c r="I213" s="36">
        <f t="shared" si="49"/>
        <v>8.3230175943735343E-2</v>
      </c>
      <c r="J213" s="31">
        <v>934587</v>
      </c>
      <c r="K213" s="36">
        <f t="shared" si="50"/>
        <v>7.4760979121670262E-2</v>
      </c>
      <c r="L213" s="31">
        <v>3555917</v>
      </c>
      <c r="M213" s="36">
        <f t="shared" si="51"/>
        <v>0.28445060395168387</v>
      </c>
      <c r="N213" s="31">
        <f t="shared" si="52"/>
        <v>8228246</v>
      </c>
      <c r="O213" s="36">
        <f t="shared" si="53"/>
        <v>0.65820702343812498</v>
      </c>
      <c r="P213" s="31">
        <v>3184090</v>
      </c>
      <c r="Q213" s="31">
        <v>10633000</v>
      </c>
      <c r="R213" s="31">
        <v>10633000</v>
      </c>
      <c r="S213" s="31">
        <v>11550401</v>
      </c>
      <c r="T213" s="36">
        <f t="shared" si="54"/>
        <v>1.086278660773065</v>
      </c>
      <c r="U213" s="36">
        <f t="shared" si="55"/>
        <v>0.11677653583912506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204323586</v>
      </c>
      <c r="E214" s="31">
        <v>204323586</v>
      </c>
      <c r="F214" s="31">
        <v>39143798</v>
      </c>
      <c r="G214" s="36">
        <f t="shared" si="48"/>
        <v>0.19157748141714781</v>
      </c>
      <c r="H214" s="31">
        <v>39187040</v>
      </c>
      <c r="I214" s="36">
        <f t="shared" si="49"/>
        <v>0.19178911630887294</v>
      </c>
      <c r="J214" s="31">
        <v>38728285</v>
      </c>
      <c r="K214" s="36">
        <f t="shared" si="50"/>
        <v>0.18954387869837014</v>
      </c>
      <c r="L214" s="31">
        <v>39466904</v>
      </c>
      <c r="M214" s="36">
        <f t="shared" si="51"/>
        <v>0.19315882602021286</v>
      </c>
      <c r="N214" s="31">
        <f t="shared" si="52"/>
        <v>156526027</v>
      </c>
      <c r="O214" s="36">
        <f t="shared" si="53"/>
        <v>0.76606930244460369</v>
      </c>
      <c r="P214" s="31">
        <v>25074810</v>
      </c>
      <c r="Q214" s="31">
        <v>194779396</v>
      </c>
      <c r="R214" s="31">
        <v>194779396</v>
      </c>
      <c r="S214" s="31">
        <v>101281105</v>
      </c>
      <c r="T214" s="36">
        <f t="shared" si="54"/>
        <v>0.51997853510132042</v>
      </c>
      <c r="U214" s="36">
        <f t="shared" si="55"/>
        <v>0.57396622347287973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418465934</v>
      </c>
      <c r="E216" s="32">
        <f>SUM(E208:E215)</f>
        <v>433101270</v>
      </c>
      <c r="F216" s="32">
        <f>SUM(F208:F215)</f>
        <v>85330277</v>
      </c>
      <c r="G216" s="37">
        <f t="shared" si="48"/>
        <v>0.20391212298776989</v>
      </c>
      <c r="H216" s="32">
        <f>SUM(H208:H215)</f>
        <v>82408526</v>
      </c>
      <c r="I216" s="37">
        <f t="shared" si="49"/>
        <v>0.19693007077608377</v>
      </c>
      <c r="J216" s="32">
        <f>SUM(J208:J215)</f>
        <v>77495068</v>
      </c>
      <c r="K216" s="37">
        <f t="shared" si="50"/>
        <v>0.17893059514695028</v>
      </c>
      <c r="L216" s="32">
        <f>SUM(L208:L215)</f>
        <v>87078639</v>
      </c>
      <c r="M216" s="37">
        <f t="shared" si="51"/>
        <v>0.20105837833262413</v>
      </c>
      <c r="N216" s="32">
        <f t="shared" si="52"/>
        <v>332312510</v>
      </c>
      <c r="O216" s="37">
        <f t="shared" si="53"/>
        <v>0.76728592830032571</v>
      </c>
      <c r="P216" s="32">
        <f>SUM(P208:P215)</f>
        <v>65866097</v>
      </c>
      <c r="Q216" s="32">
        <f>SUM(Q208:Q215)</f>
        <v>383738404</v>
      </c>
      <c r="R216" s="32">
        <f>SUM(R208:R215)</f>
        <v>391023896</v>
      </c>
      <c r="S216" s="32">
        <f>SUM(S208:S215)</f>
        <v>269950972</v>
      </c>
      <c r="T216" s="37">
        <f t="shared" si="54"/>
        <v>0.69036950110077155</v>
      </c>
      <c r="U216" s="37">
        <f t="shared" si="55"/>
        <v>0.32205554854722918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36985540</v>
      </c>
      <c r="E217" s="31">
        <v>36985540</v>
      </c>
      <c r="F217" s="31">
        <v>29230925</v>
      </c>
      <c r="G217" s="36">
        <f t="shared" si="48"/>
        <v>0.79033387102094499</v>
      </c>
      <c r="H217" s="31">
        <v>3979105</v>
      </c>
      <c r="I217" s="36">
        <f t="shared" si="49"/>
        <v>0.10758542392513398</v>
      </c>
      <c r="J217" s="31">
        <v>7735390</v>
      </c>
      <c r="K217" s="36">
        <f t="shared" si="50"/>
        <v>0.20914633124188534</v>
      </c>
      <c r="L217" s="31">
        <v>46482064</v>
      </c>
      <c r="M217" s="36">
        <f t="shared" si="51"/>
        <v>1.2567631566282391</v>
      </c>
      <c r="N217" s="31">
        <f t="shared" si="52"/>
        <v>87427484</v>
      </c>
      <c r="O217" s="36">
        <f t="shared" si="53"/>
        <v>2.3638287828162032</v>
      </c>
      <c r="P217" s="31">
        <v>30170393</v>
      </c>
      <c r="Q217" s="31">
        <v>18685961</v>
      </c>
      <c r="R217" s="31">
        <v>18685961</v>
      </c>
      <c r="S217" s="31">
        <v>96407307</v>
      </c>
      <c r="T217" s="36">
        <f t="shared" si="54"/>
        <v>5.1593443334276463</v>
      </c>
      <c r="U217" s="36">
        <f t="shared" si="55"/>
        <v>0.54065159177740907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275742023</v>
      </c>
      <c r="E218" s="31">
        <v>278248081</v>
      </c>
      <c r="F218" s="31">
        <v>52786471</v>
      </c>
      <c r="G218" s="36">
        <f t="shared" si="48"/>
        <v>0.19143426317721618</v>
      </c>
      <c r="H218" s="31">
        <v>57962060</v>
      </c>
      <c r="I218" s="36">
        <f t="shared" si="49"/>
        <v>0.21020394123967096</v>
      </c>
      <c r="J218" s="31">
        <v>55091938</v>
      </c>
      <c r="K218" s="36">
        <f t="shared" si="50"/>
        <v>0.19799575185569743</v>
      </c>
      <c r="L218" s="31">
        <v>56805264</v>
      </c>
      <c r="M218" s="36">
        <f t="shared" si="51"/>
        <v>0.20415330016238278</v>
      </c>
      <c r="N218" s="31">
        <f t="shared" si="52"/>
        <v>222645733</v>
      </c>
      <c r="O218" s="36">
        <f t="shared" si="53"/>
        <v>0.80016987790115257</v>
      </c>
      <c r="P218" s="31">
        <v>49339950</v>
      </c>
      <c r="Q218" s="31">
        <v>279126093</v>
      </c>
      <c r="R218" s="31">
        <v>254223191</v>
      </c>
      <c r="S218" s="31">
        <v>190176688</v>
      </c>
      <c r="T218" s="36">
        <f t="shared" si="54"/>
        <v>0.74806978565539284</v>
      </c>
      <c r="U218" s="36">
        <f t="shared" si="55"/>
        <v>0.15130363934296653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169442327</v>
      </c>
      <c r="E219" s="31">
        <v>172582327</v>
      </c>
      <c r="F219" s="31">
        <v>51760338</v>
      </c>
      <c r="G219" s="36">
        <f t="shared" si="48"/>
        <v>0.30547466454470967</v>
      </c>
      <c r="H219" s="31">
        <v>47598613</v>
      </c>
      <c r="I219" s="36">
        <f t="shared" si="49"/>
        <v>0.28091335761695485</v>
      </c>
      <c r="J219" s="31">
        <v>32373607</v>
      </c>
      <c r="K219" s="36">
        <f t="shared" si="50"/>
        <v>0.18758355830953652</v>
      </c>
      <c r="L219" s="31">
        <v>43927758</v>
      </c>
      <c r="M219" s="36">
        <f t="shared" si="51"/>
        <v>0.25453219204768285</v>
      </c>
      <c r="N219" s="31">
        <f t="shared" si="52"/>
        <v>175660316</v>
      </c>
      <c r="O219" s="36">
        <f t="shared" si="53"/>
        <v>1.0178349026433049</v>
      </c>
      <c r="P219" s="31">
        <v>19868785</v>
      </c>
      <c r="Q219" s="31">
        <v>158419453</v>
      </c>
      <c r="R219" s="31">
        <v>161051483</v>
      </c>
      <c r="S219" s="31">
        <v>154514997</v>
      </c>
      <c r="T219" s="36">
        <f t="shared" si="54"/>
        <v>0.95941368636760704</v>
      </c>
      <c r="U219" s="36">
        <f t="shared" si="55"/>
        <v>1.2108930163570646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12252468</v>
      </c>
      <c r="E220" s="31">
        <v>15317108</v>
      </c>
      <c r="F220" s="31">
        <v>2479423</v>
      </c>
      <c r="G220" s="36">
        <f t="shared" si="48"/>
        <v>0.20236110798248974</v>
      </c>
      <c r="H220" s="31">
        <v>3652375</v>
      </c>
      <c r="I220" s="36">
        <f t="shared" si="49"/>
        <v>0.29809300460935706</v>
      </c>
      <c r="J220" s="31">
        <v>3688981</v>
      </c>
      <c r="K220" s="36">
        <f t="shared" si="50"/>
        <v>0.24084056859819752</v>
      </c>
      <c r="L220" s="31">
        <v>3721757</v>
      </c>
      <c r="M220" s="36">
        <f t="shared" si="51"/>
        <v>0.24298039812737496</v>
      </c>
      <c r="N220" s="31">
        <f t="shared" si="52"/>
        <v>13542536</v>
      </c>
      <c r="O220" s="36">
        <f t="shared" si="53"/>
        <v>0.88414444815561788</v>
      </c>
      <c r="P220" s="31">
        <v>1908438</v>
      </c>
      <c r="Q220" s="31">
        <v>12029826</v>
      </c>
      <c r="R220" s="31">
        <v>11679826</v>
      </c>
      <c r="S220" s="31">
        <v>9584199</v>
      </c>
      <c r="T220" s="36">
        <f t="shared" si="54"/>
        <v>0.82057720722894334</v>
      </c>
      <c r="U220" s="36">
        <f t="shared" si="55"/>
        <v>0.95015871618569747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81524161</v>
      </c>
      <c r="E221" s="31">
        <v>85343465</v>
      </c>
      <c r="F221" s="31">
        <v>21673214</v>
      </c>
      <c r="G221" s="36">
        <f t="shared" si="48"/>
        <v>0.265850193784883</v>
      </c>
      <c r="H221" s="31">
        <v>20917657</v>
      </c>
      <c r="I221" s="36">
        <f t="shared" si="49"/>
        <v>0.25658230325117976</v>
      </c>
      <c r="J221" s="31">
        <v>21228523</v>
      </c>
      <c r="K221" s="36">
        <f t="shared" si="50"/>
        <v>0.24874222062579718</v>
      </c>
      <c r="L221" s="31">
        <v>25245569</v>
      </c>
      <c r="M221" s="36">
        <f t="shared" si="51"/>
        <v>0.29581138989376632</v>
      </c>
      <c r="N221" s="31">
        <f t="shared" si="52"/>
        <v>89064963</v>
      </c>
      <c r="O221" s="36">
        <f t="shared" si="53"/>
        <v>1.043606127311564</v>
      </c>
      <c r="P221" s="31">
        <v>11242259</v>
      </c>
      <c r="Q221" s="31">
        <v>74079370</v>
      </c>
      <c r="R221" s="31">
        <v>80768632</v>
      </c>
      <c r="S221" s="31">
        <v>72528130</v>
      </c>
      <c r="T221" s="36">
        <f t="shared" si="54"/>
        <v>0.89797398078996804</v>
      </c>
      <c r="U221" s="36">
        <f t="shared" si="55"/>
        <v>1.245595747260404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5913213</v>
      </c>
      <c r="E222" s="31">
        <v>5914213</v>
      </c>
      <c r="F222" s="31">
        <v>1557333</v>
      </c>
      <c r="G222" s="36">
        <f t="shared" si="48"/>
        <v>0.2633649422065466</v>
      </c>
      <c r="H222" s="31">
        <v>958186</v>
      </c>
      <c r="I222" s="36">
        <f t="shared" si="49"/>
        <v>0.16204151617741488</v>
      </c>
      <c r="J222" s="31">
        <v>1560043</v>
      </c>
      <c r="K222" s="36">
        <f t="shared" si="50"/>
        <v>0.26377862954885123</v>
      </c>
      <c r="L222" s="31">
        <v>3017459</v>
      </c>
      <c r="M222" s="36">
        <f t="shared" si="51"/>
        <v>0.51020465444852936</v>
      </c>
      <c r="N222" s="31">
        <f t="shared" si="52"/>
        <v>7093021</v>
      </c>
      <c r="O222" s="36">
        <f t="shared" si="53"/>
        <v>1.199317812868762</v>
      </c>
      <c r="P222" s="31">
        <v>1490039</v>
      </c>
      <c r="Q222" s="31">
        <v>4706999</v>
      </c>
      <c r="R222" s="31">
        <v>5636999</v>
      </c>
      <c r="S222" s="31">
        <v>5790971</v>
      </c>
      <c r="T222" s="36">
        <f t="shared" si="54"/>
        <v>1.0273145338503697</v>
      </c>
      <c r="U222" s="36">
        <f t="shared" si="55"/>
        <v>1.0250872628166108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581859732</v>
      </c>
      <c r="E224" s="32">
        <f>SUM(E217:E223)</f>
        <v>594390734</v>
      </c>
      <c r="F224" s="32">
        <f>SUM(F217:F223)</f>
        <v>159487704</v>
      </c>
      <c r="G224" s="37">
        <f t="shared" si="48"/>
        <v>0.27409991657577021</v>
      </c>
      <c r="H224" s="32">
        <f>SUM(H217:H223)</f>
        <v>135067996</v>
      </c>
      <c r="I224" s="37">
        <f t="shared" si="49"/>
        <v>0.23213154059611055</v>
      </c>
      <c r="J224" s="32">
        <f>SUM(J217:J223)</f>
        <v>121678482</v>
      </c>
      <c r="K224" s="37">
        <f t="shared" si="50"/>
        <v>0.2047112699438548</v>
      </c>
      <c r="L224" s="32">
        <f>SUM(L217:L223)</f>
        <v>179199871</v>
      </c>
      <c r="M224" s="37">
        <f t="shared" si="51"/>
        <v>0.301484967294258</v>
      </c>
      <c r="N224" s="32">
        <f t="shared" si="52"/>
        <v>595434053</v>
      </c>
      <c r="O224" s="37">
        <f t="shared" si="53"/>
        <v>1.0017552746708869</v>
      </c>
      <c r="P224" s="32">
        <f>SUM(P217:P223)</f>
        <v>114019864</v>
      </c>
      <c r="Q224" s="32">
        <f>SUM(Q217:Q223)</f>
        <v>547047702</v>
      </c>
      <c r="R224" s="32">
        <f>SUM(R217:R223)</f>
        <v>532046092</v>
      </c>
      <c r="S224" s="32">
        <f>SUM(S217:S223)</f>
        <v>529002292</v>
      </c>
      <c r="T224" s="37">
        <f t="shared" si="54"/>
        <v>0.99427906708503744</v>
      </c>
      <c r="U224" s="37">
        <f t="shared" si="55"/>
        <v>0.57165483901997982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31999310</v>
      </c>
      <c r="E225" s="31">
        <v>29087764</v>
      </c>
      <c r="F225" s="31">
        <v>8276251</v>
      </c>
      <c r="G225" s="36">
        <f t="shared" si="48"/>
        <v>0.25863842064094505</v>
      </c>
      <c r="H225" s="31">
        <v>8331887</v>
      </c>
      <c r="I225" s="36">
        <f t="shared" si="49"/>
        <v>0.260377083130855</v>
      </c>
      <c r="J225" s="31">
        <v>8306541</v>
      </c>
      <c r="K225" s="36">
        <f t="shared" si="50"/>
        <v>0.28556822036922469</v>
      </c>
      <c r="L225" s="31">
        <v>8317634</v>
      </c>
      <c r="M225" s="36">
        <f t="shared" si="51"/>
        <v>0.28594958347434335</v>
      </c>
      <c r="N225" s="31">
        <f t="shared" si="52"/>
        <v>33232313</v>
      </c>
      <c r="O225" s="36">
        <f t="shared" si="53"/>
        <v>1.1424842762063114</v>
      </c>
      <c r="P225" s="31">
        <v>7930532</v>
      </c>
      <c r="Q225" s="31">
        <v>28875143</v>
      </c>
      <c r="R225" s="31">
        <v>28875143</v>
      </c>
      <c r="S225" s="31">
        <v>30978271</v>
      </c>
      <c r="T225" s="36">
        <f t="shared" si="54"/>
        <v>1.0728352410237414</v>
      </c>
      <c r="U225" s="36">
        <f t="shared" si="55"/>
        <v>4.8811605577028017E-2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126905335</v>
      </c>
      <c r="E226" s="31">
        <v>126905335</v>
      </c>
      <c r="F226" s="31">
        <v>50123612</v>
      </c>
      <c r="G226" s="36">
        <f t="shared" si="48"/>
        <v>0.39496851728101107</v>
      </c>
      <c r="H226" s="31">
        <v>40873332</v>
      </c>
      <c r="I226" s="36">
        <f t="shared" si="49"/>
        <v>0.32207733425864249</v>
      </c>
      <c r="J226" s="31">
        <v>31492836</v>
      </c>
      <c r="K226" s="36">
        <f t="shared" si="50"/>
        <v>0.24816006356233961</v>
      </c>
      <c r="L226" s="31">
        <v>3913436</v>
      </c>
      <c r="M226" s="36">
        <f t="shared" si="51"/>
        <v>3.0837442728471581E-2</v>
      </c>
      <c r="N226" s="31">
        <f t="shared" si="52"/>
        <v>126403216</v>
      </c>
      <c r="O226" s="36">
        <f t="shared" si="53"/>
        <v>0.99604335783046472</v>
      </c>
      <c r="P226" s="31">
        <v>3031763</v>
      </c>
      <c r="Q226" s="31">
        <v>119555663</v>
      </c>
      <c r="R226" s="31">
        <v>119703768</v>
      </c>
      <c r="S226" s="31">
        <v>119536654</v>
      </c>
      <c r="T226" s="36">
        <f t="shared" si="54"/>
        <v>0.9986039370122417</v>
      </c>
      <c r="U226" s="36">
        <f t="shared" si="55"/>
        <v>0.29081197969630201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13782466</v>
      </c>
      <c r="E227" s="31">
        <v>13800296</v>
      </c>
      <c r="F227" s="31">
        <v>4945617</v>
      </c>
      <c r="G227" s="36">
        <f t="shared" si="48"/>
        <v>0.35883397064066763</v>
      </c>
      <c r="H227" s="31">
        <v>2495944</v>
      </c>
      <c r="I227" s="36">
        <f t="shared" si="49"/>
        <v>0.18109560364596583</v>
      </c>
      <c r="J227" s="31">
        <v>2498264</v>
      </c>
      <c r="K227" s="36">
        <f t="shared" si="50"/>
        <v>0.1810297402316588</v>
      </c>
      <c r="L227" s="31">
        <v>2499221</v>
      </c>
      <c r="M227" s="36">
        <f t="shared" si="51"/>
        <v>0.18109908657031704</v>
      </c>
      <c r="N227" s="31">
        <f t="shared" si="52"/>
        <v>12439046</v>
      </c>
      <c r="O227" s="36">
        <f t="shared" si="53"/>
        <v>0.90136081139129187</v>
      </c>
      <c r="P227" s="31">
        <v>2147123</v>
      </c>
      <c r="Q227" s="31">
        <v>13387091</v>
      </c>
      <c r="R227" s="31">
        <v>13206091</v>
      </c>
      <c r="S227" s="31">
        <v>9653963</v>
      </c>
      <c r="T227" s="36">
        <f t="shared" si="54"/>
        <v>0.73102351028779067</v>
      </c>
      <c r="U227" s="36">
        <f t="shared" si="55"/>
        <v>0.16398594770769992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349027879</v>
      </c>
      <c r="E228" s="31">
        <v>374027879</v>
      </c>
      <c r="F228" s="31">
        <v>224587963</v>
      </c>
      <c r="G228" s="36">
        <f t="shared" si="48"/>
        <v>0.64346711684885205</v>
      </c>
      <c r="H228" s="31">
        <v>41465915</v>
      </c>
      <c r="I228" s="36">
        <f t="shared" si="49"/>
        <v>0.11880401966399939</v>
      </c>
      <c r="J228" s="31">
        <v>41409858</v>
      </c>
      <c r="K228" s="36">
        <f t="shared" si="50"/>
        <v>0.11071329257785086</v>
      </c>
      <c r="L228" s="31">
        <v>41614199</v>
      </c>
      <c r="M228" s="36">
        <f t="shared" si="51"/>
        <v>0.11125961816338295</v>
      </c>
      <c r="N228" s="31">
        <f t="shared" si="52"/>
        <v>349077935</v>
      </c>
      <c r="O228" s="36">
        <f t="shared" si="53"/>
        <v>0.93329389224486126</v>
      </c>
      <c r="P228" s="31">
        <v>42250620</v>
      </c>
      <c r="Q228" s="31">
        <v>334260157</v>
      </c>
      <c r="R228" s="31">
        <v>334260157</v>
      </c>
      <c r="S228" s="31">
        <v>342142512</v>
      </c>
      <c r="T228" s="36">
        <f t="shared" si="54"/>
        <v>1.0235814973305359</v>
      </c>
      <c r="U228" s="36">
        <f t="shared" si="55"/>
        <v>-1.506299789210197E-2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521714990</v>
      </c>
      <c r="E230" s="32">
        <f>SUM(E225:E229)</f>
        <v>543821274</v>
      </c>
      <c r="F230" s="32">
        <f>SUM(F225:F229)</f>
        <v>287933443</v>
      </c>
      <c r="G230" s="37">
        <f t="shared" si="48"/>
        <v>0.55189796827574378</v>
      </c>
      <c r="H230" s="32">
        <f>SUM(H225:H229)</f>
        <v>93167078</v>
      </c>
      <c r="I230" s="37">
        <f t="shared" si="49"/>
        <v>0.17857849551150523</v>
      </c>
      <c r="J230" s="32">
        <f>SUM(J225:J229)</f>
        <v>83707499</v>
      </c>
      <c r="K230" s="37">
        <f t="shared" si="50"/>
        <v>0.15392464951637769</v>
      </c>
      <c r="L230" s="32">
        <f>SUM(L225:L229)</f>
        <v>56344490</v>
      </c>
      <c r="M230" s="37">
        <f t="shared" si="51"/>
        <v>0.10360846971941005</v>
      </c>
      <c r="N230" s="32">
        <f t="shared" si="52"/>
        <v>521152510</v>
      </c>
      <c r="O230" s="37">
        <f t="shared" si="53"/>
        <v>0.95831578299012998</v>
      </c>
      <c r="P230" s="32">
        <f>SUM(P225:P229)</f>
        <v>55360038</v>
      </c>
      <c r="Q230" s="32">
        <f>SUM(Q225:Q229)</f>
        <v>496078054</v>
      </c>
      <c r="R230" s="32">
        <f>SUM(R225:R229)</f>
        <v>496045159</v>
      </c>
      <c r="S230" s="32">
        <f>SUM(S225:S229)</f>
        <v>502311400</v>
      </c>
      <c r="T230" s="37">
        <f t="shared" si="54"/>
        <v>1.0126324002690248</v>
      </c>
      <c r="U230" s="37">
        <f t="shared" si="55"/>
        <v>1.7782719007526593E-2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1522040656</v>
      </c>
      <c r="E231" s="32">
        <f>SUM(E208:E215,E217:E223,E225:E229)</f>
        <v>1571313278</v>
      </c>
      <c r="F231" s="32">
        <f>SUM(F208:F215,F217:F223,F225:F229)</f>
        <v>532751424</v>
      </c>
      <c r="G231" s="37">
        <f t="shared" si="48"/>
        <v>0.35002443719216919</v>
      </c>
      <c r="H231" s="32">
        <f>SUM(H208:H215,H217:H223,H225:H229)</f>
        <v>310643600</v>
      </c>
      <c r="I231" s="37">
        <f t="shared" si="49"/>
        <v>0.20409678202446124</v>
      </c>
      <c r="J231" s="32">
        <f>SUM(J208:J215,J217:J223,J225:J229)</f>
        <v>282881049</v>
      </c>
      <c r="K231" s="37">
        <f t="shared" si="50"/>
        <v>0.18002842142342032</v>
      </c>
      <c r="L231" s="32">
        <f>SUM(L208:L215,L217:L223,L225:L229)</f>
        <v>322623000</v>
      </c>
      <c r="M231" s="37">
        <f t="shared" si="51"/>
        <v>0.20532060952901843</v>
      </c>
      <c r="N231" s="32">
        <f t="shared" si="52"/>
        <v>1448899073</v>
      </c>
      <c r="O231" s="37">
        <f t="shared" si="53"/>
        <v>0.92209433553835218</v>
      </c>
      <c r="P231" s="32">
        <f>SUM(P208:P215,P217:P223,P225:P229)</f>
        <v>235245999</v>
      </c>
      <c r="Q231" s="32">
        <f>SUM(Q208:Q215,Q217:Q223,Q225:Q229)</f>
        <v>1426864160</v>
      </c>
      <c r="R231" s="32">
        <f>SUM(R208:R215,R217:R223,R225:R229)</f>
        <v>1419115147</v>
      </c>
      <c r="S231" s="32">
        <f>SUM(S208:S215,S217:S223,S225:S229)</f>
        <v>1301264664</v>
      </c>
      <c r="T231" s="37">
        <f t="shared" si="54"/>
        <v>0.91695495376176128</v>
      </c>
      <c r="U231" s="37">
        <f t="shared" si="55"/>
        <v>0.37142821289810746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35774687</v>
      </c>
      <c r="E234" s="31">
        <v>35774687</v>
      </c>
      <c r="F234" s="31">
        <v>8419956</v>
      </c>
      <c r="G234" s="36">
        <f t="shared" ref="G234:G260" si="56">IF(($D234     =0),0,($F234     /$D234     ))</f>
        <v>0.23536071748160928</v>
      </c>
      <c r="H234" s="31">
        <v>8490624</v>
      </c>
      <c r="I234" s="36">
        <f t="shared" ref="I234:I260" si="57">IF(($D234     =0),0,($H234     /$D234     ))</f>
        <v>0.23733608067626141</v>
      </c>
      <c r="J234" s="31">
        <v>8565726</v>
      </c>
      <c r="K234" s="36">
        <f t="shared" ref="K234:K260" si="58">IF(($E234     =0),0,($J234     /$E234     ))</f>
        <v>0.23943538625509148</v>
      </c>
      <c r="L234" s="31">
        <v>-12748509</v>
      </c>
      <c r="M234" s="36">
        <f t="shared" ref="M234:M260" si="59">IF(($E234     =0),0,($L234     /$E234     ))</f>
        <v>-0.35635557063014972</v>
      </c>
      <c r="N234" s="31">
        <f t="shared" ref="N234:N260" si="60">$F234     +$H234     +$J234     +$L234</f>
        <v>12727797</v>
      </c>
      <c r="O234" s="36">
        <f t="shared" ref="O234:O260" si="61">IF(($E234     =0),0,($N234     /$E234     ))</f>
        <v>0.35577661378281239</v>
      </c>
      <c r="P234" s="31">
        <v>9496498</v>
      </c>
      <c r="Q234" s="31">
        <v>0</v>
      </c>
      <c r="R234" s="31">
        <v>34103610</v>
      </c>
      <c r="S234" s="31">
        <v>31018029</v>
      </c>
      <c r="T234" s="36">
        <f t="shared" ref="T234:T260" si="62">IF(($R234     =0),0,($S234     /$R234     ))</f>
        <v>0.90952333198743474</v>
      </c>
      <c r="U234" s="36">
        <f t="shared" ref="U234:U260" si="63">IF(($P234     =0),0,(($L234     /$P234     )-1))</f>
        <v>-2.342443182739574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75139690</v>
      </c>
      <c r="E235" s="31">
        <v>90504932</v>
      </c>
      <c r="F235" s="31">
        <v>19660636</v>
      </c>
      <c r="G235" s="36">
        <f t="shared" si="56"/>
        <v>0.26165447315526585</v>
      </c>
      <c r="H235" s="31">
        <v>24919072</v>
      </c>
      <c r="I235" s="36">
        <f t="shared" si="57"/>
        <v>0.33163660909434151</v>
      </c>
      <c r="J235" s="31">
        <v>25158705</v>
      </c>
      <c r="K235" s="36">
        <f t="shared" si="58"/>
        <v>0.27798159110268156</v>
      </c>
      <c r="L235" s="31">
        <v>24170928</v>
      </c>
      <c r="M235" s="36">
        <f t="shared" si="59"/>
        <v>0.26706752290582353</v>
      </c>
      <c r="N235" s="31">
        <f t="shared" si="60"/>
        <v>93909341</v>
      </c>
      <c r="O235" s="36">
        <f t="shared" si="61"/>
        <v>1.0376157290522023</v>
      </c>
      <c r="P235" s="31">
        <v>18508280</v>
      </c>
      <c r="Q235" s="31">
        <v>72953261</v>
      </c>
      <c r="R235" s="31">
        <v>73953261</v>
      </c>
      <c r="S235" s="31">
        <v>72923076</v>
      </c>
      <c r="T235" s="36">
        <f t="shared" si="62"/>
        <v>0.98606978264285061</v>
      </c>
      <c r="U235" s="36">
        <f t="shared" si="63"/>
        <v>0.30595214682293537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447205531</v>
      </c>
      <c r="E236" s="31">
        <v>437637633</v>
      </c>
      <c r="F236" s="31">
        <v>123580397</v>
      </c>
      <c r="G236" s="36">
        <f t="shared" si="56"/>
        <v>0.27633915153880328</v>
      </c>
      <c r="H236" s="31">
        <v>72387182</v>
      </c>
      <c r="I236" s="36">
        <f t="shared" si="57"/>
        <v>0.16186557853641573</v>
      </c>
      <c r="J236" s="31">
        <v>68489350</v>
      </c>
      <c r="K236" s="36">
        <f t="shared" si="58"/>
        <v>0.15649785309939285</v>
      </c>
      <c r="L236" s="31">
        <v>116326709</v>
      </c>
      <c r="M236" s="36">
        <f t="shared" si="59"/>
        <v>0.26580600073760108</v>
      </c>
      <c r="N236" s="31">
        <f t="shared" si="60"/>
        <v>380783638</v>
      </c>
      <c r="O236" s="36">
        <f t="shared" si="61"/>
        <v>0.87008888013065366</v>
      </c>
      <c r="P236" s="31">
        <v>84320959</v>
      </c>
      <c r="Q236" s="31">
        <v>339646825</v>
      </c>
      <c r="R236" s="31">
        <v>348646825</v>
      </c>
      <c r="S236" s="31">
        <v>332567739</v>
      </c>
      <c r="T236" s="36">
        <f t="shared" si="62"/>
        <v>0.95388145008921277</v>
      </c>
      <c r="U236" s="36">
        <f t="shared" si="63"/>
        <v>0.37957051698143052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1979476</v>
      </c>
      <c r="E237" s="31">
        <v>1979476</v>
      </c>
      <c r="F237" s="31">
        <v>1390318</v>
      </c>
      <c r="G237" s="36">
        <f t="shared" si="56"/>
        <v>0.70236668694139259</v>
      </c>
      <c r="H237" s="31">
        <v>1536640</v>
      </c>
      <c r="I237" s="36">
        <f t="shared" si="57"/>
        <v>0.77628624949228986</v>
      </c>
      <c r="J237" s="31">
        <v>1007325</v>
      </c>
      <c r="K237" s="36">
        <f t="shared" si="58"/>
        <v>0.50888467453002717</v>
      </c>
      <c r="L237" s="31">
        <v>1361326</v>
      </c>
      <c r="M237" s="36">
        <f t="shared" si="59"/>
        <v>0.68772038660736479</v>
      </c>
      <c r="N237" s="31">
        <f t="shared" si="60"/>
        <v>5295609</v>
      </c>
      <c r="O237" s="36">
        <f t="shared" si="61"/>
        <v>2.6752579975710744</v>
      </c>
      <c r="P237" s="31">
        <v>880613</v>
      </c>
      <c r="Q237" s="31">
        <v>1795146</v>
      </c>
      <c r="R237" s="31">
        <v>1795146</v>
      </c>
      <c r="S237" s="31">
        <v>3361935</v>
      </c>
      <c r="T237" s="36">
        <f t="shared" si="62"/>
        <v>1.8727919623250699</v>
      </c>
      <c r="U237" s="36">
        <f t="shared" si="63"/>
        <v>0.54588451453703279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103690350</v>
      </c>
      <c r="E238" s="31">
        <v>105543881</v>
      </c>
      <c r="F238" s="31">
        <v>3328337</v>
      </c>
      <c r="G238" s="36">
        <f t="shared" si="56"/>
        <v>3.2098811509460617E-2</v>
      </c>
      <c r="H238" s="31">
        <v>3192756</v>
      </c>
      <c r="I238" s="36">
        <f t="shared" si="57"/>
        <v>3.0791254923915292E-2</v>
      </c>
      <c r="J238" s="31">
        <v>95952920</v>
      </c>
      <c r="K238" s="36">
        <f t="shared" si="58"/>
        <v>0.9091282136953065</v>
      </c>
      <c r="L238" s="31">
        <v>3319699</v>
      </c>
      <c r="M238" s="36">
        <f t="shared" si="59"/>
        <v>3.145325876352794E-2</v>
      </c>
      <c r="N238" s="31">
        <f t="shared" si="60"/>
        <v>105793712</v>
      </c>
      <c r="O238" s="36">
        <f t="shared" si="61"/>
        <v>1.0023670818017389</v>
      </c>
      <c r="P238" s="31">
        <v>3354929</v>
      </c>
      <c r="Q238" s="31">
        <v>99539783</v>
      </c>
      <c r="R238" s="31">
        <v>99539783</v>
      </c>
      <c r="S238" s="31">
        <v>12864654</v>
      </c>
      <c r="T238" s="36">
        <f t="shared" si="62"/>
        <v>0.12924133057432927</v>
      </c>
      <c r="U238" s="36">
        <f t="shared" si="63"/>
        <v>-1.0500967382618187E-2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663789734</v>
      </c>
      <c r="E240" s="32">
        <f>SUM(E234:E239)</f>
        <v>671440609</v>
      </c>
      <c r="F240" s="32">
        <f>SUM(F234:F239)</f>
        <v>156379644</v>
      </c>
      <c r="G240" s="37">
        <f t="shared" si="56"/>
        <v>0.23558611408111954</v>
      </c>
      <c r="H240" s="32">
        <f>SUM(H234:H239)</f>
        <v>110526274</v>
      </c>
      <c r="I240" s="37">
        <f t="shared" si="57"/>
        <v>0.16650795928097314</v>
      </c>
      <c r="J240" s="32">
        <f>SUM(J234:J239)</f>
        <v>199174026</v>
      </c>
      <c r="K240" s="37">
        <f t="shared" si="58"/>
        <v>0.29663684818920449</v>
      </c>
      <c r="L240" s="32">
        <f>SUM(L234:L239)</f>
        <v>132430153</v>
      </c>
      <c r="M240" s="37">
        <f t="shared" si="59"/>
        <v>0.19723286203560558</v>
      </c>
      <c r="N240" s="32">
        <f t="shared" si="60"/>
        <v>598510097</v>
      </c>
      <c r="O240" s="37">
        <f t="shared" si="61"/>
        <v>0.89138203584585396</v>
      </c>
      <c r="P240" s="32">
        <f>SUM(P234:P239)</f>
        <v>116561279</v>
      </c>
      <c r="Q240" s="32">
        <f>SUM(Q234:Q239)</f>
        <v>513935015</v>
      </c>
      <c r="R240" s="32">
        <f>SUM(R234:R239)</f>
        <v>558038625</v>
      </c>
      <c r="S240" s="32">
        <f>SUM(S234:S239)</f>
        <v>452735433</v>
      </c>
      <c r="T240" s="37">
        <f t="shared" si="62"/>
        <v>0.81129766420738347</v>
      </c>
      <c r="U240" s="37">
        <f t="shared" si="63"/>
        <v>0.13614190009016625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14191136</v>
      </c>
      <c r="E242" s="31">
        <v>9167874</v>
      </c>
      <c r="F242" s="31">
        <v>3770323</v>
      </c>
      <c r="G242" s="36">
        <f t="shared" si="56"/>
        <v>0.26568154938406624</v>
      </c>
      <c r="H242" s="31">
        <v>3701145</v>
      </c>
      <c r="I242" s="36">
        <f t="shared" si="57"/>
        <v>0.2608068163112523</v>
      </c>
      <c r="J242" s="31">
        <v>3579992</v>
      </c>
      <c r="K242" s="36">
        <f t="shared" si="58"/>
        <v>0.39049315032034687</v>
      </c>
      <c r="L242" s="31">
        <v>3919197</v>
      </c>
      <c r="M242" s="36">
        <f t="shared" si="59"/>
        <v>0.42749245899321914</v>
      </c>
      <c r="N242" s="31">
        <f t="shared" si="60"/>
        <v>14970657</v>
      </c>
      <c r="O242" s="36">
        <f t="shared" si="61"/>
        <v>1.6329475077864291</v>
      </c>
      <c r="P242" s="31">
        <v>3029032</v>
      </c>
      <c r="Q242" s="31">
        <v>13369380</v>
      </c>
      <c r="R242" s="31">
        <v>12029000</v>
      </c>
      <c r="S242" s="31">
        <v>12030620</v>
      </c>
      <c r="T242" s="36">
        <f t="shared" si="62"/>
        <v>1.0001346745365367</v>
      </c>
      <c r="U242" s="36">
        <f t="shared" si="63"/>
        <v>0.29387771406838881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66675636</v>
      </c>
      <c r="E243" s="31">
        <v>66675636</v>
      </c>
      <c r="F243" s="31">
        <v>11744897</v>
      </c>
      <c r="G243" s="36">
        <f t="shared" si="56"/>
        <v>0.17614975581185308</v>
      </c>
      <c r="H243" s="31">
        <v>11762254</v>
      </c>
      <c r="I243" s="36">
        <f t="shared" si="57"/>
        <v>0.17641007578840343</v>
      </c>
      <c r="J243" s="31">
        <v>11866318</v>
      </c>
      <c r="K243" s="36">
        <f t="shared" si="58"/>
        <v>0.17797082580509618</v>
      </c>
      <c r="L243" s="31">
        <v>10374530</v>
      </c>
      <c r="M243" s="36">
        <f t="shared" si="59"/>
        <v>0.15559701597747039</v>
      </c>
      <c r="N243" s="31">
        <f t="shared" si="60"/>
        <v>45747999</v>
      </c>
      <c r="O243" s="36">
        <f t="shared" si="61"/>
        <v>0.6861276733828231</v>
      </c>
      <c r="P243" s="31">
        <v>7474342</v>
      </c>
      <c r="Q243" s="31">
        <v>51423172</v>
      </c>
      <c r="R243" s="31">
        <v>51423172</v>
      </c>
      <c r="S243" s="31">
        <v>39892116</v>
      </c>
      <c r="T243" s="36">
        <f t="shared" si="62"/>
        <v>0.77576147966912656</v>
      </c>
      <c r="U243" s="36">
        <f t="shared" si="63"/>
        <v>0.38801917279139753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14733398</v>
      </c>
      <c r="E244" s="31">
        <v>14733398</v>
      </c>
      <c r="F244" s="31">
        <v>3279013</v>
      </c>
      <c r="G244" s="36">
        <f t="shared" si="56"/>
        <v>0.22255646660736375</v>
      </c>
      <c r="H244" s="31">
        <v>4404423</v>
      </c>
      <c r="I244" s="36">
        <f t="shared" si="57"/>
        <v>0.29894142546071178</v>
      </c>
      <c r="J244" s="31">
        <v>3844990</v>
      </c>
      <c r="K244" s="36">
        <f t="shared" si="58"/>
        <v>0.26097102650725923</v>
      </c>
      <c r="L244" s="31">
        <v>1651545</v>
      </c>
      <c r="M244" s="36">
        <f t="shared" si="59"/>
        <v>0.11209532247754388</v>
      </c>
      <c r="N244" s="31">
        <f t="shared" si="60"/>
        <v>13179971</v>
      </c>
      <c r="O244" s="36">
        <f t="shared" si="61"/>
        <v>0.89456424105287868</v>
      </c>
      <c r="P244" s="31">
        <v>3189950</v>
      </c>
      <c r="Q244" s="31">
        <v>24206000</v>
      </c>
      <c r="R244" s="31">
        <v>24206000</v>
      </c>
      <c r="S244" s="31">
        <v>-1052788</v>
      </c>
      <c r="T244" s="36">
        <f t="shared" si="62"/>
        <v>-4.3492853011650005E-2</v>
      </c>
      <c r="U244" s="36">
        <f t="shared" si="63"/>
        <v>-0.48226617972068531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29503364</v>
      </c>
      <c r="E245" s="31">
        <v>31102499</v>
      </c>
      <c r="F245" s="31">
        <v>1972345</v>
      </c>
      <c r="G245" s="36">
        <f t="shared" si="56"/>
        <v>6.6851529201890331E-2</v>
      </c>
      <c r="H245" s="31">
        <v>8580081</v>
      </c>
      <c r="I245" s="36">
        <f t="shared" si="57"/>
        <v>0.2908170403890214</v>
      </c>
      <c r="J245" s="31">
        <v>6883016</v>
      </c>
      <c r="K245" s="36">
        <f t="shared" si="58"/>
        <v>0.22130106008523623</v>
      </c>
      <c r="L245" s="31">
        <v>2765929</v>
      </c>
      <c r="M245" s="36">
        <f t="shared" si="59"/>
        <v>8.8929477981817467E-2</v>
      </c>
      <c r="N245" s="31">
        <f t="shared" si="60"/>
        <v>20201371</v>
      </c>
      <c r="O245" s="36">
        <f t="shared" si="61"/>
        <v>0.64950957799243081</v>
      </c>
      <c r="P245" s="31">
        <v>3381852</v>
      </c>
      <c r="Q245" s="31">
        <v>20447724</v>
      </c>
      <c r="R245" s="31">
        <v>20477724</v>
      </c>
      <c r="S245" s="31">
        <v>18267435</v>
      </c>
      <c r="T245" s="36">
        <f t="shared" si="62"/>
        <v>0.89206373716141496</v>
      </c>
      <c r="U245" s="36">
        <f t="shared" si="63"/>
        <v>-0.18212594755772871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125103534</v>
      </c>
      <c r="E247" s="32">
        <f>SUM(E241:E246)</f>
        <v>121679407</v>
      </c>
      <c r="F247" s="32">
        <f>SUM(F241:F246)</f>
        <v>20766578</v>
      </c>
      <c r="G247" s="37">
        <f t="shared" si="56"/>
        <v>0.16599513487764461</v>
      </c>
      <c r="H247" s="32">
        <f>SUM(H241:H246)</f>
        <v>28447903</v>
      </c>
      <c r="I247" s="37">
        <f t="shared" si="57"/>
        <v>0.22739487918862467</v>
      </c>
      <c r="J247" s="32">
        <f>SUM(J241:J246)</f>
        <v>26174316</v>
      </c>
      <c r="K247" s="37">
        <f t="shared" si="58"/>
        <v>0.21510883924672644</v>
      </c>
      <c r="L247" s="32">
        <f>SUM(L241:L246)</f>
        <v>18711201</v>
      </c>
      <c r="M247" s="37">
        <f t="shared" si="59"/>
        <v>0.1537745906338942</v>
      </c>
      <c r="N247" s="32">
        <f t="shared" si="60"/>
        <v>94099998</v>
      </c>
      <c r="O247" s="37">
        <f t="shared" si="61"/>
        <v>0.77334366036152691</v>
      </c>
      <c r="P247" s="32">
        <f>SUM(P241:P246)</f>
        <v>17075176</v>
      </c>
      <c r="Q247" s="32">
        <f>SUM(Q241:Q246)</f>
        <v>109446276</v>
      </c>
      <c r="R247" s="32">
        <f>SUM(R241:R246)</f>
        <v>108135896</v>
      </c>
      <c r="S247" s="32">
        <f>SUM(S241:S246)</f>
        <v>69137383</v>
      </c>
      <c r="T247" s="37">
        <f t="shared" si="62"/>
        <v>0.63935645384581641</v>
      </c>
      <c r="U247" s="37">
        <f t="shared" si="63"/>
        <v>9.5813068046853411E-2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18179035</v>
      </c>
      <c r="E248" s="31">
        <v>26814277</v>
      </c>
      <c r="F248" s="31">
        <v>8261137</v>
      </c>
      <c r="G248" s="36">
        <f t="shared" si="56"/>
        <v>0.45443209719327787</v>
      </c>
      <c r="H248" s="31">
        <v>7954088</v>
      </c>
      <c r="I248" s="36">
        <f t="shared" si="57"/>
        <v>0.43754181671359343</v>
      </c>
      <c r="J248" s="31">
        <v>8666869</v>
      </c>
      <c r="K248" s="36">
        <f t="shared" si="58"/>
        <v>0.32321844814238326</v>
      </c>
      <c r="L248" s="31">
        <v>7583334</v>
      </c>
      <c r="M248" s="36">
        <f t="shared" si="59"/>
        <v>0.28280956447194155</v>
      </c>
      <c r="N248" s="31">
        <f t="shared" si="60"/>
        <v>32465428</v>
      </c>
      <c r="O248" s="36">
        <f t="shared" si="61"/>
        <v>1.2107515708888963</v>
      </c>
      <c r="P248" s="31">
        <v>10437675</v>
      </c>
      <c r="Q248" s="31">
        <v>23709469</v>
      </c>
      <c r="R248" s="31">
        <v>23709469</v>
      </c>
      <c r="S248" s="31">
        <v>36435808</v>
      </c>
      <c r="T248" s="36">
        <f t="shared" si="62"/>
        <v>1.5367618734945097</v>
      </c>
      <c r="U248" s="36">
        <f t="shared" si="63"/>
        <v>-0.27346521136172564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16613301</v>
      </c>
      <c r="E249" s="31">
        <v>15065637</v>
      </c>
      <c r="F249" s="31">
        <v>1125619</v>
      </c>
      <c r="G249" s="36">
        <f t="shared" si="56"/>
        <v>6.775408451336673E-2</v>
      </c>
      <c r="H249" s="31">
        <v>3162350</v>
      </c>
      <c r="I249" s="36">
        <f t="shared" si="57"/>
        <v>0.1903504908506744</v>
      </c>
      <c r="J249" s="31">
        <v>1103301</v>
      </c>
      <c r="K249" s="36">
        <f t="shared" si="58"/>
        <v>7.3232947269338822E-2</v>
      </c>
      <c r="L249" s="31">
        <v>0</v>
      </c>
      <c r="M249" s="36">
        <f t="shared" si="59"/>
        <v>0</v>
      </c>
      <c r="N249" s="31">
        <f t="shared" si="60"/>
        <v>5391270</v>
      </c>
      <c r="O249" s="36">
        <f t="shared" si="61"/>
        <v>0.35785211073385081</v>
      </c>
      <c r="P249" s="31">
        <v>1931823</v>
      </c>
      <c r="Q249" s="31">
        <v>10059012</v>
      </c>
      <c r="R249" s="31">
        <v>16411010</v>
      </c>
      <c r="S249" s="31">
        <v>7899255</v>
      </c>
      <c r="T249" s="36">
        <f t="shared" si="62"/>
        <v>0.48133874758470074</v>
      </c>
      <c r="U249" s="36">
        <f t="shared" si="63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7786423</v>
      </c>
      <c r="E250" s="31">
        <v>7786423</v>
      </c>
      <c r="F250" s="31">
        <v>1525012</v>
      </c>
      <c r="G250" s="36">
        <f t="shared" si="56"/>
        <v>0.19585527269710368</v>
      </c>
      <c r="H250" s="31">
        <v>1415917</v>
      </c>
      <c r="I250" s="36">
        <f t="shared" si="57"/>
        <v>0.1818443462421705</v>
      </c>
      <c r="J250" s="31">
        <v>1511178</v>
      </c>
      <c r="K250" s="36">
        <f t="shared" si="58"/>
        <v>0.19407859038739611</v>
      </c>
      <c r="L250" s="31">
        <v>1528123</v>
      </c>
      <c r="M250" s="36">
        <f t="shared" si="59"/>
        <v>0.19625481430947175</v>
      </c>
      <c r="N250" s="31">
        <f t="shared" si="60"/>
        <v>5980230</v>
      </c>
      <c r="O250" s="36">
        <f t="shared" si="61"/>
        <v>0.76803302363614201</v>
      </c>
      <c r="P250" s="31">
        <v>1419206</v>
      </c>
      <c r="Q250" s="31">
        <v>5378532</v>
      </c>
      <c r="R250" s="31">
        <v>5378532</v>
      </c>
      <c r="S250" s="31">
        <v>5279723</v>
      </c>
      <c r="T250" s="36">
        <f t="shared" si="62"/>
        <v>0.98162900211433157</v>
      </c>
      <c r="U250" s="36">
        <f t="shared" si="63"/>
        <v>7.6745025035125369E-2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21878796</v>
      </c>
      <c r="E251" s="31">
        <v>19646437</v>
      </c>
      <c r="F251" s="31">
        <v>3713352</v>
      </c>
      <c r="G251" s="36">
        <f t="shared" si="56"/>
        <v>0.1697237818753829</v>
      </c>
      <c r="H251" s="31">
        <v>3712974</v>
      </c>
      <c r="I251" s="36">
        <f t="shared" si="57"/>
        <v>0.16970650487348574</v>
      </c>
      <c r="J251" s="31">
        <v>6525044</v>
      </c>
      <c r="K251" s="36">
        <f t="shared" si="58"/>
        <v>0.33212352957434471</v>
      </c>
      <c r="L251" s="31">
        <v>6672044</v>
      </c>
      <c r="M251" s="36">
        <f t="shared" si="59"/>
        <v>0.33960580231418042</v>
      </c>
      <c r="N251" s="31">
        <f t="shared" si="60"/>
        <v>20623414</v>
      </c>
      <c r="O251" s="36">
        <f t="shared" si="61"/>
        <v>1.0497279481261665</v>
      </c>
      <c r="P251" s="31">
        <v>2368913</v>
      </c>
      <c r="Q251" s="31">
        <v>34376486</v>
      </c>
      <c r="R251" s="31">
        <v>20856812</v>
      </c>
      <c r="S251" s="31">
        <v>13068831</v>
      </c>
      <c r="T251" s="36">
        <f t="shared" si="62"/>
        <v>0.6265977273995661</v>
      </c>
      <c r="U251" s="36">
        <f t="shared" si="63"/>
        <v>1.8165002260530461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2036004</v>
      </c>
      <c r="E252" s="31">
        <v>2036004</v>
      </c>
      <c r="F252" s="31">
        <v>0</v>
      </c>
      <c r="G252" s="36">
        <f t="shared" si="56"/>
        <v>0</v>
      </c>
      <c r="H252" s="31">
        <v>916000</v>
      </c>
      <c r="I252" s="36">
        <f t="shared" si="57"/>
        <v>0.44990088428117037</v>
      </c>
      <c r="J252" s="31">
        <v>0</v>
      </c>
      <c r="K252" s="36">
        <f t="shared" si="58"/>
        <v>0</v>
      </c>
      <c r="L252" s="31">
        <v>612000</v>
      </c>
      <c r="M252" s="36">
        <f t="shared" si="59"/>
        <v>0.30058880041493041</v>
      </c>
      <c r="N252" s="31">
        <f t="shared" si="60"/>
        <v>1528000</v>
      </c>
      <c r="O252" s="36">
        <f t="shared" si="61"/>
        <v>0.75048968469610078</v>
      </c>
      <c r="P252" s="31">
        <v>0</v>
      </c>
      <c r="Q252" s="31">
        <v>1320996</v>
      </c>
      <c r="R252" s="31">
        <v>1320996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66493559</v>
      </c>
      <c r="E254" s="32">
        <f>SUM(E248:E253)</f>
        <v>71348778</v>
      </c>
      <c r="F254" s="32">
        <f>SUM(F248:F253)</f>
        <v>14625120</v>
      </c>
      <c r="G254" s="37">
        <f t="shared" si="56"/>
        <v>0.21994792006846858</v>
      </c>
      <c r="H254" s="32">
        <f>SUM(H248:H253)</f>
        <v>17161329</v>
      </c>
      <c r="I254" s="37">
        <f t="shared" si="57"/>
        <v>0.25809009561362178</v>
      </c>
      <c r="J254" s="32">
        <f>SUM(J248:J253)</f>
        <v>17806392</v>
      </c>
      <c r="K254" s="37">
        <f t="shared" si="58"/>
        <v>0.24956828272517856</v>
      </c>
      <c r="L254" s="32">
        <f>SUM(L248:L253)</f>
        <v>16395501</v>
      </c>
      <c r="M254" s="37">
        <f t="shared" si="59"/>
        <v>0.22979371840117571</v>
      </c>
      <c r="N254" s="32">
        <f t="shared" si="60"/>
        <v>65988342</v>
      </c>
      <c r="O254" s="37">
        <f t="shared" si="61"/>
        <v>0.92486996763981022</v>
      </c>
      <c r="P254" s="32">
        <f>SUM(P248:P253)</f>
        <v>16157617</v>
      </c>
      <c r="Q254" s="32">
        <f>SUM(Q248:Q253)</f>
        <v>74844495</v>
      </c>
      <c r="R254" s="32">
        <f>SUM(R248:R253)</f>
        <v>67676819</v>
      </c>
      <c r="S254" s="32">
        <f>SUM(S248:S253)</f>
        <v>62683617</v>
      </c>
      <c r="T254" s="37">
        <f t="shared" si="62"/>
        <v>0.92621990699651535</v>
      </c>
      <c r="U254" s="37">
        <f t="shared" si="63"/>
        <v>1.4722715608372239E-2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349017185</v>
      </c>
      <c r="E255" s="31">
        <v>377007294</v>
      </c>
      <c r="F255" s="31">
        <v>89500550</v>
      </c>
      <c r="G255" s="36">
        <f t="shared" si="56"/>
        <v>0.25643594025319988</v>
      </c>
      <c r="H255" s="31">
        <v>89779321</v>
      </c>
      <c r="I255" s="36">
        <f t="shared" si="57"/>
        <v>0.25723467169675329</v>
      </c>
      <c r="J255" s="31">
        <v>86427500</v>
      </c>
      <c r="K255" s="36">
        <f t="shared" si="58"/>
        <v>0.22924622779314185</v>
      </c>
      <c r="L255" s="31">
        <v>60182244</v>
      </c>
      <c r="M255" s="36">
        <f t="shared" si="59"/>
        <v>0.15963151100201262</v>
      </c>
      <c r="N255" s="31">
        <f t="shared" si="60"/>
        <v>325889615</v>
      </c>
      <c r="O255" s="36">
        <f t="shared" si="61"/>
        <v>0.86441196280939858</v>
      </c>
      <c r="P255" s="31">
        <v>86255451</v>
      </c>
      <c r="Q255" s="31">
        <v>384780402</v>
      </c>
      <c r="R255" s="31">
        <v>349473661</v>
      </c>
      <c r="S255" s="31">
        <v>338440181</v>
      </c>
      <c r="T255" s="36">
        <f t="shared" si="62"/>
        <v>0.96842829308386702</v>
      </c>
      <c r="U255" s="36">
        <f t="shared" si="63"/>
        <v>-0.30227894814439027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20924052</v>
      </c>
      <c r="E256" s="31">
        <v>20924052</v>
      </c>
      <c r="F256" s="31">
        <v>10101008</v>
      </c>
      <c r="G256" s="36">
        <f t="shared" si="56"/>
        <v>0.48274626730998377</v>
      </c>
      <c r="H256" s="31">
        <v>9606620</v>
      </c>
      <c r="I256" s="36">
        <f t="shared" si="57"/>
        <v>0.45911853019673243</v>
      </c>
      <c r="J256" s="31">
        <v>9605211</v>
      </c>
      <c r="K256" s="36">
        <f t="shared" si="58"/>
        <v>0.45905119142315265</v>
      </c>
      <c r="L256" s="31">
        <v>9162313</v>
      </c>
      <c r="M256" s="36">
        <f t="shared" si="59"/>
        <v>0.43788425874682396</v>
      </c>
      <c r="N256" s="31">
        <f t="shared" si="60"/>
        <v>38475152</v>
      </c>
      <c r="O256" s="36">
        <f t="shared" si="61"/>
        <v>1.8388002476766929</v>
      </c>
      <c r="P256" s="31">
        <v>8345585</v>
      </c>
      <c r="Q256" s="31">
        <v>19034997</v>
      </c>
      <c r="R256" s="31">
        <v>19946666</v>
      </c>
      <c r="S256" s="31">
        <v>36727570</v>
      </c>
      <c r="T256" s="36">
        <f t="shared" si="62"/>
        <v>1.8412886644815729</v>
      </c>
      <c r="U256" s="36">
        <f t="shared" si="63"/>
        <v>9.7863481110072037E-2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77898965</v>
      </c>
      <c r="E257" s="31">
        <v>84085599</v>
      </c>
      <c r="F257" s="31">
        <v>20990182</v>
      </c>
      <c r="G257" s="36">
        <f t="shared" si="56"/>
        <v>0.26945392663432693</v>
      </c>
      <c r="H257" s="31">
        <v>21052618</v>
      </c>
      <c r="I257" s="36">
        <f t="shared" si="57"/>
        <v>0.27025542637183947</v>
      </c>
      <c r="J257" s="31">
        <v>20991650</v>
      </c>
      <c r="K257" s="36">
        <f t="shared" si="58"/>
        <v>0.24964619684757197</v>
      </c>
      <c r="L257" s="31">
        <v>21119588</v>
      </c>
      <c r="M257" s="36">
        <f t="shared" si="59"/>
        <v>0.25116771779196101</v>
      </c>
      <c r="N257" s="31">
        <f t="shared" si="60"/>
        <v>84154038</v>
      </c>
      <c r="O257" s="36">
        <f t="shared" si="61"/>
        <v>1.0008139205858544</v>
      </c>
      <c r="P257" s="31">
        <v>19851085</v>
      </c>
      <c r="Q257" s="31">
        <v>66282360</v>
      </c>
      <c r="R257" s="31">
        <v>74282360</v>
      </c>
      <c r="S257" s="31">
        <v>71179806</v>
      </c>
      <c r="T257" s="36">
        <f t="shared" si="62"/>
        <v>0.95823296405768477</v>
      </c>
      <c r="U257" s="36">
        <f t="shared" si="63"/>
        <v>6.3900940427185748E-2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447840202</v>
      </c>
      <c r="E259" s="32">
        <f>SUM(E255:E258)</f>
        <v>482016945</v>
      </c>
      <c r="F259" s="32">
        <f>SUM(F255:F258)</f>
        <v>120591740</v>
      </c>
      <c r="G259" s="37">
        <f t="shared" si="56"/>
        <v>0.26927403895731539</v>
      </c>
      <c r="H259" s="32">
        <f>SUM(H255:H258)</f>
        <v>120438559</v>
      </c>
      <c r="I259" s="37">
        <f t="shared" si="57"/>
        <v>0.26893199507801224</v>
      </c>
      <c r="J259" s="32">
        <f>SUM(J255:J258)</f>
        <v>117024361</v>
      </c>
      <c r="K259" s="37">
        <f t="shared" si="58"/>
        <v>0.2427805956074843</v>
      </c>
      <c r="L259" s="32">
        <f>SUM(L255:L258)</f>
        <v>90464145</v>
      </c>
      <c r="M259" s="37">
        <f t="shared" si="59"/>
        <v>0.18767835018746074</v>
      </c>
      <c r="N259" s="32">
        <f t="shared" si="60"/>
        <v>448518805</v>
      </c>
      <c r="O259" s="37">
        <f t="shared" si="61"/>
        <v>0.93050422739806382</v>
      </c>
      <c r="P259" s="32">
        <f>SUM(P255:P258)</f>
        <v>114452121</v>
      </c>
      <c r="Q259" s="32">
        <f>SUM(Q255:Q258)</f>
        <v>470097759</v>
      </c>
      <c r="R259" s="32">
        <f>SUM(R255:R258)</f>
        <v>443702687</v>
      </c>
      <c r="S259" s="32">
        <f>SUM(S255:S258)</f>
        <v>446347557</v>
      </c>
      <c r="T259" s="37">
        <f t="shared" si="62"/>
        <v>1.0059609059793682</v>
      </c>
      <c r="U259" s="37">
        <f t="shared" si="63"/>
        <v>-0.20958961520686892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1303227029</v>
      </c>
      <c r="E260" s="32">
        <f>SUM(E234:E239,E241:E246,E248:E253,E255:E258)</f>
        <v>1346485739</v>
      </c>
      <c r="F260" s="32">
        <f>SUM(F234:F239,F241:F246,F248:F253,F255:F258)</f>
        <v>312363082</v>
      </c>
      <c r="G260" s="37">
        <f t="shared" si="56"/>
        <v>0.23968431827237677</v>
      </c>
      <c r="H260" s="32">
        <f>SUM(H234:H239,H241:H246,H248:H253,H255:H258)</f>
        <v>276574065</v>
      </c>
      <c r="I260" s="37">
        <f t="shared" si="57"/>
        <v>0.2122224745539712</v>
      </c>
      <c r="J260" s="32">
        <f>SUM(J234:J239,J241:J246,J248:J253,J255:J258)</f>
        <v>360179095</v>
      </c>
      <c r="K260" s="37">
        <f t="shared" si="58"/>
        <v>0.26749566264808394</v>
      </c>
      <c r="L260" s="32">
        <f>SUM(L234:L239,L241:L246,L248:L253,L255:L258)</f>
        <v>258001000</v>
      </c>
      <c r="M260" s="37">
        <f t="shared" si="59"/>
        <v>0.19161064430701705</v>
      </c>
      <c r="N260" s="32">
        <f t="shared" si="60"/>
        <v>1207117242</v>
      </c>
      <c r="O260" s="37">
        <f t="shared" si="61"/>
        <v>0.89649463565540222</v>
      </c>
      <c r="P260" s="32">
        <f>SUM(P234:P239,P241:P246,P248:P253,P255:P258)</f>
        <v>264246193</v>
      </c>
      <c r="Q260" s="32">
        <f>SUM(Q234:Q239,Q241:Q246,Q248:Q253,Q255:Q258)</f>
        <v>1168323545</v>
      </c>
      <c r="R260" s="32">
        <f>SUM(R234:R239,R241:R246,R248:R253,R255:R258)</f>
        <v>1177554027</v>
      </c>
      <c r="S260" s="32">
        <f>SUM(S234:S239,S241:S246,S248:S253,S255:S258)</f>
        <v>1030903990</v>
      </c>
      <c r="T260" s="37">
        <f t="shared" si="62"/>
        <v>0.87546215830655894</v>
      </c>
      <c r="U260" s="37">
        <f t="shared" si="63"/>
        <v>-2.3633994227496791E-2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5615719</v>
      </c>
      <c r="E263" s="31">
        <v>6215719</v>
      </c>
      <c r="F263" s="31">
        <v>960880</v>
      </c>
      <c r="G263" s="36">
        <f t="shared" ref="G263:G299" si="64">IF(($D263     =0),0,($F263     /$D263     ))</f>
        <v>0.17110542746173732</v>
      </c>
      <c r="H263" s="31">
        <v>963147</v>
      </c>
      <c r="I263" s="36">
        <f t="shared" ref="I263:I299" si="65">IF(($D263     =0),0,($H263     /$D263     ))</f>
        <v>0.17150911575169628</v>
      </c>
      <c r="J263" s="31">
        <v>975604</v>
      </c>
      <c r="K263" s="36">
        <f t="shared" ref="K263:K299" si="66">IF(($E263     =0),0,($J263     /$E263     ))</f>
        <v>0.15695754586074434</v>
      </c>
      <c r="L263" s="31">
        <v>1041548</v>
      </c>
      <c r="M263" s="36">
        <f t="shared" ref="M263:M299" si="67">IF(($E263     =0),0,($L263     /$E263     ))</f>
        <v>0.16756677706955542</v>
      </c>
      <c r="N263" s="31">
        <f t="shared" ref="N263:N299" si="68">$F263     +$H263     +$J263     +$L263</f>
        <v>3941179</v>
      </c>
      <c r="O263" s="36">
        <f t="shared" ref="O263:O299" si="69">IF(($E263     =0),0,($N263     /$E263     ))</f>
        <v>0.6340664692210185</v>
      </c>
      <c r="P263" s="31">
        <v>934254</v>
      </c>
      <c r="Q263" s="31">
        <v>4299715</v>
      </c>
      <c r="R263" s="31">
        <v>3371879</v>
      </c>
      <c r="S263" s="31">
        <v>3641835</v>
      </c>
      <c r="T263" s="36">
        <f t="shared" ref="T263:T299" si="70">IF(($R263     =0),0,($S263     /$R263     ))</f>
        <v>1.0800609986301406</v>
      </c>
      <c r="U263" s="36">
        <f t="shared" ref="U263:U299" si="71">IF(($P263     =0),0,(($L263     /$P263     )-1))</f>
        <v>0.11484457117657509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54896226</v>
      </c>
      <c r="E264" s="31">
        <v>56396226</v>
      </c>
      <c r="F264" s="31">
        <v>20416506</v>
      </c>
      <c r="G264" s="36">
        <f t="shared" si="64"/>
        <v>0.37191092152673666</v>
      </c>
      <c r="H264" s="31">
        <v>17283013</v>
      </c>
      <c r="I264" s="36">
        <f t="shared" si="65"/>
        <v>0.314830622418379</v>
      </c>
      <c r="J264" s="31">
        <v>12621131</v>
      </c>
      <c r="K264" s="36">
        <f t="shared" si="66"/>
        <v>0.22379389358429763</v>
      </c>
      <c r="L264" s="31">
        <v>4606997</v>
      </c>
      <c r="M264" s="36">
        <f t="shared" si="67"/>
        <v>8.1689810236592789E-2</v>
      </c>
      <c r="N264" s="31">
        <f t="shared" si="68"/>
        <v>54927647</v>
      </c>
      <c r="O264" s="36">
        <f t="shared" si="69"/>
        <v>0.97395962275915415</v>
      </c>
      <c r="P264" s="31">
        <v>3984541</v>
      </c>
      <c r="Q264" s="31">
        <v>50711591</v>
      </c>
      <c r="R264" s="31">
        <v>51461591</v>
      </c>
      <c r="S264" s="31">
        <v>52205372</v>
      </c>
      <c r="T264" s="36">
        <f t="shared" si="70"/>
        <v>1.0144531287421721</v>
      </c>
      <c r="U264" s="36">
        <f t="shared" si="71"/>
        <v>0.15621774252040566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51353043</v>
      </c>
      <c r="E265" s="31">
        <v>60232312</v>
      </c>
      <c r="F265" s="31">
        <v>15386114</v>
      </c>
      <c r="G265" s="36">
        <f t="shared" si="64"/>
        <v>0.29961445517454538</v>
      </c>
      <c r="H265" s="31">
        <v>14733096</v>
      </c>
      <c r="I265" s="36">
        <f t="shared" si="65"/>
        <v>0.28689820776540936</v>
      </c>
      <c r="J265" s="31">
        <v>14693645</v>
      </c>
      <c r="K265" s="36">
        <f t="shared" si="66"/>
        <v>0.24394954322855811</v>
      </c>
      <c r="L265" s="31">
        <v>7241421</v>
      </c>
      <c r="M265" s="36">
        <f t="shared" si="67"/>
        <v>0.12022485538991098</v>
      </c>
      <c r="N265" s="31">
        <f t="shared" si="68"/>
        <v>52054276</v>
      </c>
      <c r="O265" s="36">
        <f t="shared" si="69"/>
        <v>0.86422510230057248</v>
      </c>
      <c r="P265" s="31">
        <v>8177025</v>
      </c>
      <c r="Q265" s="31">
        <v>49585574</v>
      </c>
      <c r="R265" s="31">
        <v>49585574</v>
      </c>
      <c r="S265" s="31">
        <v>47774002</v>
      </c>
      <c r="T265" s="36">
        <f t="shared" si="70"/>
        <v>0.963465745097556</v>
      </c>
      <c r="U265" s="36">
        <f t="shared" si="71"/>
        <v>-0.11441863024755339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111864988</v>
      </c>
      <c r="E267" s="32">
        <f>SUM(E263:E266)</f>
        <v>122844257</v>
      </c>
      <c r="F267" s="32">
        <f>SUM(F263:F266)</f>
        <v>36763500</v>
      </c>
      <c r="G267" s="37">
        <f t="shared" si="64"/>
        <v>0.32864170154829858</v>
      </c>
      <c r="H267" s="32">
        <f>SUM(H263:H266)</f>
        <v>32979256</v>
      </c>
      <c r="I267" s="37">
        <f t="shared" si="65"/>
        <v>0.29481302943509008</v>
      </c>
      <c r="J267" s="32">
        <f>SUM(J263:J266)</f>
        <v>28290380</v>
      </c>
      <c r="K267" s="37">
        <f t="shared" si="66"/>
        <v>0.23029468931543132</v>
      </c>
      <c r="L267" s="32">
        <f>SUM(L263:L266)</f>
        <v>12889966</v>
      </c>
      <c r="M267" s="37">
        <f t="shared" si="67"/>
        <v>0.10492933340791015</v>
      </c>
      <c r="N267" s="32">
        <f t="shared" si="68"/>
        <v>110923102</v>
      </c>
      <c r="O267" s="37">
        <f t="shared" si="69"/>
        <v>0.90295716469675913</v>
      </c>
      <c r="P267" s="32">
        <f>SUM(P263:P266)</f>
        <v>13095820</v>
      </c>
      <c r="Q267" s="32">
        <f>SUM(Q263:Q266)</f>
        <v>104596880</v>
      </c>
      <c r="R267" s="32">
        <f>SUM(R263:R266)</f>
        <v>104419044</v>
      </c>
      <c r="S267" s="32">
        <f>SUM(S263:S266)</f>
        <v>103621209</v>
      </c>
      <c r="T267" s="37">
        <f t="shared" si="70"/>
        <v>0.99235929606863671</v>
      </c>
      <c r="U267" s="37">
        <f t="shared" si="71"/>
        <v>-1.5719061502067033E-2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4112283</v>
      </c>
      <c r="E268" s="31">
        <v>2147510</v>
      </c>
      <c r="F268" s="31">
        <v>348072</v>
      </c>
      <c r="G268" s="36">
        <f t="shared" si="64"/>
        <v>8.4642034607054037E-2</v>
      </c>
      <c r="H268" s="31">
        <v>306995</v>
      </c>
      <c r="I268" s="36">
        <f t="shared" si="65"/>
        <v>7.4653179268061073E-2</v>
      </c>
      <c r="J268" s="31">
        <v>314377</v>
      </c>
      <c r="K268" s="36">
        <f t="shared" si="66"/>
        <v>0.14639140213549645</v>
      </c>
      <c r="L268" s="31">
        <v>326171</v>
      </c>
      <c r="M268" s="36">
        <f t="shared" si="67"/>
        <v>0.15188334396580225</v>
      </c>
      <c r="N268" s="31">
        <f t="shared" si="68"/>
        <v>1295615</v>
      </c>
      <c r="O268" s="36">
        <f t="shared" si="69"/>
        <v>0.60331034546986972</v>
      </c>
      <c r="P268" s="31">
        <v>1105764</v>
      </c>
      <c r="Q268" s="31">
        <v>4084384</v>
      </c>
      <c r="R268" s="31">
        <v>3656843</v>
      </c>
      <c r="S268" s="31">
        <v>3296734</v>
      </c>
      <c r="T268" s="36">
        <f t="shared" si="70"/>
        <v>0.90152462110076914</v>
      </c>
      <c r="U268" s="36">
        <f t="shared" si="71"/>
        <v>-0.70502656986481749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42711033</v>
      </c>
      <c r="E269" s="31">
        <v>14703236</v>
      </c>
      <c r="F269" s="31">
        <v>-2384183</v>
      </c>
      <c r="G269" s="36">
        <f t="shared" si="64"/>
        <v>-5.5821244126781015E-2</v>
      </c>
      <c r="H269" s="31">
        <v>-2324361</v>
      </c>
      <c r="I269" s="36">
        <f t="shared" si="65"/>
        <v>-5.4420622418568057E-2</v>
      </c>
      <c r="J269" s="31">
        <v>25890834</v>
      </c>
      <c r="K269" s="36">
        <f t="shared" si="66"/>
        <v>1.7608935883230059</v>
      </c>
      <c r="L269" s="31">
        <v>4063</v>
      </c>
      <c r="M269" s="36">
        <f t="shared" si="67"/>
        <v>2.7633372680680633E-4</v>
      </c>
      <c r="N269" s="31">
        <f t="shared" si="68"/>
        <v>21186353</v>
      </c>
      <c r="O269" s="36">
        <f t="shared" si="69"/>
        <v>1.4409313024697421</v>
      </c>
      <c r="P269" s="31">
        <v>-2302719</v>
      </c>
      <c r="Q269" s="31">
        <v>26639689</v>
      </c>
      <c r="R269" s="31">
        <v>40492439</v>
      </c>
      <c r="S269" s="31">
        <v>8445692</v>
      </c>
      <c r="T269" s="36">
        <f t="shared" si="70"/>
        <v>0.20857454400314093</v>
      </c>
      <c r="U269" s="36">
        <f t="shared" si="71"/>
        <v>-1.0017644358690747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2141223</v>
      </c>
      <c r="E270" s="31">
        <v>2141223</v>
      </c>
      <c r="F270" s="31">
        <v>746987</v>
      </c>
      <c r="G270" s="36">
        <f t="shared" si="64"/>
        <v>0.34885997394946722</v>
      </c>
      <c r="H270" s="31">
        <v>631550</v>
      </c>
      <c r="I270" s="36">
        <f t="shared" si="65"/>
        <v>0.29494826087707821</v>
      </c>
      <c r="J270" s="31">
        <v>737294</v>
      </c>
      <c r="K270" s="36">
        <f t="shared" si="66"/>
        <v>0.34433312177199665</v>
      </c>
      <c r="L270" s="31">
        <v>595315</v>
      </c>
      <c r="M270" s="36">
        <f t="shared" si="67"/>
        <v>0.27802568905714165</v>
      </c>
      <c r="N270" s="31">
        <f t="shared" si="68"/>
        <v>2711146</v>
      </c>
      <c r="O270" s="36">
        <f t="shared" si="69"/>
        <v>1.2661670456556837</v>
      </c>
      <c r="P270" s="31">
        <v>701261</v>
      </c>
      <c r="Q270" s="31">
        <v>2295086</v>
      </c>
      <c r="R270" s="31">
        <v>2295086</v>
      </c>
      <c r="S270" s="31">
        <v>2781443</v>
      </c>
      <c r="T270" s="36">
        <f t="shared" si="70"/>
        <v>1.2119123204969227</v>
      </c>
      <c r="U270" s="36">
        <f t="shared" si="71"/>
        <v>-0.15107927005779587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10331882</v>
      </c>
      <c r="E271" s="31">
        <v>10331882</v>
      </c>
      <c r="F271" s="31">
        <v>1756103</v>
      </c>
      <c r="G271" s="36">
        <f t="shared" si="64"/>
        <v>0.16996932407861415</v>
      </c>
      <c r="H271" s="31">
        <v>1618224</v>
      </c>
      <c r="I271" s="36">
        <f t="shared" si="65"/>
        <v>0.15662432071911003</v>
      </c>
      <c r="J271" s="31">
        <v>3889942</v>
      </c>
      <c r="K271" s="36">
        <f t="shared" si="66"/>
        <v>0.37649887987493469</v>
      </c>
      <c r="L271" s="31">
        <v>1614489</v>
      </c>
      <c r="M271" s="36">
        <f t="shared" si="67"/>
        <v>0.15626281833261355</v>
      </c>
      <c r="N271" s="31">
        <f t="shared" si="68"/>
        <v>8878758</v>
      </c>
      <c r="O271" s="36">
        <f t="shared" si="69"/>
        <v>0.85935534300527239</v>
      </c>
      <c r="P271" s="31">
        <v>4765373</v>
      </c>
      <c r="Q271" s="31">
        <v>9879105</v>
      </c>
      <c r="R271" s="31">
        <v>9879105</v>
      </c>
      <c r="S271" s="31">
        <v>9587628</v>
      </c>
      <c r="T271" s="36">
        <f t="shared" si="70"/>
        <v>0.97049560663643109</v>
      </c>
      <c r="U271" s="36">
        <f t="shared" si="71"/>
        <v>-0.66120406524316144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9978200</v>
      </c>
      <c r="E272" s="31">
        <v>9978200</v>
      </c>
      <c r="F272" s="31">
        <v>6072813</v>
      </c>
      <c r="G272" s="36">
        <f t="shared" si="64"/>
        <v>0.60860806558297087</v>
      </c>
      <c r="H272" s="31">
        <v>2013622</v>
      </c>
      <c r="I272" s="36">
        <f t="shared" si="65"/>
        <v>0.20180212864043615</v>
      </c>
      <c r="J272" s="31">
        <v>833128</v>
      </c>
      <c r="K272" s="36">
        <f t="shared" si="66"/>
        <v>8.3494818704776416E-2</v>
      </c>
      <c r="L272" s="31">
        <v>830264</v>
      </c>
      <c r="M272" s="36">
        <f t="shared" si="67"/>
        <v>8.3207792988715404E-2</v>
      </c>
      <c r="N272" s="31">
        <f t="shared" si="68"/>
        <v>9749827</v>
      </c>
      <c r="O272" s="36">
        <f t="shared" si="69"/>
        <v>0.97711280591689886</v>
      </c>
      <c r="P272" s="31">
        <v>770167</v>
      </c>
      <c r="Q272" s="31">
        <v>9948647</v>
      </c>
      <c r="R272" s="31">
        <v>9541600</v>
      </c>
      <c r="S272" s="31">
        <v>8920439</v>
      </c>
      <c r="T272" s="36">
        <f t="shared" si="70"/>
        <v>0.93489970235599895</v>
      </c>
      <c r="U272" s="36">
        <f t="shared" si="71"/>
        <v>7.8031128313729381E-2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7268086</v>
      </c>
      <c r="E273" s="31">
        <v>7268086</v>
      </c>
      <c r="F273" s="31">
        <v>580828</v>
      </c>
      <c r="G273" s="36">
        <f t="shared" si="64"/>
        <v>7.9914849659181247E-2</v>
      </c>
      <c r="H273" s="31">
        <v>1171221</v>
      </c>
      <c r="I273" s="36">
        <f t="shared" si="65"/>
        <v>0.16114572667412025</v>
      </c>
      <c r="J273" s="31">
        <v>2716372</v>
      </c>
      <c r="K273" s="36">
        <f t="shared" si="66"/>
        <v>0.37373966130835545</v>
      </c>
      <c r="L273" s="31">
        <v>909498</v>
      </c>
      <c r="M273" s="36">
        <f t="shared" si="67"/>
        <v>0.12513583356058253</v>
      </c>
      <c r="N273" s="31">
        <f t="shared" si="68"/>
        <v>5377919</v>
      </c>
      <c r="O273" s="36">
        <f t="shared" si="69"/>
        <v>0.73993607120223948</v>
      </c>
      <c r="P273" s="31">
        <v>1186620</v>
      </c>
      <c r="Q273" s="31">
        <v>6225073</v>
      </c>
      <c r="R273" s="31">
        <v>6225073</v>
      </c>
      <c r="S273" s="31">
        <v>3058578</v>
      </c>
      <c r="T273" s="36">
        <f t="shared" si="70"/>
        <v>0.49133206951950603</v>
      </c>
      <c r="U273" s="36">
        <f t="shared" si="71"/>
        <v>-0.23353895939727964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76542707</v>
      </c>
      <c r="E275" s="32">
        <f>SUM(E268:E274)</f>
        <v>46570137</v>
      </c>
      <c r="F275" s="32">
        <f>SUM(F268:F274)</f>
        <v>7120620</v>
      </c>
      <c r="G275" s="37">
        <f t="shared" si="64"/>
        <v>9.302806601809889E-2</v>
      </c>
      <c r="H275" s="32">
        <f>SUM(H268:H274)</f>
        <v>3417251</v>
      </c>
      <c r="I275" s="37">
        <f t="shared" si="65"/>
        <v>4.464502411705925E-2</v>
      </c>
      <c r="J275" s="32">
        <f>SUM(J268:J274)</f>
        <v>34381947</v>
      </c>
      <c r="K275" s="37">
        <f t="shared" si="66"/>
        <v>0.73828314054562472</v>
      </c>
      <c r="L275" s="32">
        <f>SUM(L268:L274)</f>
        <v>4279800</v>
      </c>
      <c r="M275" s="37">
        <f t="shared" si="67"/>
        <v>9.1900094689435843E-2</v>
      </c>
      <c r="N275" s="32">
        <f t="shared" si="68"/>
        <v>49199618</v>
      </c>
      <c r="O275" s="37">
        <f t="shared" si="69"/>
        <v>1.0564628143567625</v>
      </c>
      <c r="P275" s="32">
        <f>SUM(P268:P274)</f>
        <v>6226466</v>
      </c>
      <c r="Q275" s="32">
        <f>SUM(Q268:Q274)</f>
        <v>59071984</v>
      </c>
      <c r="R275" s="32">
        <f>SUM(R268:R274)</f>
        <v>72090146</v>
      </c>
      <c r="S275" s="32">
        <f>SUM(S268:S274)</f>
        <v>36090514</v>
      </c>
      <c r="T275" s="37">
        <f t="shared" si="70"/>
        <v>0.50063033580206651</v>
      </c>
      <c r="U275" s="37">
        <f t="shared" si="71"/>
        <v>-0.31264380147582915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996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828086</v>
      </c>
      <c r="Q276" s="31">
        <v>3885424</v>
      </c>
      <c r="R276" s="31">
        <v>5439645</v>
      </c>
      <c r="S276" s="31">
        <v>4139077</v>
      </c>
      <c r="T276" s="36">
        <f t="shared" si="70"/>
        <v>0.76090939758017295</v>
      </c>
      <c r="U276" s="36">
        <f t="shared" si="71"/>
        <v>-1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9300000</v>
      </c>
      <c r="E277" s="31">
        <v>9300000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11356200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6960150</v>
      </c>
      <c r="F278" s="31">
        <v>0</v>
      </c>
      <c r="G278" s="36">
        <f t="shared" si="64"/>
        <v>0</v>
      </c>
      <c r="H278" s="31">
        <v>913234</v>
      </c>
      <c r="I278" s="36">
        <f t="shared" si="65"/>
        <v>0</v>
      </c>
      <c r="J278" s="31">
        <v>1731245</v>
      </c>
      <c r="K278" s="36">
        <f t="shared" si="66"/>
        <v>0.24873673699561072</v>
      </c>
      <c r="L278" s="31">
        <v>1069772</v>
      </c>
      <c r="M278" s="36">
        <f t="shared" si="67"/>
        <v>0.15369956107267804</v>
      </c>
      <c r="N278" s="31">
        <f t="shared" si="68"/>
        <v>3714251</v>
      </c>
      <c r="O278" s="36">
        <f t="shared" si="69"/>
        <v>0.5336452518983068</v>
      </c>
      <c r="P278" s="31">
        <v>0</v>
      </c>
      <c r="Q278" s="31">
        <v>7755221</v>
      </c>
      <c r="R278" s="31">
        <v>7755221</v>
      </c>
      <c r="S278" s="31">
        <v>4183578</v>
      </c>
      <c r="T278" s="36">
        <f t="shared" si="70"/>
        <v>0.53945309875759828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3974999</v>
      </c>
      <c r="E279" s="31">
        <v>3974999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319669</v>
      </c>
      <c r="K279" s="36">
        <f t="shared" si="66"/>
        <v>8.0419894445256462E-2</v>
      </c>
      <c r="L279" s="31">
        <v>746048</v>
      </c>
      <c r="M279" s="36">
        <f t="shared" si="67"/>
        <v>0.18768507866291287</v>
      </c>
      <c r="N279" s="31">
        <f t="shared" si="68"/>
        <v>1065717</v>
      </c>
      <c r="O279" s="36">
        <f t="shared" si="69"/>
        <v>0.26810497310816933</v>
      </c>
      <c r="P279" s="31">
        <v>59176</v>
      </c>
      <c r="Q279" s="31">
        <v>6544228</v>
      </c>
      <c r="R279" s="31">
        <v>6544228</v>
      </c>
      <c r="S279" s="31">
        <v>695774</v>
      </c>
      <c r="T279" s="36">
        <f t="shared" si="70"/>
        <v>0.10631872850395799</v>
      </c>
      <c r="U279" s="36">
        <f t="shared" si="71"/>
        <v>11.607273218872516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2013728</v>
      </c>
      <c r="E280" s="31">
        <v>2513728</v>
      </c>
      <c r="F280" s="31">
        <v>516107</v>
      </c>
      <c r="G280" s="36">
        <f t="shared" si="64"/>
        <v>0.25629429595258146</v>
      </c>
      <c r="H280" s="31">
        <v>182593</v>
      </c>
      <c r="I280" s="36">
        <f t="shared" si="65"/>
        <v>9.0674112889129022E-2</v>
      </c>
      <c r="J280" s="31">
        <v>950558</v>
      </c>
      <c r="K280" s="36">
        <f t="shared" si="66"/>
        <v>0.37814672072714312</v>
      </c>
      <c r="L280" s="31">
        <v>325328</v>
      </c>
      <c r="M280" s="36">
        <f t="shared" si="67"/>
        <v>0.12942052600758713</v>
      </c>
      <c r="N280" s="31">
        <f t="shared" si="68"/>
        <v>1974586</v>
      </c>
      <c r="O280" s="36">
        <f t="shared" si="69"/>
        <v>0.78552094737378109</v>
      </c>
      <c r="P280" s="31">
        <v>372047</v>
      </c>
      <c r="Q280" s="31">
        <v>2245932</v>
      </c>
      <c r="R280" s="31">
        <v>1907672</v>
      </c>
      <c r="S280" s="31">
        <v>1486267</v>
      </c>
      <c r="T280" s="36">
        <f t="shared" si="70"/>
        <v>0.77909986622438243</v>
      </c>
      <c r="U280" s="36">
        <f t="shared" si="71"/>
        <v>-0.12557284429117832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8197752</v>
      </c>
      <c r="E281" s="31">
        <v>4473936</v>
      </c>
      <c r="F281" s="31">
        <v>743445</v>
      </c>
      <c r="G281" s="36">
        <f t="shared" si="64"/>
        <v>9.068888641666642E-2</v>
      </c>
      <c r="H281" s="31">
        <v>758378</v>
      </c>
      <c r="I281" s="36">
        <f t="shared" si="65"/>
        <v>9.2510483361780152E-2</v>
      </c>
      <c r="J281" s="31">
        <v>763829</v>
      </c>
      <c r="K281" s="36">
        <f t="shared" si="66"/>
        <v>0.17072863804935967</v>
      </c>
      <c r="L281" s="31">
        <v>-1495481</v>
      </c>
      <c r="M281" s="36">
        <f t="shared" si="67"/>
        <v>-0.33426517500473857</v>
      </c>
      <c r="N281" s="31">
        <f t="shared" si="68"/>
        <v>770171</v>
      </c>
      <c r="O281" s="36">
        <f t="shared" si="69"/>
        <v>0.17214618179607397</v>
      </c>
      <c r="P281" s="31">
        <v>479534</v>
      </c>
      <c r="Q281" s="31">
        <v>2501275</v>
      </c>
      <c r="R281" s="31">
        <v>3229150</v>
      </c>
      <c r="S281" s="31">
        <v>2121690</v>
      </c>
      <c r="T281" s="36">
        <f t="shared" si="70"/>
        <v>0.65704287506000036</v>
      </c>
      <c r="U281" s="36">
        <f t="shared" si="71"/>
        <v>-4.1186130701889745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11139375</v>
      </c>
      <c r="E282" s="31">
        <v>12270482</v>
      </c>
      <c r="F282" s="31">
        <v>1462062</v>
      </c>
      <c r="G282" s="36">
        <f t="shared" si="64"/>
        <v>0.13125170846658812</v>
      </c>
      <c r="H282" s="31">
        <v>1528965</v>
      </c>
      <c r="I282" s="36">
        <f t="shared" si="65"/>
        <v>0.13725770072378388</v>
      </c>
      <c r="J282" s="31">
        <v>1562835</v>
      </c>
      <c r="K282" s="36">
        <f t="shared" si="66"/>
        <v>0.1273654123774437</v>
      </c>
      <c r="L282" s="31">
        <v>1637755</v>
      </c>
      <c r="M282" s="36">
        <f t="shared" si="67"/>
        <v>0.13347112199830455</v>
      </c>
      <c r="N282" s="31">
        <f t="shared" si="68"/>
        <v>6191617</v>
      </c>
      <c r="O282" s="36">
        <f t="shared" si="69"/>
        <v>0.5045944405443894</v>
      </c>
      <c r="P282" s="31">
        <v>935686</v>
      </c>
      <c r="Q282" s="31">
        <v>9203322</v>
      </c>
      <c r="R282" s="31">
        <v>9203322</v>
      </c>
      <c r="S282" s="31">
        <v>3169039</v>
      </c>
      <c r="T282" s="36">
        <f t="shared" si="70"/>
        <v>0.34433642547766991</v>
      </c>
      <c r="U282" s="36">
        <f t="shared" si="71"/>
        <v>0.75032542968474458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18987248</v>
      </c>
      <c r="E283" s="31">
        <v>20233420</v>
      </c>
      <c r="F283" s="31">
        <v>3052780</v>
      </c>
      <c r="G283" s="36">
        <f t="shared" si="64"/>
        <v>0.16078054070816372</v>
      </c>
      <c r="H283" s="31">
        <v>3069365</v>
      </c>
      <c r="I283" s="36">
        <f t="shared" si="65"/>
        <v>0.16165402168866178</v>
      </c>
      <c r="J283" s="31">
        <v>3126062</v>
      </c>
      <c r="K283" s="36">
        <f t="shared" si="66"/>
        <v>0.15449993130177697</v>
      </c>
      <c r="L283" s="31">
        <v>3502396</v>
      </c>
      <c r="M283" s="36">
        <f t="shared" si="67"/>
        <v>0.17309955509251526</v>
      </c>
      <c r="N283" s="31">
        <f t="shared" si="68"/>
        <v>12750603</v>
      </c>
      <c r="O283" s="36">
        <f t="shared" si="69"/>
        <v>0.63017537321915917</v>
      </c>
      <c r="P283" s="31">
        <v>2268766</v>
      </c>
      <c r="Q283" s="31">
        <v>18008255</v>
      </c>
      <c r="R283" s="31">
        <v>18008255</v>
      </c>
      <c r="S283" s="31">
        <v>10397072</v>
      </c>
      <c r="T283" s="36">
        <f t="shared" si="70"/>
        <v>0.57735033183392837</v>
      </c>
      <c r="U283" s="36">
        <f t="shared" si="71"/>
        <v>0.54374492565562083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53614098</v>
      </c>
      <c r="E285" s="32">
        <f>SUM(E276:E284)</f>
        <v>59726715</v>
      </c>
      <c r="F285" s="32">
        <f>SUM(F276:F284)</f>
        <v>5774394</v>
      </c>
      <c r="G285" s="37">
        <f t="shared" si="64"/>
        <v>0.10770290306851754</v>
      </c>
      <c r="H285" s="32">
        <f>SUM(H276:H284)</f>
        <v>6452535</v>
      </c>
      <c r="I285" s="37">
        <f t="shared" si="65"/>
        <v>0.12035146054308328</v>
      </c>
      <c r="J285" s="32">
        <f>SUM(J276:J284)</f>
        <v>8454198</v>
      </c>
      <c r="K285" s="37">
        <f t="shared" si="66"/>
        <v>0.14154801582507928</v>
      </c>
      <c r="L285" s="32">
        <f>SUM(L276:L284)</f>
        <v>5785818</v>
      </c>
      <c r="M285" s="37">
        <f t="shared" si="67"/>
        <v>9.6871525581140705E-2</v>
      </c>
      <c r="N285" s="32">
        <f t="shared" si="68"/>
        <v>26466945</v>
      </c>
      <c r="O285" s="37">
        <f t="shared" si="69"/>
        <v>0.44313411511080092</v>
      </c>
      <c r="P285" s="32">
        <f>SUM(P276:P284)</f>
        <v>4943295</v>
      </c>
      <c r="Q285" s="32">
        <f>SUM(Q276:Q284)</f>
        <v>61499857</v>
      </c>
      <c r="R285" s="32">
        <f>SUM(R276:R284)</f>
        <v>52087493</v>
      </c>
      <c r="S285" s="32">
        <f>SUM(S276:S284)</f>
        <v>26192497</v>
      </c>
      <c r="T285" s="37">
        <f t="shared" si="70"/>
        <v>0.50285578152129529</v>
      </c>
      <c r="U285" s="37">
        <f t="shared" si="71"/>
        <v>0.17043753205099033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12468866</v>
      </c>
      <c r="E286" s="31">
        <v>12468866</v>
      </c>
      <c r="F286" s="31">
        <v>3302893</v>
      </c>
      <c r="G286" s="36">
        <f t="shared" si="64"/>
        <v>0.26489120983415815</v>
      </c>
      <c r="H286" s="31">
        <v>3304117</v>
      </c>
      <c r="I286" s="36">
        <f t="shared" si="65"/>
        <v>0.26498937433444231</v>
      </c>
      <c r="J286" s="31">
        <v>2981279</v>
      </c>
      <c r="K286" s="36">
        <f t="shared" si="66"/>
        <v>0.23909784578645724</v>
      </c>
      <c r="L286" s="31">
        <v>3372730</v>
      </c>
      <c r="M286" s="36">
        <f t="shared" si="67"/>
        <v>0.2704921201334588</v>
      </c>
      <c r="N286" s="31">
        <f t="shared" si="68"/>
        <v>12961019</v>
      </c>
      <c r="O286" s="36">
        <f t="shared" si="69"/>
        <v>1.0394705500885164</v>
      </c>
      <c r="P286" s="31">
        <v>2975304</v>
      </c>
      <c r="Q286" s="31">
        <v>11707985</v>
      </c>
      <c r="R286" s="31">
        <v>11707985</v>
      </c>
      <c r="S286" s="31">
        <v>10262325</v>
      </c>
      <c r="T286" s="36">
        <f t="shared" si="70"/>
        <v>0.87652358625331339</v>
      </c>
      <c r="U286" s="36">
        <f t="shared" si="71"/>
        <v>0.13357492209199462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8572292</v>
      </c>
      <c r="E287" s="31">
        <v>8626882</v>
      </c>
      <c r="F287" s="31">
        <v>1346829</v>
      </c>
      <c r="G287" s="36">
        <f t="shared" si="64"/>
        <v>0.15711422336056682</v>
      </c>
      <c r="H287" s="31">
        <v>1479659</v>
      </c>
      <c r="I287" s="36">
        <f t="shared" si="65"/>
        <v>0.17260949580345605</v>
      </c>
      <c r="J287" s="31">
        <v>1865605</v>
      </c>
      <c r="K287" s="36">
        <f t="shared" si="66"/>
        <v>0.21625484155225491</v>
      </c>
      <c r="L287" s="31">
        <v>1538793</v>
      </c>
      <c r="M287" s="36">
        <f t="shared" si="67"/>
        <v>0.17837186135152885</v>
      </c>
      <c r="N287" s="31">
        <f t="shared" si="68"/>
        <v>6230886</v>
      </c>
      <c r="O287" s="36">
        <f t="shared" si="69"/>
        <v>0.72226396512668189</v>
      </c>
      <c r="P287" s="31">
        <v>1273614</v>
      </c>
      <c r="Q287" s="31">
        <v>3879732</v>
      </c>
      <c r="R287" s="31">
        <v>7466609</v>
      </c>
      <c r="S287" s="31">
        <v>6950663</v>
      </c>
      <c r="T287" s="36">
        <f t="shared" si="70"/>
        <v>0.93089955560817506</v>
      </c>
      <c r="U287" s="36">
        <f t="shared" si="71"/>
        <v>0.20820986578351053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16356973</v>
      </c>
      <c r="E288" s="31">
        <v>16356973</v>
      </c>
      <c r="F288" s="31">
        <v>1530461</v>
      </c>
      <c r="G288" s="36">
        <f t="shared" si="64"/>
        <v>9.3566272928371289E-2</v>
      </c>
      <c r="H288" s="31">
        <v>3027802</v>
      </c>
      <c r="I288" s="36">
        <f t="shared" si="65"/>
        <v>0.18510772133694908</v>
      </c>
      <c r="J288" s="31">
        <v>4312780</v>
      </c>
      <c r="K288" s="36">
        <f t="shared" si="66"/>
        <v>0.26366614409646577</v>
      </c>
      <c r="L288" s="31">
        <v>4290978</v>
      </c>
      <c r="M288" s="36">
        <f t="shared" si="67"/>
        <v>0.26233325689294712</v>
      </c>
      <c r="N288" s="31">
        <f t="shared" si="68"/>
        <v>13162021</v>
      </c>
      <c r="O288" s="36">
        <f t="shared" si="69"/>
        <v>0.80467339525473325</v>
      </c>
      <c r="P288" s="31">
        <v>4031820</v>
      </c>
      <c r="Q288" s="31">
        <v>20004585</v>
      </c>
      <c r="R288" s="31">
        <v>22805066</v>
      </c>
      <c r="S288" s="31">
        <v>12196186</v>
      </c>
      <c r="T288" s="36">
        <f t="shared" si="70"/>
        <v>0.53480160943186916</v>
      </c>
      <c r="U288" s="36">
        <f t="shared" si="71"/>
        <v>6.4278167180082502E-2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14715090</v>
      </c>
      <c r="E289" s="31">
        <v>14715090</v>
      </c>
      <c r="F289" s="31">
        <v>1190397</v>
      </c>
      <c r="G289" s="36">
        <f t="shared" si="64"/>
        <v>8.0896345180355669E-2</v>
      </c>
      <c r="H289" s="31">
        <v>2035102</v>
      </c>
      <c r="I289" s="36">
        <f t="shared" si="65"/>
        <v>0.13830034338899727</v>
      </c>
      <c r="J289" s="31">
        <v>2011822</v>
      </c>
      <c r="K289" s="36">
        <f t="shared" si="66"/>
        <v>0.13671829394179716</v>
      </c>
      <c r="L289" s="31">
        <v>1990992</v>
      </c>
      <c r="M289" s="36">
        <f t="shared" si="67"/>
        <v>0.13530274024827574</v>
      </c>
      <c r="N289" s="31">
        <f t="shared" si="68"/>
        <v>7228313</v>
      </c>
      <c r="O289" s="36">
        <f t="shared" si="69"/>
        <v>0.49121772275942588</v>
      </c>
      <c r="P289" s="31">
        <v>1979151</v>
      </c>
      <c r="Q289" s="31">
        <v>11541687</v>
      </c>
      <c r="R289" s="31">
        <v>9541687</v>
      </c>
      <c r="S289" s="31">
        <v>8246094</v>
      </c>
      <c r="T289" s="36">
        <f t="shared" si="70"/>
        <v>0.86421761686376841</v>
      </c>
      <c r="U289" s="36">
        <f t="shared" si="71"/>
        <v>5.9828684117584352E-3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53064817</v>
      </c>
      <c r="E290" s="31">
        <v>53064817</v>
      </c>
      <c r="F290" s="31">
        <v>12318490</v>
      </c>
      <c r="G290" s="36">
        <f t="shared" si="64"/>
        <v>0.23214044062377526</v>
      </c>
      <c r="H290" s="31">
        <v>12161296</v>
      </c>
      <c r="I290" s="36">
        <f t="shared" si="65"/>
        <v>0.2291781388787226</v>
      </c>
      <c r="J290" s="31">
        <v>15364259</v>
      </c>
      <c r="K290" s="36">
        <f t="shared" si="66"/>
        <v>0.28953758570391375</v>
      </c>
      <c r="L290" s="31">
        <v>12785021</v>
      </c>
      <c r="M290" s="36">
        <f t="shared" si="67"/>
        <v>0.24093216038038914</v>
      </c>
      <c r="N290" s="31">
        <f t="shared" si="68"/>
        <v>52629066</v>
      </c>
      <c r="O290" s="36">
        <f t="shared" si="69"/>
        <v>0.99178832558680075</v>
      </c>
      <c r="P290" s="31">
        <v>10706623</v>
      </c>
      <c r="Q290" s="31">
        <v>48148882</v>
      </c>
      <c r="R290" s="31">
        <v>48811374</v>
      </c>
      <c r="S290" s="31">
        <v>46056029</v>
      </c>
      <c r="T290" s="36">
        <f t="shared" si="70"/>
        <v>0.94355116903695435</v>
      </c>
      <c r="U290" s="36">
        <f t="shared" si="71"/>
        <v>0.1941226472623534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105178038</v>
      </c>
      <c r="E292" s="32">
        <f>SUM(E286:E291)</f>
        <v>105232628</v>
      </c>
      <c r="F292" s="32">
        <f>SUM(F286:F291)</f>
        <v>19689070</v>
      </c>
      <c r="G292" s="37">
        <f t="shared" si="64"/>
        <v>0.18719754023173546</v>
      </c>
      <c r="H292" s="32">
        <f>SUM(H286:H291)</f>
        <v>22007976</v>
      </c>
      <c r="I292" s="37">
        <f t="shared" si="65"/>
        <v>0.2092449756478629</v>
      </c>
      <c r="J292" s="32">
        <f>SUM(J286:J291)</f>
        <v>26535745</v>
      </c>
      <c r="K292" s="37">
        <f t="shared" si="66"/>
        <v>0.25216271326037776</v>
      </c>
      <c r="L292" s="32">
        <f>SUM(L286:L291)</f>
        <v>23978514</v>
      </c>
      <c r="M292" s="37">
        <f t="shared" si="67"/>
        <v>0.22786197071881545</v>
      </c>
      <c r="N292" s="32">
        <f t="shared" si="68"/>
        <v>92211305</v>
      </c>
      <c r="O292" s="37">
        <f t="shared" si="69"/>
        <v>0.87626154314040317</v>
      </c>
      <c r="P292" s="32">
        <f>SUM(P286:P291)</f>
        <v>20966512</v>
      </c>
      <c r="Q292" s="32">
        <f>SUM(Q286:Q291)</f>
        <v>95282871</v>
      </c>
      <c r="R292" s="32">
        <f>SUM(R286:R291)</f>
        <v>100332721</v>
      </c>
      <c r="S292" s="32">
        <f>SUM(S286:S291)</f>
        <v>83711297</v>
      </c>
      <c r="T292" s="37">
        <f t="shared" si="70"/>
        <v>0.83433695573750066</v>
      </c>
      <c r="U292" s="37">
        <f t="shared" si="71"/>
        <v>0.1436577528966192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87272408</v>
      </c>
      <c r="E293" s="31">
        <v>87272408</v>
      </c>
      <c r="F293" s="31">
        <v>26900996</v>
      </c>
      <c r="G293" s="36">
        <f t="shared" si="64"/>
        <v>0.30824170681757745</v>
      </c>
      <c r="H293" s="31">
        <v>26763544</v>
      </c>
      <c r="I293" s="36">
        <f t="shared" si="65"/>
        <v>0.30666673022245472</v>
      </c>
      <c r="J293" s="31">
        <v>27339157</v>
      </c>
      <c r="K293" s="36">
        <f t="shared" si="66"/>
        <v>0.31326231997632059</v>
      </c>
      <c r="L293" s="31">
        <v>27654442</v>
      </c>
      <c r="M293" s="36">
        <f t="shared" si="67"/>
        <v>0.31687497381761254</v>
      </c>
      <c r="N293" s="31">
        <f t="shared" si="68"/>
        <v>108658139</v>
      </c>
      <c r="O293" s="36">
        <f t="shared" si="69"/>
        <v>1.2450457308339653</v>
      </c>
      <c r="P293" s="31">
        <v>24561137</v>
      </c>
      <c r="Q293" s="31">
        <v>76412609</v>
      </c>
      <c r="R293" s="31">
        <v>83402609</v>
      </c>
      <c r="S293" s="31">
        <v>96253750</v>
      </c>
      <c r="T293" s="36">
        <f t="shared" si="70"/>
        <v>1.1540855994085268</v>
      </c>
      <c r="U293" s="36">
        <f t="shared" si="71"/>
        <v>0.12594307014369899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27216155</v>
      </c>
      <c r="E294" s="31">
        <v>27216155</v>
      </c>
      <c r="F294" s="31">
        <v>2224247</v>
      </c>
      <c r="G294" s="36">
        <f t="shared" si="64"/>
        <v>8.172524737605294E-2</v>
      </c>
      <c r="H294" s="31">
        <v>6629318</v>
      </c>
      <c r="I294" s="36">
        <f t="shared" si="65"/>
        <v>0.24358025591785468</v>
      </c>
      <c r="J294" s="31">
        <v>6651292</v>
      </c>
      <c r="K294" s="36">
        <f t="shared" si="66"/>
        <v>0.24438764402980509</v>
      </c>
      <c r="L294" s="31">
        <v>6352691</v>
      </c>
      <c r="M294" s="36">
        <f t="shared" si="67"/>
        <v>0.23341618241077772</v>
      </c>
      <c r="N294" s="31">
        <f t="shared" si="68"/>
        <v>21857548</v>
      </c>
      <c r="O294" s="36">
        <f t="shared" si="69"/>
        <v>0.80310932973449045</v>
      </c>
      <c r="P294" s="31">
        <v>6365077</v>
      </c>
      <c r="Q294" s="31">
        <v>25941100</v>
      </c>
      <c r="R294" s="31">
        <v>20487803</v>
      </c>
      <c r="S294" s="31">
        <v>24987745</v>
      </c>
      <c r="T294" s="36">
        <f t="shared" si="70"/>
        <v>1.219640046324147</v>
      </c>
      <c r="U294" s="36">
        <f t="shared" si="71"/>
        <v>-1.945930897615189E-3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11807056</v>
      </c>
      <c r="E295" s="31">
        <v>11807056</v>
      </c>
      <c r="F295" s="31">
        <v>2918320</v>
      </c>
      <c r="G295" s="36">
        <f t="shared" si="64"/>
        <v>0.2471674564768728</v>
      </c>
      <c r="H295" s="31">
        <v>2949762</v>
      </c>
      <c r="I295" s="36">
        <f t="shared" si="65"/>
        <v>0.24983044037395943</v>
      </c>
      <c r="J295" s="31">
        <v>2978666</v>
      </c>
      <c r="K295" s="36">
        <f t="shared" si="66"/>
        <v>0.25227846806180981</v>
      </c>
      <c r="L295" s="31">
        <v>2851758</v>
      </c>
      <c r="M295" s="36">
        <f t="shared" si="67"/>
        <v>0.24152998003905463</v>
      </c>
      <c r="N295" s="31">
        <f t="shared" si="68"/>
        <v>11698506</v>
      </c>
      <c r="O295" s="36">
        <f t="shared" si="69"/>
        <v>0.99080634495169673</v>
      </c>
      <c r="P295" s="31">
        <v>2624187</v>
      </c>
      <c r="Q295" s="31">
        <v>9367672</v>
      </c>
      <c r="R295" s="31">
        <v>11255533</v>
      </c>
      <c r="S295" s="31">
        <v>10579172</v>
      </c>
      <c r="T295" s="36">
        <f t="shared" si="70"/>
        <v>0.93990857651965487</v>
      </c>
      <c r="U295" s="36">
        <f t="shared" si="71"/>
        <v>8.6720572886002323E-2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27604770</v>
      </c>
      <c r="E296" s="31">
        <v>27604770</v>
      </c>
      <c r="F296" s="31">
        <v>7052041</v>
      </c>
      <c r="G296" s="36">
        <f t="shared" si="64"/>
        <v>0.2554645809401781</v>
      </c>
      <c r="H296" s="31">
        <v>7027670</v>
      </c>
      <c r="I296" s="36">
        <f t="shared" si="65"/>
        <v>0.25458172627411857</v>
      </c>
      <c r="J296" s="31">
        <v>7055535</v>
      </c>
      <c r="K296" s="36">
        <f t="shared" si="66"/>
        <v>0.25559115326807652</v>
      </c>
      <c r="L296" s="31">
        <v>7102890</v>
      </c>
      <c r="M296" s="36">
        <f t="shared" si="67"/>
        <v>0.25730661766064344</v>
      </c>
      <c r="N296" s="31">
        <f t="shared" si="68"/>
        <v>28238136</v>
      </c>
      <c r="O296" s="36">
        <f t="shared" si="69"/>
        <v>1.0229440781430166</v>
      </c>
      <c r="P296" s="31">
        <v>8035447</v>
      </c>
      <c r="Q296" s="31">
        <v>21700010</v>
      </c>
      <c r="R296" s="31">
        <v>24465744</v>
      </c>
      <c r="S296" s="31">
        <v>27879747</v>
      </c>
      <c r="T296" s="36">
        <f t="shared" si="70"/>
        <v>1.1395421696556622</v>
      </c>
      <c r="U296" s="36">
        <f t="shared" si="71"/>
        <v>-0.11605539803821741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153900389</v>
      </c>
      <c r="E298" s="32">
        <f>SUM(E293:E297)</f>
        <v>153900389</v>
      </c>
      <c r="F298" s="32">
        <f>SUM(F293:F297)</f>
        <v>39095604</v>
      </c>
      <c r="G298" s="37">
        <f t="shared" si="64"/>
        <v>0.25403187252502657</v>
      </c>
      <c r="H298" s="32">
        <f>SUM(H293:H297)</f>
        <v>43370294</v>
      </c>
      <c r="I298" s="37">
        <f t="shared" si="65"/>
        <v>0.28180756580153932</v>
      </c>
      <c r="J298" s="32">
        <f>SUM(J293:J297)</f>
        <v>44024650</v>
      </c>
      <c r="K298" s="37">
        <f t="shared" si="66"/>
        <v>0.2860593809155349</v>
      </c>
      <c r="L298" s="32">
        <f>SUM(L293:L297)</f>
        <v>43961781</v>
      </c>
      <c r="M298" s="37">
        <f t="shared" si="67"/>
        <v>0.28565087642501019</v>
      </c>
      <c r="N298" s="32">
        <f t="shared" si="68"/>
        <v>170452329</v>
      </c>
      <c r="O298" s="37">
        <f t="shared" si="69"/>
        <v>1.1075496956671109</v>
      </c>
      <c r="P298" s="32">
        <f>SUM(P293:P297)</f>
        <v>41585848</v>
      </c>
      <c r="Q298" s="32">
        <f>SUM(Q293:Q297)</f>
        <v>133421391</v>
      </c>
      <c r="R298" s="32">
        <f>SUM(R293:R297)</f>
        <v>139611689</v>
      </c>
      <c r="S298" s="32">
        <f>SUM(S293:S297)</f>
        <v>159700414</v>
      </c>
      <c r="T298" s="37">
        <f t="shared" si="70"/>
        <v>1.1438899933371625</v>
      </c>
      <c r="U298" s="37">
        <f t="shared" si="71"/>
        <v>5.7133210317125149E-2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501100220</v>
      </c>
      <c r="E299" s="32">
        <f>SUM(E263:E266,E268:E274,E276:E284,E286:E291,E293:E297)</f>
        <v>488274126</v>
      </c>
      <c r="F299" s="32">
        <f>SUM(F263:F266,F268:F274,F276:F284,F286:F291,F293:F297)</f>
        <v>108443188</v>
      </c>
      <c r="G299" s="37">
        <f t="shared" si="64"/>
        <v>0.21641017838706997</v>
      </c>
      <c r="H299" s="32">
        <f>SUM(H263:H266,H268:H274,H276:H284,H286:H291,H293:H297)</f>
        <v>108227312</v>
      </c>
      <c r="I299" s="37">
        <f t="shared" si="65"/>
        <v>0.21597937434551515</v>
      </c>
      <c r="J299" s="32">
        <f>SUM(J263:J266,J268:J274,J276:J284,J286:J291,J293:J297)</f>
        <v>141686920</v>
      </c>
      <c r="K299" s="37">
        <f t="shared" si="66"/>
        <v>0.29017904585835047</v>
      </c>
      <c r="L299" s="32">
        <f>SUM(L263:L266,L268:L274,L276:L284,L286:L291,L293:L297)</f>
        <v>90895879</v>
      </c>
      <c r="M299" s="37">
        <f t="shared" si="67"/>
        <v>0.18615747622064249</v>
      </c>
      <c r="N299" s="32">
        <f t="shared" si="68"/>
        <v>449253299</v>
      </c>
      <c r="O299" s="37">
        <f t="shared" si="69"/>
        <v>0.92008418033602701</v>
      </c>
      <c r="P299" s="32">
        <f>SUM(P263:P266,P268:P274,P276:P284,P286:P291,P293:P297)</f>
        <v>86817941</v>
      </c>
      <c r="Q299" s="32">
        <f>SUM(Q263:Q266,Q268:Q274,Q276:Q284,Q286:Q291,Q293:Q297)</f>
        <v>453872983</v>
      </c>
      <c r="R299" s="32">
        <f>SUM(R263:R266,R268:R274,R276:R284,R286:R291,R293:R297)</f>
        <v>468541093</v>
      </c>
      <c r="S299" s="32">
        <f>SUM(S263:S266,S268:S274,S276:S284,S286:S291,S293:S297)</f>
        <v>409315931</v>
      </c>
      <c r="T299" s="37">
        <f t="shared" si="70"/>
        <v>0.87359665377311957</v>
      </c>
      <c r="U299" s="37">
        <f t="shared" si="71"/>
        <v>4.6971143902157175E-2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2180787916</v>
      </c>
      <c r="E302" s="31">
        <v>2198356578</v>
      </c>
      <c r="F302" s="31">
        <v>618541329</v>
      </c>
      <c r="G302" s="36">
        <f t="shared" ref="G302:G339" si="72">IF(($D302     =0),0,($F302     /$D302     ))</f>
        <v>0.28363204164049488</v>
      </c>
      <c r="H302" s="31">
        <v>589023936</v>
      </c>
      <c r="I302" s="36">
        <f t="shared" ref="I302:I339" si="73">IF(($D302     =0),0,($H302     /$D302     ))</f>
        <v>0.27009684512576876</v>
      </c>
      <c r="J302" s="31">
        <v>525669305</v>
      </c>
      <c r="K302" s="36">
        <f t="shared" ref="K302:K339" si="74">IF(($E302     =0),0,($J302     /$E302     ))</f>
        <v>0.23911921762857891</v>
      </c>
      <c r="L302" s="31">
        <v>496848571</v>
      </c>
      <c r="M302" s="36">
        <f t="shared" ref="M302:M339" si="75">IF(($E302     =0),0,($L302     /$E302     ))</f>
        <v>0.22600909059622082</v>
      </c>
      <c r="N302" s="31">
        <f t="shared" ref="N302:N339" si="76">$F302     +$H302     +$J302     +$L302</f>
        <v>2230083141</v>
      </c>
      <c r="O302" s="36">
        <f t="shared" ref="O302:O339" si="77">IF(($E302     =0),0,($N302     /$E302     ))</f>
        <v>1.0144319458078379</v>
      </c>
      <c r="P302" s="31">
        <v>406342604</v>
      </c>
      <c r="Q302" s="31">
        <v>2041107396</v>
      </c>
      <c r="R302" s="31">
        <v>2054278310</v>
      </c>
      <c r="S302" s="31">
        <v>2026011810</v>
      </c>
      <c r="T302" s="36">
        <f t="shared" ref="T302:T339" si="78">IF(($R302     =0),0,($S302     /$R302     ))</f>
        <v>0.98624017989071788</v>
      </c>
      <c r="U302" s="36">
        <f t="shared" ref="U302:U339" si="79">IF(($P302     =0),0,(($L302     /$P302     )-1))</f>
        <v>0.22273314712527648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2180787916</v>
      </c>
      <c r="E303" s="32">
        <f>E302</f>
        <v>2198356578</v>
      </c>
      <c r="F303" s="32">
        <f>F302</f>
        <v>618541329</v>
      </c>
      <c r="G303" s="37">
        <f t="shared" si="72"/>
        <v>0.28363204164049488</v>
      </c>
      <c r="H303" s="32">
        <f>H302</f>
        <v>589023936</v>
      </c>
      <c r="I303" s="37">
        <f t="shared" si="73"/>
        <v>0.27009684512576876</v>
      </c>
      <c r="J303" s="32">
        <f>J302</f>
        <v>525669305</v>
      </c>
      <c r="K303" s="37">
        <f t="shared" si="74"/>
        <v>0.23911921762857891</v>
      </c>
      <c r="L303" s="32">
        <f>L302</f>
        <v>496848571</v>
      </c>
      <c r="M303" s="37">
        <f t="shared" si="75"/>
        <v>0.22600909059622082</v>
      </c>
      <c r="N303" s="32">
        <f t="shared" si="76"/>
        <v>2230083141</v>
      </c>
      <c r="O303" s="37">
        <f t="shared" si="77"/>
        <v>1.0144319458078379</v>
      </c>
      <c r="P303" s="32">
        <f>P302</f>
        <v>406342604</v>
      </c>
      <c r="Q303" s="32">
        <f>Q302</f>
        <v>2041107396</v>
      </c>
      <c r="R303" s="32">
        <f>R302</f>
        <v>2054278310</v>
      </c>
      <c r="S303" s="32">
        <f>S302</f>
        <v>2026011810</v>
      </c>
      <c r="T303" s="37">
        <f t="shared" si="78"/>
        <v>0.98624017989071788</v>
      </c>
      <c r="U303" s="37">
        <f t="shared" si="79"/>
        <v>0.22273314712527648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41958890</v>
      </c>
      <c r="E304" s="31">
        <v>47000306</v>
      </c>
      <c r="F304" s="31">
        <v>11338797</v>
      </c>
      <c r="G304" s="36">
        <f t="shared" si="72"/>
        <v>0.27023586658274323</v>
      </c>
      <c r="H304" s="31">
        <v>11092421</v>
      </c>
      <c r="I304" s="36">
        <f t="shared" si="73"/>
        <v>0.26436402392913633</v>
      </c>
      <c r="J304" s="31">
        <v>11613760</v>
      </c>
      <c r="K304" s="36">
        <f t="shared" si="74"/>
        <v>0.24709966781918399</v>
      </c>
      <c r="L304" s="31">
        <v>11750338</v>
      </c>
      <c r="M304" s="36">
        <f t="shared" si="75"/>
        <v>0.25000556379356337</v>
      </c>
      <c r="N304" s="31">
        <f t="shared" si="76"/>
        <v>45795316</v>
      </c>
      <c r="O304" s="36">
        <f t="shared" si="77"/>
        <v>0.97436208181282902</v>
      </c>
      <c r="P304" s="31">
        <v>9306605</v>
      </c>
      <c r="Q304" s="31">
        <v>29795066</v>
      </c>
      <c r="R304" s="31">
        <v>37116474</v>
      </c>
      <c r="S304" s="31">
        <v>36912555</v>
      </c>
      <c r="T304" s="36">
        <f t="shared" si="78"/>
        <v>0.99450597058330492</v>
      </c>
      <c r="U304" s="36">
        <f t="shared" si="79"/>
        <v>0.26258050062294469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18610600</v>
      </c>
      <c r="E305" s="31">
        <v>19851895</v>
      </c>
      <c r="F305" s="31">
        <v>7350336</v>
      </c>
      <c r="G305" s="36">
        <f t="shared" si="72"/>
        <v>0.39495427337108957</v>
      </c>
      <c r="H305" s="31">
        <v>3723576</v>
      </c>
      <c r="I305" s="36">
        <f t="shared" si="73"/>
        <v>0.20007823498436375</v>
      </c>
      <c r="J305" s="31">
        <v>4393882</v>
      </c>
      <c r="K305" s="36">
        <f t="shared" si="74"/>
        <v>0.22133312713975165</v>
      </c>
      <c r="L305" s="31">
        <v>4134268</v>
      </c>
      <c r="M305" s="36">
        <f t="shared" si="75"/>
        <v>0.20825558466836541</v>
      </c>
      <c r="N305" s="31">
        <f t="shared" si="76"/>
        <v>19602062</v>
      </c>
      <c r="O305" s="36">
        <f t="shared" si="77"/>
        <v>0.9874151560845954</v>
      </c>
      <c r="P305" s="31">
        <v>3924214</v>
      </c>
      <c r="Q305" s="31">
        <v>16192000</v>
      </c>
      <c r="R305" s="31">
        <v>17134848</v>
      </c>
      <c r="S305" s="31">
        <v>13999746</v>
      </c>
      <c r="T305" s="36">
        <f t="shared" si="78"/>
        <v>0.81703356808300842</v>
      </c>
      <c r="U305" s="36">
        <f t="shared" si="79"/>
        <v>5.352766184514901E-2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52611000</v>
      </c>
      <c r="E306" s="31">
        <v>61481000</v>
      </c>
      <c r="F306" s="31">
        <v>12818421</v>
      </c>
      <c r="G306" s="36">
        <f t="shared" si="72"/>
        <v>0.24364526429834066</v>
      </c>
      <c r="H306" s="31">
        <v>12842301</v>
      </c>
      <c r="I306" s="36">
        <f t="shared" si="73"/>
        <v>0.24409916177225294</v>
      </c>
      <c r="J306" s="31">
        <v>12877420</v>
      </c>
      <c r="K306" s="36">
        <f t="shared" si="74"/>
        <v>0.20945365234787983</v>
      </c>
      <c r="L306" s="31">
        <v>12410686</v>
      </c>
      <c r="M306" s="36">
        <f t="shared" si="75"/>
        <v>0.20186213626974187</v>
      </c>
      <c r="N306" s="31">
        <f t="shared" si="76"/>
        <v>50948828</v>
      </c>
      <c r="O306" s="36">
        <f t="shared" si="77"/>
        <v>0.828692246385062</v>
      </c>
      <c r="P306" s="31">
        <v>11036782</v>
      </c>
      <c r="Q306" s="31">
        <v>39848000</v>
      </c>
      <c r="R306" s="31">
        <v>50938456</v>
      </c>
      <c r="S306" s="31">
        <v>43673902</v>
      </c>
      <c r="T306" s="36">
        <f t="shared" si="78"/>
        <v>0.857385665556883</v>
      </c>
      <c r="U306" s="36">
        <f t="shared" si="79"/>
        <v>0.12448411140131244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131773829</v>
      </c>
      <c r="E307" s="31">
        <v>136083828</v>
      </c>
      <c r="F307" s="31">
        <v>38802797</v>
      </c>
      <c r="G307" s="36">
        <f t="shared" si="72"/>
        <v>0.29446512478589354</v>
      </c>
      <c r="H307" s="31">
        <v>36676506</v>
      </c>
      <c r="I307" s="36">
        <f t="shared" si="73"/>
        <v>0.27832921209263789</v>
      </c>
      <c r="J307" s="31">
        <v>33719016</v>
      </c>
      <c r="K307" s="36">
        <f t="shared" si="74"/>
        <v>0.24778121320925806</v>
      </c>
      <c r="L307" s="31">
        <v>27054918</v>
      </c>
      <c r="M307" s="36">
        <f t="shared" si="75"/>
        <v>0.19881067719523587</v>
      </c>
      <c r="N307" s="31">
        <f t="shared" si="76"/>
        <v>136253237</v>
      </c>
      <c r="O307" s="36">
        <f t="shared" si="77"/>
        <v>1.0012448870853339</v>
      </c>
      <c r="P307" s="31">
        <v>24971762</v>
      </c>
      <c r="Q307" s="31">
        <v>123750917</v>
      </c>
      <c r="R307" s="31">
        <v>127202652</v>
      </c>
      <c r="S307" s="31">
        <v>128323571</v>
      </c>
      <c r="T307" s="36">
        <f t="shared" si="78"/>
        <v>1.0088120725659084</v>
      </c>
      <c r="U307" s="36">
        <f t="shared" si="79"/>
        <v>8.3420465083721362E-2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62881576</v>
      </c>
      <c r="E308" s="31">
        <v>62881576</v>
      </c>
      <c r="F308" s="31">
        <v>18884921</v>
      </c>
      <c r="G308" s="36">
        <f t="shared" si="72"/>
        <v>0.30032518587002338</v>
      </c>
      <c r="H308" s="31">
        <v>17571816</v>
      </c>
      <c r="I308" s="36">
        <f t="shared" si="73"/>
        <v>0.27944299614882429</v>
      </c>
      <c r="J308" s="31">
        <v>16213903</v>
      </c>
      <c r="K308" s="36">
        <f t="shared" si="74"/>
        <v>0.25784822886754621</v>
      </c>
      <c r="L308" s="31">
        <v>11184518</v>
      </c>
      <c r="M308" s="36">
        <f t="shared" si="75"/>
        <v>0.17786637535929442</v>
      </c>
      <c r="N308" s="31">
        <f t="shared" si="76"/>
        <v>63855158</v>
      </c>
      <c r="O308" s="36">
        <f t="shared" si="77"/>
        <v>1.0154827862456883</v>
      </c>
      <c r="P308" s="31">
        <v>9758042</v>
      </c>
      <c r="Q308" s="31">
        <v>56594513</v>
      </c>
      <c r="R308" s="31">
        <v>56594513</v>
      </c>
      <c r="S308" s="31">
        <v>57195456</v>
      </c>
      <c r="T308" s="36">
        <f t="shared" si="78"/>
        <v>1.0106183968753295</v>
      </c>
      <c r="U308" s="36">
        <f t="shared" si="79"/>
        <v>0.14618465466740149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14126448</v>
      </c>
      <c r="E309" s="31">
        <v>14126448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9600000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321962343</v>
      </c>
      <c r="E310" s="32">
        <f>SUM(E304:E309)</f>
        <v>341425053</v>
      </c>
      <c r="F310" s="32">
        <f>SUM(F304:F309)</f>
        <v>89195272</v>
      </c>
      <c r="G310" s="37">
        <f t="shared" si="72"/>
        <v>0.27703634893724199</v>
      </c>
      <c r="H310" s="32">
        <f>SUM(H304:H309)</f>
        <v>81906620</v>
      </c>
      <c r="I310" s="37">
        <f t="shared" si="73"/>
        <v>0.25439813624415075</v>
      </c>
      <c r="J310" s="32">
        <f>SUM(J304:J309)</f>
        <v>78817981</v>
      </c>
      <c r="K310" s="37">
        <f t="shared" si="74"/>
        <v>0.23085002201054064</v>
      </c>
      <c r="L310" s="32">
        <f>SUM(L304:L309)</f>
        <v>66534728</v>
      </c>
      <c r="M310" s="37">
        <f t="shared" si="75"/>
        <v>0.19487359646100721</v>
      </c>
      <c r="N310" s="32">
        <f t="shared" si="76"/>
        <v>316454601</v>
      </c>
      <c r="O310" s="37">
        <f t="shared" si="77"/>
        <v>0.92686403126955064</v>
      </c>
      <c r="P310" s="32">
        <f>SUM(P304:P309)</f>
        <v>58997405</v>
      </c>
      <c r="Q310" s="32">
        <f>SUM(Q304:Q309)</f>
        <v>266180496</v>
      </c>
      <c r="R310" s="32">
        <f>SUM(R304:R309)</f>
        <v>298586943</v>
      </c>
      <c r="S310" s="32">
        <f>SUM(S304:S309)</f>
        <v>280105230</v>
      </c>
      <c r="T310" s="37">
        <f t="shared" si="78"/>
        <v>0.93810274215507139</v>
      </c>
      <c r="U310" s="37">
        <f t="shared" si="79"/>
        <v>0.12775685642444778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41153701</v>
      </c>
      <c r="E311" s="31">
        <v>41187223</v>
      </c>
      <c r="F311" s="31">
        <v>10347860</v>
      </c>
      <c r="G311" s="36">
        <f t="shared" si="72"/>
        <v>0.2514442139723958</v>
      </c>
      <c r="H311" s="31">
        <v>10325787</v>
      </c>
      <c r="I311" s="36">
        <f t="shared" si="73"/>
        <v>0.25090785880958799</v>
      </c>
      <c r="J311" s="31">
        <v>10480624</v>
      </c>
      <c r="K311" s="36">
        <f t="shared" si="74"/>
        <v>0.25446299207887846</v>
      </c>
      <c r="L311" s="31">
        <v>11332629</v>
      </c>
      <c r="M311" s="36">
        <f t="shared" si="75"/>
        <v>0.27514914030499216</v>
      </c>
      <c r="N311" s="31">
        <f t="shared" si="76"/>
        <v>42486900</v>
      </c>
      <c r="O311" s="36">
        <f t="shared" si="77"/>
        <v>1.0315553442386733</v>
      </c>
      <c r="P311" s="31">
        <v>-5729608</v>
      </c>
      <c r="Q311" s="31">
        <v>39479630</v>
      </c>
      <c r="R311" s="31">
        <v>39479630</v>
      </c>
      <c r="S311" s="31">
        <v>26733065</v>
      </c>
      <c r="T311" s="36">
        <f t="shared" si="78"/>
        <v>0.67713565198052772</v>
      </c>
      <c r="U311" s="36">
        <f t="shared" si="79"/>
        <v>-2.9779065164667458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249712078</v>
      </c>
      <c r="E312" s="31">
        <v>251585604</v>
      </c>
      <c r="F312" s="31">
        <v>48039378</v>
      </c>
      <c r="G312" s="36">
        <f t="shared" si="72"/>
        <v>0.19237907266944454</v>
      </c>
      <c r="H312" s="31">
        <v>95666647</v>
      </c>
      <c r="I312" s="36">
        <f t="shared" si="73"/>
        <v>0.38310780866594685</v>
      </c>
      <c r="J312" s="31">
        <v>60227325</v>
      </c>
      <c r="K312" s="36">
        <f t="shared" si="74"/>
        <v>0.23939098280043083</v>
      </c>
      <c r="L312" s="31">
        <v>48678637</v>
      </c>
      <c r="M312" s="36">
        <f t="shared" si="75"/>
        <v>0.1934873706048777</v>
      </c>
      <c r="N312" s="31">
        <f t="shared" si="76"/>
        <v>252611987</v>
      </c>
      <c r="O312" s="36">
        <f t="shared" si="77"/>
        <v>1.004079657117424</v>
      </c>
      <c r="P312" s="31">
        <v>44989106</v>
      </c>
      <c r="Q312" s="31">
        <v>223026260</v>
      </c>
      <c r="R312" s="31">
        <v>230576349</v>
      </c>
      <c r="S312" s="31">
        <v>237272885</v>
      </c>
      <c r="T312" s="36">
        <f t="shared" si="78"/>
        <v>1.0290425970792001</v>
      </c>
      <c r="U312" s="36">
        <f t="shared" si="79"/>
        <v>8.2009431349891582E-2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143514265</v>
      </c>
      <c r="E313" s="31">
        <v>138514265</v>
      </c>
      <c r="F313" s="31">
        <v>43531803</v>
      </c>
      <c r="G313" s="36">
        <f t="shared" si="72"/>
        <v>0.30332735913046693</v>
      </c>
      <c r="H313" s="31">
        <v>32170168</v>
      </c>
      <c r="I313" s="36">
        <f t="shared" si="73"/>
        <v>0.22416007217122283</v>
      </c>
      <c r="J313" s="31">
        <v>30535282</v>
      </c>
      <c r="K313" s="36">
        <f t="shared" si="74"/>
        <v>0.22044864476593801</v>
      </c>
      <c r="L313" s="31">
        <v>24570200</v>
      </c>
      <c r="M313" s="36">
        <f t="shared" si="75"/>
        <v>0.17738389616405212</v>
      </c>
      <c r="N313" s="31">
        <f t="shared" si="76"/>
        <v>130807453</v>
      </c>
      <c r="O313" s="36">
        <f t="shared" si="77"/>
        <v>0.94436087864307694</v>
      </c>
      <c r="P313" s="31">
        <v>25186304</v>
      </c>
      <c r="Q313" s="31">
        <v>151335681</v>
      </c>
      <c r="R313" s="31">
        <v>134129802</v>
      </c>
      <c r="S313" s="31">
        <v>141721520</v>
      </c>
      <c r="T313" s="36">
        <f t="shared" si="78"/>
        <v>1.0565997853333147</v>
      </c>
      <c r="U313" s="36">
        <f t="shared" si="79"/>
        <v>-2.4461866258741249E-2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79133000</v>
      </c>
      <c r="E314" s="31">
        <v>85489100</v>
      </c>
      <c r="F314" s="31">
        <v>42820501</v>
      </c>
      <c r="G314" s="36">
        <f t="shared" si="72"/>
        <v>0.54112065762703299</v>
      </c>
      <c r="H314" s="31">
        <v>14427368</v>
      </c>
      <c r="I314" s="36">
        <f t="shared" si="73"/>
        <v>0.18231797101082986</v>
      </c>
      <c r="J314" s="31">
        <v>14927620</v>
      </c>
      <c r="K314" s="36">
        <f t="shared" si="74"/>
        <v>0.17461430755499824</v>
      </c>
      <c r="L314" s="31">
        <v>15542674</v>
      </c>
      <c r="M314" s="36">
        <f t="shared" si="75"/>
        <v>0.1818088387876349</v>
      </c>
      <c r="N314" s="31">
        <f t="shared" si="76"/>
        <v>87718163</v>
      </c>
      <c r="O314" s="36">
        <f t="shared" si="77"/>
        <v>1.026074236364636</v>
      </c>
      <c r="P314" s="31">
        <v>13647161</v>
      </c>
      <c r="Q314" s="31">
        <v>74041750</v>
      </c>
      <c r="R314" s="31">
        <v>73758750</v>
      </c>
      <c r="S314" s="31">
        <v>78126605</v>
      </c>
      <c r="T314" s="36">
        <f t="shared" si="78"/>
        <v>1.0592181266629384</v>
      </c>
      <c r="U314" s="36">
        <f t="shared" si="79"/>
        <v>0.13889430922665902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41852949</v>
      </c>
      <c r="E315" s="31">
        <v>51944420</v>
      </c>
      <c r="F315" s="31">
        <v>14909410</v>
      </c>
      <c r="G315" s="36">
        <f t="shared" si="72"/>
        <v>0.35623320115387808</v>
      </c>
      <c r="H315" s="31">
        <v>13807968</v>
      </c>
      <c r="I315" s="36">
        <f t="shared" si="73"/>
        <v>0.32991625034594335</v>
      </c>
      <c r="J315" s="31">
        <v>12429708</v>
      </c>
      <c r="K315" s="36">
        <f t="shared" si="74"/>
        <v>0.23928860886308867</v>
      </c>
      <c r="L315" s="31">
        <v>9670586</v>
      </c>
      <c r="M315" s="36">
        <f t="shared" si="75"/>
        <v>0.18617179670116638</v>
      </c>
      <c r="N315" s="31">
        <f t="shared" si="76"/>
        <v>50817672</v>
      </c>
      <c r="O315" s="36">
        <f t="shared" si="77"/>
        <v>0.97830858444468149</v>
      </c>
      <c r="P315" s="31">
        <v>8455258</v>
      </c>
      <c r="Q315" s="31">
        <v>48972831</v>
      </c>
      <c r="R315" s="31">
        <v>45945651</v>
      </c>
      <c r="S315" s="31">
        <v>44986917</v>
      </c>
      <c r="T315" s="36">
        <f t="shared" si="78"/>
        <v>0.97913330251866493</v>
      </c>
      <c r="U315" s="36">
        <f t="shared" si="79"/>
        <v>0.14373635907975846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555365993</v>
      </c>
      <c r="E317" s="32">
        <f>SUM(E311:E316)</f>
        <v>568720612</v>
      </c>
      <c r="F317" s="32">
        <f>SUM(F311:F316)</f>
        <v>159648952</v>
      </c>
      <c r="G317" s="37">
        <f t="shared" si="72"/>
        <v>0.28746620068974948</v>
      </c>
      <c r="H317" s="32">
        <f>SUM(H311:H316)</f>
        <v>166397938</v>
      </c>
      <c r="I317" s="37">
        <f t="shared" si="73"/>
        <v>0.29961852201490485</v>
      </c>
      <c r="J317" s="32">
        <f>SUM(J311:J316)</f>
        <v>128600559</v>
      </c>
      <c r="K317" s="37">
        <f t="shared" si="74"/>
        <v>0.22612255699288775</v>
      </c>
      <c r="L317" s="32">
        <f>SUM(L311:L316)</f>
        <v>109794726</v>
      </c>
      <c r="M317" s="37">
        <f t="shared" si="75"/>
        <v>0.19305564750658272</v>
      </c>
      <c r="N317" s="32">
        <f t="shared" si="76"/>
        <v>564442175</v>
      </c>
      <c r="O317" s="37">
        <f t="shared" si="77"/>
        <v>0.99247708468846563</v>
      </c>
      <c r="P317" s="32">
        <f>SUM(P311:P316)</f>
        <v>86548221</v>
      </c>
      <c r="Q317" s="32">
        <f>SUM(Q311:Q316)</f>
        <v>536856152</v>
      </c>
      <c r="R317" s="32">
        <f>SUM(R311:R316)</f>
        <v>523890182</v>
      </c>
      <c r="S317" s="32">
        <f>SUM(S311:S316)</f>
        <v>528840992</v>
      </c>
      <c r="T317" s="37">
        <f t="shared" si="78"/>
        <v>1.0094500912025108</v>
      </c>
      <c r="U317" s="37">
        <f t="shared" si="79"/>
        <v>0.26859598881876501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46119351</v>
      </c>
      <c r="E318" s="31">
        <v>71129001</v>
      </c>
      <c r="F318" s="31">
        <v>14126554</v>
      </c>
      <c r="G318" s="36">
        <f t="shared" si="72"/>
        <v>0.3063042669442595</v>
      </c>
      <c r="H318" s="31">
        <v>13753907</v>
      </c>
      <c r="I318" s="36">
        <f t="shared" si="73"/>
        <v>0.29822420961647966</v>
      </c>
      <c r="J318" s="31">
        <v>13307822</v>
      </c>
      <c r="K318" s="36">
        <f t="shared" si="74"/>
        <v>0.18709417836474324</v>
      </c>
      <c r="L318" s="31">
        <v>13043183</v>
      </c>
      <c r="M318" s="36">
        <f t="shared" si="75"/>
        <v>0.18337362843040633</v>
      </c>
      <c r="N318" s="31">
        <f t="shared" si="76"/>
        <v>54231466</v>
      </c>
      <c r="O318" s="36">
        <f t="shared" si="77"/>
        <v>0.76243817904879618</v>
      </c>
      <c r="P318" s="31">
        <v>10585467</v>
      </c>
      <c r="Q318" s="31">
        <v>59279661</v>
      </c>
      <c r="R318" s="31">
        <v>60771781</v>
      </c>
      <c r="S318" s="31">
        <v>60905960</v>
      </c>
      <c r="T318" s="36">
        <f t="shared" si="78"/>
        <v>1.0022079162037394</v>
      </c>
      <c r="U318" s="36">
        <f t="shared" si="79"/>
        <v>0.23217832524535753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123641100</v>
      </c>
      <c r="E319" s="31">
        <v>126572799</v>
      </c>
      <c r="F319" s="31">
        <v>33788408</v>
      </c>
      <c r="G319" s="36">
        <f t="shared" si="72"/>
        <v>0.2732781251541761</v>
      </c>
      <c r="H319" s="31">
        <v>31832748</v>
      </c>
      <c r="I319" s="36">
        <f t="shared" si="73"/>
        <v>0.2574608928584427</v>
      </c>
      <c r="J319" s="31">
        <v>33463112</v>
      </c>
      <c r="K319" s="36">
        <f t="shared" si="74"/>
        <v>0.26437838354194887</v>
      </c>
      <c r="L319" s="31">
        <v>17864158</v>
      </c>
      <c r="M319" s="36">
        <f t="shared" si="75"/>
        <v>0.14113741768482183</v>
      </c>
      <c r="N319" s="31">
        <f t="shared" si="76"/>
        <v>116948426</v>
      </c>
      <c r="O319" s="36">
        <f t="shared" si="77"/>
        <v>0.92396175895580845</v>
      </c>
      <c r="P319" s="31">
        <v>24284943</v>
      </c>
      <c r="Q319" s="31">
        <v>104634185</v>
      </c>
      <c r="R319" s="31">
        <v>111309929</v>
      </c>
      <c r="S319" s="31">
        <v>111680270</v>
      </c>
      <c r="T319" s="36">
        <f t="shared" si="78"/>
        <v>1.0033271155891224</v>
      </c>
      <c r="U319" s="36">
        <f t="shared" si="79"/>
        <v>-0.26439366153752142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28035320</v>
      </c>
      <c r="E320" s="31">
        <v>31035320</v>
      </c>
      <c r="F320" s="31">
        <v>8251221</v>
      </c>
      <c r="G320" s="36">
        <f t="shared" si="72"/>
        <v>0.29431520667500854</v>
      </c>
      <c r="H320" s="31">
        <v>7834497</v>
      </c>
      <c r="I320" s="36">
        <f t="shared" si="73"/>
        <v>0.27945095686441246</v>
      </c>
      <c r="J320" s="31">
        <v>8223600</v>
      </c>
      <c r="K320" s="36">
        <f t="shared" si="74"/>
        <v>0.26497551821601967</v>
      </c>
      <c r="L320" s="31">
        <v>7267594</v>
      </c>
      <c r="M320" s="36">
        <f t="shared" si="75"/>
        <v>0.23417171145649537</v>
      </c>
      <c r="N320" s="31">
        <f t="shared" si="76"/>
        <v>31576912</v>
      </c>
      <c r="O320" s="36">
        <f t="shared" si="77"/>
        <v>1.0174508269932452</v>
      </c>
      <c r="P320" s="31">
        <v>6572031</v>
      </c>
      <c r="Q320" s="31">
        <v>26033840</v>
      </c>
      <c r="R320" s="31">
        <v>26184740</v>
      </c>
      <c r="S320" s="31">
        <v>27643228</v>
      </c>
      <c r="T320" s="36">
        <f t="shared" si="78"/>
        <v>1.0556999229322117</v>
      </c>
      <c r="U320" s="36">
        <f t="shared" si="79"/>
        <v>0.10583684100090207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23493488</v>
      </c>
      <c r="E321" s="31">
        <v>23916493</v>
      </c>
      <c r="F321" s="31">
        <v>5465110</v>
      </c>
      <c r="G321" s="36">
        <f t="shared" si="72"/>
        <v>0.23262233347385455</v>
      </c>
      <c r="H321" s="31">
        <v>6375562</v>
      </c>
      <c r="I321" s="36">
        <f t="shared" si="73"/>
        <v>0.27137571057988497</v>
      </c>
      <c r="J321" s="31">
        <v>6091448</v>
      </c>
      <c r="K321" s="36">
        <f t="shared" si="74"/>
        <v>0.25469653932957476</v>
      </c>
      <c r="L321" s="31">
        <v>6165519</v>
      </c>
      <c r="M321" s="36">
        <f t="shared" si="75"/>
        <v>0.25779360711455479</v>
      </c>
      <c r="N321" s="31">
        <f t="shared" si="76"/>
        <v>24097639</v>
      </c>
      <c r="O321" s="36">
        <f t="shared" si="77"/>
        <v>1.0075741037785098</v>
      </c>
      <c r="P321" s="31">
        <v>4431164</v>
      </c>
      <c r="Q321" s="31">
        <v>20225396</v>
      </c>
      <c r="R321" s="31">
        <v>20239627</v>
      </c>
      <c r="S321" s="31">
        <v>19894272</v>
      </c>
      <c r="T321" s="36">
        <f t="shared" si="78"/>
        <v>0.98293669147163631</v>
      </c>
      <c r="U321" s="36">
        <f t="shared" si="79"/>
        <v>0.3913994155937357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14950000</v>
      </c>
      <c r="E322" s="31">
        <v>17408938</v>
      </c>
      <c r="F322" s="31">
        <v>3167527</v>
      </c>
      <c r="G322" s="36">
        <f t="shared" si="72"/>
        <v>0.21187471571906355</v>
      </c>
      <c r="H322" s="31">
        <v>5215757</v>
      </c>
      <c r="I322" s="36">
        <f t="shared" si="73"/>
        <v>0.34888006688963213</v>
      </c>
      <c r="J322" s="31">
        <v>5057126</v>
      </c>
      <c r="K322" s="36">
        <f t="shared" si="74"/>
        <v>0.29049020681215593</v>
      </c>
      <c r="L322" s="31">
        <v>4498983</v>
      </c>
      <c r="M322" s="36">
        <f t="shared" si="75"/>
        <v>0.2584294917932386</v>
      </c>
      <c r="N322" s="31">
        <f t="shared" si="76"/>
        <v>17939393</v>
      </c>
      <c r="O322" s="36">
        <f t="shared" si="77"/>
        <v>1.0304702676291915</v>
      </c>
      <c r="P322" s="31">
        <v>3955756</v>
      </c>
      <c r="Q322" s="31">
        <v>14300000</v>
      </c>
      <c r="R322" s="31">
        <v>14804000</v>
      </c>
      <c r="S322" s="31">
        <v>15346107</v>
      </c>
      <c r="T322" s="36">
        <f t="shared" si="78"/>
        <v>1.0366189543366657</v>
      </c>
      <c r="U322" s="36">
        <f t="shared" si="79"/>
        <v>0.13732570967471203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236239259</v>
      </c>
      <c r="E323" s="32">
        <f>SUM(E318:E322)</f>
        <v>270062551</v>
      </c>
      <c r="F323" s="32">
        <f>SUM(F318:F322)</f>
        <v>64798820</v>
      </c>
      <c r="G323" s="37">
        <f t="shared" si="72"/>
        <v>0.27429319019325232</v>
      </c>
      <c r="H323" s="32">
        <f>SUM(H318:H322)</f>
        <v>65012471</v>
      </c>
      <c r="I323" s="37">
        <f t="shared" si="73"/>
        <v>0.27519757416780588</v>
      </c>
      <c r="J323" s="32">
        <f>SUM(J318:J322)</f>
        <v>66143108</v>
      </c>
      <c r="K323" s="37">
        <f t="shared" si="74"/>
        <v>0.24491773389195307</v>
      </c>
      <c r="L323" s="32">
        <f>SUM(L318:L322)</f>
        <v>48839437</v>
      </c>
      <c r="M323" s="37">
        <f t="shared" si="75"/>
        <v>0.18084490729705061</v>
      </c>
      <c r="N323" s="32">
        <f t="shared" si="76"/>
        <v>244793836</v>
      </c>
      <c r="O323" s="37">
        <f t="shared" si="77"/>
        <v>0.9064338431728729</v>
      </c>
      <c r="P323" s="32">
        <f>SUM(P318:P322)</f>
        <v>49829361</v>
      </c>
      <c r="Q323" s="32">
        <f>SUM(Q318:Q322)</f>
        <v>224473082</v>
      </c>
      <c r="R323" s="32">
        <f>SUM(R318:R322)</f>
        <v>233310077</v>
      </c>
      <c r="S323" s="32">
        <f>SUM(S318:S322)</f>
        <v>235469837</v>
      </c>
      <c r="T323" s="37">
        <f t="shared" si="78"/>
        <v>1.0092570369345855</v>
      </c>
      <c r="U323" s="37">
        <f t="shared" si="79"/>
        <v>-1.9866279240466245E-2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16752570</v>
      </c>
      <c r="E324" s="31">
        <v>16752570</v>
      </c>
      <c r="F324" s="31">
        <v>2382104</v>
      </c>
      <c r="G324" s="36">
        <f t="shared" si="72"/>
        <v>0.14219334705063164</v>
      </c>
      <c r="H324" s="31">
        <v>3175130</v>
      </c>
      <c r="I324" s="36">
        <f t="shared" si="73"/>
        <v>0.18953091973350955</v>
      </c>
      <c r="J324" s="31">
        <v>3170823</v>
      </c>
      <c r="K324" s="36">
        <f t="shared" si="74"/>
        <v>0.1892738248519481</v>
      </c>
      <c r="L324" s="31">
        <v>3195929</v>
      </c>
      <c r="M324" s="36">
        <f t="shared" si="75"/>
        <v>0.19077246058365971</v>
      </c>
      <c r="N324" s="31">
        <f t="shared" si="76"/>
        <v>11923986</v>
      </c>
      <c r="O324" s="36">
        <f t="shared" si="77"/>
        <v>0.71177055221974894</v>
      </c>
      <c r="P324" s="31">
        <v>1887778</v>
      </c>
      <c r="Q324" s="31">
        <v>15768670</v>
      </c>
      <c r="R324" s="31">
        <v>15768670</v>
      </c>
      <c r="S324" s="31">
        <v>10640096</v>
      </c>
      <c r="T324" s="36">
        <f t="shared" si="78"/>
        <v>0.67476179030951877</v>
      </c>
      <c r="U324" s="36">
        <f t="shared" si="79"/>
        <v>0.69295807028156919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48644353</v>
      </c>
      <c r="E325" s="31">
        <v>48644353</v>
      </c>
      <c r="F325" s="31">
        <v>9840332</v>
      </c>
      <c r="G325" s="36">
        <f t="shared" si="72"/>
        <v>0.20229135332522563</v>
      </c>
      <c r="H325" s="31">
        <v>22388393</v>
      </c>
      <c r="I325" s="36">
        <f t="shared" si="73"/>
        <v>0.46024649562098197</v>
      </c>
      <c r="J325" s="31">
        <v>9588408</v>
      </c>
      <c r="K325" s="36">
        <f t="shared" si="74"/>
        <v>0.19711245825389023</v>
      </c>
      <c r="L325" s="31">
        <v>9802887</v>
      </c>
      <c r="M325" s="36">
        <f t="shared" si="75"/>
        <v>0.20152158257711847</v>
      </c>
      <c r="N325" s="31">
        <f t="shared" si="76"/>
        <v>51620020</v>
      </c>
      <c r="O325" s="36">
        <f t="shared" si="77"/>
        <v>1.0611718897772162</v>
      </c>
      <c r="P325" s="31">
        <v>8322208</v>
      </c>
      <c r="Q325" s="31">
        <v>46696922</v>
      </c>
      <c r="R325" s="31">
        <v>46801608</v>
      </c>
      <c r="S325" s="31">
        <v>48133315</v>
      </c>
      <c r="T325" s="36">
        <f t="shared" si="78"/>
        <v>1.0284543001172097</v>
      </c>
      <c r="U325" s="36">
        <f t="shared" si="79"/>
        <v>0.177919008993767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136291360</v>
      </c>
      <c r="E326" s="31">
        <v>132684259</v>
      </c>
      <c r="F326" s="31">
        <v>53506306</v>
      </c>
      <c r="G326" s="36">
        <f t="shared" si="72"/>
        <v>0.39258765926174632</v>
      </c>
      <c r="H326" s="31">
        <v>25470270</v>
      </c>
      <c r="I326" s="36">
        <f t="shared" si="73"/>
        <v>0.1868810319304173</v>
      </c>
      <c r="J326" s="31">
        <v>25663562</v>
      </c>
      <c r="K326" s="36">
        <f t="shared" si="74"/>
        <v>0.19341828633945191</v>
      </c>
      <c r="L326" s="31">
        <v>25294680</v>
      </c>
      <c r="M326" s="36">
        <f t="shared" si="75"/>
        <v>0.19063813741462732</v>
      </c>
      <c r="N326" s="31">
        <f t="shared" si="76"/>
        <v>129934818</v>
      </c>
      <c r="O326" s="36">
        <f t="shared" si="77"/>
        <v>0.97927831816131261</v>
      </c>
      <c r="P326" s="31">
        <v>23045177</v>
      </c>
      <c r="Q326" s="31">
        <v>123107408</v>
      </c>
      <c r="R326" s="31">
        <v>123965369</v>
      </c>
      <c r="S326" s="31">
        <v>92708289</v>
      </c>
      <c r="T326" s="36">
        <f t="shared" si="78"/>
        <v>0.74785635494700142</v>
      </c>
      <c r="U326" s="36">
        <f t="shared" si="79"/>
        <v>9.7612745608332663E-2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225695676</v>
      </c>
      <c r="E327" s="31">
        <v>225695676</v>
      </c>
      <c r="F327" s="31">
        <v>70854433</v>
      </c>
      <c r="G327" s="36">
        <f t="shared" si="72"/>
        <v>0.31393792852283087</v>
      </c>
      <c r="H327" s="31">
        <v>67185904</v>
      </c>
      <c r="I327" s="36">
        <f t="shared" si="73"/>
        <v>0.29768361180300151</v>
      </c>
      <c r="J327" s="31">
        <v>46679605</v>
      </c>
      <c r="K327" s="36">
        <f t="shared" si="74"/>
        <v>0.20682542894618858</v>
      </c>
      <c r="L327" s="31">
        <v>54800295</v>
      </c>
      <c r="M327" s="36">
        <f t="shared" si="75"/>
        <v>0.24280613599349596</v>
      </c>
      <c r="N327" s="31">
        <f t="shared" si="76"/>
        <v>239520237</v>
      </c>
      <c r="O327" s="36">
        <f t="shared" si="77"/>
        <v>1.061253105265517</v>
      </c>
      <c r="P327" s="31">
        <v>56226157</v>
      </c>
      <c r="Q327" s="31">
        <v>210990240</v>
      </c>
      <c r="R327" s="31">
        <v>212659790</v>
      </c>
      <c r="S327" s="31">
        <v>220004306</v>
      </c>
      <c r="T327" s="36">
        <f t="shared" si="78"/>
        <v>1.0345364584437895</v>
      </c>
      <c r="U327" s="36">
        <f t="shared" si="79"/>
        <v>-2.5359407010512869E-2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47060500</v>
      </c>
      <c r="E328" s="31">
        <v>52567500</v>
      </c>
      <c r="F328" s="31">
        <v>40763661</v>
      </c>
      <c r="G328" s="36">
        <f t="shared" si="72"/>
        <v>0.86619693798408437</v>
      </c>
      <c r="H328" s="31">
        <v>612494</v>
      </c>
      <c r="I328" s="36">
        <f t="shared" si="73"/>
        <v>1.301503383941947E-2</v>
      </c>
      <c r="J328" s="31">
        <v>356800</v>
      </c>
      <c r="K328" s="36">
        <f t="shared" si="74"/>
        <v>6.787463737099919E-3</v>
      </c>
      <c r="L328" s="31">
        <v>705262</v>
      </c>
      <c r="M328" s="36">
        <f t="shared" si="75"/>
        <v>1.3416312360298664E-2</v>
      </c>
      <c r="N328" s="31">
        <f t="shared" si="76"/>
        <v>42438217</v>
      </c>
      <c r="O328" s="36">
        <f t="shared" si="77"/>
        <v>0.80730902173396113</v>
      </c>
      <c r="P328" s="31">
        <v>329286</v>
      </c>
      <c r="Q328" s="31">
        <v>44845100</v>
      </c>
      <c r="R328" s="31">
        <v>45795000</v>
      </c>
      <c r="S328" s="31">
        <v>42701846</v>
      </c>
      <c r="T328" s="36">
        <f t="shared" si="78"/>
        <v>0.93245651271972918</v>
      </c>
      <c r="U328" s="36">
        <f t="shared" si="79"/>
        <v>1.1417916340202741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78961090</v>
      </c>
      <c r="E329" s="31">
        <v>74797052</v>
      </c>
      <c r="F329" s="31">
        <v>22829634</v>
      </c>
      <c r="G329" s="36">
        <f t="shared" si="72"/>
        <v>0.2891251121280114</v>
      </c>
      <c r="H329" s="31">
        <v>12930447</v>
      </c>
      <c r="I329" s="36">
        <f t="shared" si="73"/>
        <v>0.16375719990694151</v>
      </c>
      <c r="J329" s="31">
        <v>23541388</v>
      </c>
      <c r="K329" s="36">
        <f t="shared" si="74"/>
        <v>0.31473684283706799</v>
      </c>
      <c r="L329" s="31">
        <v>20953699</v>
      </c>
      <c r="M329" s="36">
        <f t="shared" si="75"/>
        <v>0.28014070661501472</v>
      </c>
      <c r="N329" s="31">
        <f t="shared" si="76"/>
        <v>80255168</v>
      </c>
      <c r="O329" s="36">
        <f t="shared" si="77"/>
        <v>1.0729723412093835</v>
      </c>
      <c r="P329" s="31">
        <v>13129788</v>
      </c>
      <c r="Q329" s="31">
        <v>83241975</v>
      </c>
      <c r="R329" s="31">
        <v>70662098</v>
      </c>
      <c r="S329" s="31">
        <v>57581550</v>
      </c>
      <c r="T329" s="36">
        <f t="shared" si="78"/>
        <v>0.81488593786162422</v>
      </c>
      <c r="U329" s="36">
        <f t="shared" si="79"/>
        <v>0.59589012404465325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57084750</v>
      </c>
      <c r="E330" s="31">
        <v>66206339</v>
      </c>
      <c r="F330" s="31">
        <v>25761950</v>
      </c>
      <c r="G330" s="36">
        <f t="shared" si="72"/>
        <v>0.45129303360354561</v>
      </c>
      <c r="H330" s="31">
        <v>14712633</v>
      </c>
      <c r="I330" s="36">
        <f t="shared" si="73"/>
        <v>0.25773315990698042</v>
      </c>
      <c r="J330" s="31">
        <v>13088808</v>
      </c>
      <c r="K330" s="36">
        <f t="shared" si="74"/>
        <v>0.19769720237815899</v>
      </c>
      <c r="L330" s="31">
        <v>8415642</v>
      </c>
      <c r="M330" s="36">
        <f t="shared" si="75"/>
        <v>0.12711232983294848</v>
      </c>
      <c r="N330" s="31">
        <f t="shared" si="76"/>
        <v>61979033</v>
      </c>
      <c r="O330" s="36">
        <f t="shared" si="77"/>
        <v>0.9361495279175609</v>
      </c>
      <c r="P330" s="31">
        <v>6771091</v>
      </c>
      <c r="Q330" s="31">
        <v>51000552</v>
      </c>
      <c r="R330" s="31">
        <v>52402013</v>
      </c>
      <c r="S330" s="31">
        <v>53786753</v>
      </c>
      <c r="T330" s="36">
        <f t="shared" si="78"/>
        <v>1.0264253207219349</v>
      </c>
      <c r="U330" s="36">
        <f t="shared" si="79"/>
        <v>0.24287828948097134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23816578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14884183</v>
      </c>
      <c r="M331" s="36">
        <f t="shared" si="75"/>
        <v>0.62495052815731966</v>
      </c>
      <c r="N331" s="31">
        <f t="shared" si="76"/>
        <v>14884183</v>
      </c>
      <c r="O331" s="36">
        <f t="shared" si="77"/>
        <v>0.62495052815731966</v>
      </c>
      <c r="P331" s="31">
        <v>0</v>
      </c>
      <c r="Q331" s="31">
        <v>40332459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610490299</v>
      </c>
      <c r="E332" s="32">
        <f>SUM(E324:E331)</f>
        <v>641164327</v>
      </c>
      <c r="F332" s="32">
        <f>SUM(F324:F331)</f>
        <v>225938420</v>
      </c>
      <c r="G332" s="37">
        <f t="shared" si="72"/>
        <v>0.37009338292531985</v>
      </c>
      <c r="H332" s="32">
        <f>SUM(H324:H331)</f>
        <v>146475271</v>
      </c>
      <c r="I332" s="37">
        <f t="shared" si="73"/>
        <v>0.23993054638203187</v>
      </c>
      <c r="J332" s="32">
        <f>SUM(J324:J331)</f>
        <v>122089394</v>
      </c>
      <c r="K332" s="37">
        <f t="shared" si="74"/>
        <v>0.19041825762711218</v>
      </c>
      <c r="L332" s="32">
        <f>SUM(L324:L331)</f>
        <v>138052577</v>
      </c>
      <c r="M332" s="37">
        <f t="shared" si="75"/>
        <v>0.21531543659945385</v>
      </c>
      <c r="N332" s="32">
        <f t="shared" si="76"/>
        <v>632555662</v>
      </c>
      <c r="O332" s="37">
        <f t="shared" si="77"/>
        <v>0.98657338744923651</v>
      </c>
      <c r="P332" s="32">
        <f>SUM(P324:P331)</f>
        <v>109711485</v>
      </c>
      <c r="Q332" s="32">
        <f>SUM(Q324:Q331)</f>
        <v>615983326</v>
      </c>
      <c r="R332" s="32">
        <f>SUM(R324:R331)</f>
        <v>568054548</v>
      </c>
      <c r="S332" s="32">
        <f>SUM(S324:S331)</f>
        <v>525556155</v>
      </c>
      <c r="T332" s="37">
        <f t="shared" si="78"/>
        <v>0.9251860703349214</v>
      </c>
      <c r="U332" s="37">
        <f t="shared" si="79"/>
        <v>0.25832383911310663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4447127</v>
      </c>
      <c r="E333" s="31">
        <v>5365860</v>
      </c>
      <c r="F333" s="31">
        <v>948622</v>
      </c>
      <c r="G333" s="36">
        <f t="shared" si="72"/>
        <v>0.21331120069204229</v>
      </c>
      <c r="H333" s="31">
        <v>1085266</v>
      </c>
      <c r="I333" s="36">
        <f t="shared" si="73"/>
        <v>0.24403755503272112</v>
      </c>
      <c r="J333" s="31">
        <v>966124</v>
      </c>
      <c r="K333" s="36">
        <f t="shared" si="74"/>
        <v>0.18005016903161841</v>
      </c>
      <c r="L333" s="31">
        <v>977395</v>
      </c>
      <c r="M333" s="36">
        <f t="shared" si="75"/>
        <v>0.18215067109466143</v>
      </c>
      <c r="N333" s="31">
        <f t="shared" si="76"/>
        <v>3977407</v>
      </c>
      <c r="O333" s="36">
        <f t="shared" si="77"/>
        <v>0.74124315580354316</v>
      </c>
      <c r="P333" s="31">
        <v>864782</v>
      </c>
      <c r="Q333" s="31">
        <v>3651852</v>
      </c>
      <c r="R333" s="31">
        <v>4245960</v>
      </c>
      <c r="S333" s="31">
        <v>3097479</v>
      </c>
      <c r="T333" s="36">
        <f t="shared" si="78"/>
        <v>0.72951205381115225</v>
      </c>
      <c r="U333" s="36">
        <f t="shared" si="79"/>
        <v>0.13022125807428919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4150988</v>
      </c>
      <c r="E334" s="31">
        <v>3967526</v>
      </c>
      <c r="F334" s="31">
        <v>975718</v>
      </c>
      <c r="G334" s="36">
        <f t="shared" si="72"/>
        <v>0.23505681057136277</v>
      </c>
      <c r="H334" s="31">
        <v>998679</v>
      </c>
      <c r="I334" s="36">
        <f t="shared" si="73"/>
        <v>0.24058826476973674</v>
      </c>
      <c r="J334" s="31">
        <v>1003503</v>
      </c>
      <c r="K334" s="36">
        <f t="shared" si="74"/>
        <v>0.25292915534769023</v>
      </c>
      <c r="L334" s="31">
        <v>976338</v>
      </c>
      <c r="M334" s="36">
        <f t="shared" si="75"/>
        <v>0.24608231930931265</v>
      </c>
      <c r="N334" s="31">
        <f t="shared" si="76"/>
        <v>3954238</v>
      </c>
      <c r="O334" s="36">
        <f t="shared" si="77"/>
        <v>0.99665080959771912</v>
      </c>
      <c r="P334" s="31">
        <v>783037</v>
      </c>
      <c r="Q334" s="31">
        <v>3505724</v>
      </c>
      <c r="R334" s="31">
        <v>3284754</v>
      </c>
      <c r="S334" s="31">
        <v>3266828</v>
      </c>
      <c r="T334" s="36">
        <f t="shared" si="78"/>
        <v>0.99454266590435692</v>
      </c>
      <c r="U334" s="36">
        <f t="shared" si="79"/>
        <v>0.24686062089020067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29086578</v>
      </c>
      <c r="E335" s="31">
        <v>24807367</v>
      </c>
      <c r="F335" s="31">
        <v>9013315</v>
      </c>
      <c r="G335" s="36">
        <f t="shared" si="72"/>
        <v>0.30987883827379076</v>
      </c>
      <c r="H335" s="31">
        <v>7746248</v>
      </c>
      <c r="I335" s="36">
        <f t="shared" si="73"/>
        <v>0.26631692459663009</v>
      </c>
      <c r="J335" s="31">
        <v>3859572</v>
      </c>
      <c r="K335" s="36">
        <f t="shared" si="74"/>
        <v>0.15558168668202474</v>
      </c>
      <c r="L335" s="31">
        <v>3391894</v>
      </c>
      <c r="M335" s="36">
        <f t="shared" si="75"/>
        <v>0.13672930303324815</v>
      </c>
      <c r="N335" s="31">
        <f t="shared" si="76"/>
        <v>24011029</v>
      </c>
      <c r="O335" s="36">
        <f t="shared" si="77"/>
        <v>0.96789913254397375</v>
      </c>
      <c r="P335" s="31">
        <v>3293594</v>
      </c>
      <c r="Q335" s="31">
        <v>23471555</v>
      </c>
      <c r="R335" s="31">
        <v>25204001</v>
      </c>
      <c r="S335" s="31">
        <v>19522111</v>
      </c>
      <c r="T335" s="36">
        <f t="shared" si="78"/>
        <v>0.77456396704634312</v>
      </c>
      <c r="U335" s="36">
        <f t="shared" si="79"/>
        <v>2.9845815847369117E-2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37684693</v>
      </c>
      <c r="E337" s="32">
        <f>SUM(E333:E336)</f>
        <v>34140753</v>
      </c>
      <c r="F337" s="32">
        <f>SUM(F333:F336)</f>
        <v>10937655</v>
      </c>
      <c r="G337" s="37">
        <f t="shared" si="72"/>
        <v>0.2902413189355158</v>
      </c>
      <c r="H337" s="32">
        <f>SUM(H333:H336)</f>
        <v>9830193</v>
      </c>
      <c r="I337" s="37">
        <f t="shared" si="73"/>
        <v>0.26085373708630188</v>
      </c>
      <c r="J337" s="32">
        <f>SUM(J333:J336)</f>
        <v>5829199</v>
      </c>
      <c r="K337" s="37">
        <f t="shared" si="74"/>
        <v>0.17074020013559749</v>
      </c>
      <c r="L337" s="32">
        <f>SUM(L333:L336)</f>
        <v>5345627</v>
      </c>
      <c r="M337" s="37">
        <f t="shared" si="75"/>
        <v>0.15657613058505182</v>
      </c>
      <c r="N337" s="32">
        <f t="shared" si="76"/>
        <v>31942674</v>
      </c>
      <c r="O337" s="37">
        <f t="shared" si="77"/>
        <v>0.93561714939327789</v>
      </c>
      <c r="P337" s="32">
        <f>SUM(P333:P336)</f>
        <v>4941413</v>
      </c>
      <c r="Q337" s="32">
        <f>SUM(Q333:Q336)</f>
        <v>30629131</v>
      </c>
      <c r="R337" s="32">
        <f>SUM(R333:R336)</f>
        <v>32734715</v>
      </c>
      <c r="S337" s="32">
        <f>SUM(S333:S336)</f>
        <v>25886418</v>
      </c>
      <c r="T337" s="37">
        <f t="shared" si="78"/>
        <v>0.79079405456867424</v>
      </c>
      <c r="U337" s="37">
        <f t="shared" si="79"/>
        <v>8.1801298535459477E-2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3942530503</v>
      </c>
      <c r="E338" s="32">
        <f>SUM(E302,E304:E309,E311:E316,E318:E322,E324:E331,E333:E336)</f>
        <v>4053869874</v>
      </c>
      <c r="F338" s="32">
        <f>SUM(F302,F304:F309,F311:F316,F318:F322,F324:F331,F333:F336)</f>
        <v>1169060448</v>
      </c>
      <c r="G338" s="37">
        <f t="shared" si="72"/>
        <v>0.29652540344594008</v>
      </c>
      <c r="H338" s="32">
        <f>SUM(H302,H304:H309,H311:H316,H318:H322,H324:H331,H333:H336)</f>
        <v>1058646429</v>
      </c>
      <c r="I338" s="37">
        <f t="shared" si="73"/>
        <v>0.2685195277993262</v>
      </c>
      <c r="J338" s="32">
        <f>SUM(J302,J304:J309,J311:J316,J318:J322,J324:J331,J333:J336)</f>
        <v>927149546</v>
      </c>
      <c r="K338" s="37">
        <f t="shared" si="74"/>
        <v>0.22870727843199637</v>
      </c>
      <c r="L338" s="32">
        <f>SUM(L302,L304:L309,L311:L316,L318:L322,L324:L331,L333:L336)</f>
        <v>865415666</v>
      </c>
      <c r="M338" s="37">
        <f t="shared" si="75"/>
        <v>0.21347889619014446</v>
      </c>
      <c r="N338" s="32">
        <f t="shared" si="76"/>
        <v>4020272089</v>
      </c>
      <c r="O338" s="37">
        <f t="shared" si="77"/>
        <v>0.99171216984159172</v>
      </c>
      <c r="P338" s="32">
        <f>SUM(P302,P304:P309,P311:P316,P318:P322,P324:P331,P333:P336)</f>
        <v>716370489</v>
      </c>
      <c r="Q338" s="32">
        <f>SUM(Q302,Q304:Q309,Q311:Q316,Q318:Q322,Q324:Q331,Q333:Q336)</f>
        <v>3715229583</v>
      </c>
      <c r="R338" s="32">
        <f>SUM(R302,R304:R309,R311:R316,R318:R322,R324:R331,R333:R336)</f>
        <v>3710854775</v>
      </c>
      <c r="S338" s="32">
        <f>SUM(S302,S304:S309,S311:S316,S318:S322,S324:S331,S333:S336)</f>
        <v>3621870442</v>
      </c>
      <c r="T338" s="37">
        <f t="shared" si="78"/>
        <v>0.97602052939406658</v>
      </c>
      <c r="U338" s="37">
        <f t="shared" si="79"/>
        <v>0.20805599796280827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23532479911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23955735679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6780827879</v>
      </c>
      <c r="G339" s="39">
        <f t="shared" si="72"/>
        <v>0.28814761149887891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5801914525</v>
      </c>
      <c r="I339" s="39">
        <f t="shared" si="73"/>
        <v>0.24654921822701562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6274903877</v>
      </c>
      <c r="K339" s="39">
        <f t="shared" si="74"/>
        <v>0.26193743164818295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5190221427</v>
      </c>
      <c r="M339" s="39">
        <f t="shared" si="75"/>
        <v>0.21665882010669515</v>
      </c>
      <c r="N339" s="34">
        <f t="shared" si="76"/>
        <v>24047867708</v>
      </c>
      <c r="O339" s="39">
        <f t="shared" si="77"/>
        <v>1.0038459277658822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4350082309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21634144984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22450426246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22217339625</v>
      </c>
      <c r="T339" s="39">
        <f t="shared" si="78"/>
        <v>0.98961771957262823</v>
      </c>
      <c r="U339" s="39">
        <f t="shared" si="79"/>
        <v>0.1931317750613164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106474862</v>
      </c>
      <c r="E8" s="31">
        <v>98735565</v>
      </c>
      <c r="F8" s="31">
        <v>10550574</v>
      </c>
      <c r="G8" s="36">
        <f>IF(($D8       =0),0,($F8       /$D8       ))</f>
        <v>9.9089811452397092E-2</v>
      </c>
      <c r="H8" s="31">
        <v>14896569</v>
      </c>
      <c r="I8" s="36">
        <f>IF(($D8       =0),0,($H8       /$D8       ))</f>
        <v>0.13990691060956717</v>
      </c>
      <c r="J8" s="31">
        <v>15078624</v>
      </c>
      <c r="K8" s="36">
        <f>IF(($E8       =0),0,($J8       /$E8       ))</f>
        <v>0.15271725036464823</v>
      </c>
      <c r="L8" s="31">
        <v>14867909</v>
      </c>
      <c r="M8" s="36">
        <f>IF(($E8       =0),0,($L8       /$E8       ))</f>
        <v>0.150583115617964</v>
      </c>
      <c r="N8" s="31">
        <f>$F8       +$H8       +$J8       +$L8</f>
        <v>55393676</v>
      </c>
      <c r="O8" s="36">
        <f>IF(($E8       =0),0,($N8       /$E8       ))</f>
        <v>0.56103062761630018</v>
      </c>
      <c r="P8" s="31">
        <v>8873742</v>
      </c>
      <c r="Q8" s="31">
        <v>47280075</v>
      </c>
      <c r="R8" s="31">
        <v>74808555</v>
      </c>
      <c r="S8" s="31">
        <v>56504834</v>
      </c>
      <c r="T8" s="36">
        <f>IF(($R8       =0),0,($S8       /$R8       ))</f>
        <v>0.75532583138385712</v>
      </c>
      <c r="U8" s="36">
        <f>IF(($P8       =0),0,(($L8       /$P8       )-1))</f>
        <v>0.67549484760769474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56460110</v>
      </c>
      <c r="E9" s="31">
        <v>37517480</v>
      </c>
      <c r="F9" s="31">
        <v>9921196</v>
      </c>
      <c r="G9" s="36">
        <f>IF(($D9       =0),0,($F9       /$D9       ))</f>
        <v>0.17572045112912463</v>
      </c>
      <c r="H9" s="31">
        <v>4734940</v>
      </c>
      <c r="I9" s="36">
        <f>IF(($D9       =0),0,($H9       /$D9       ))</f>
        <v>8.3863456872471556E-2</v>
      </c>
      <c r="J9" s="31">
        <v>14610163</v>
      </c>
      <c r="K9" s="36">
        <f>IF(($E9       =0),0,($J9       /$E9       ))</f>
        <v>0.3894228237077757</v>
      </c>
      <c r="L9" s="31">
        <v>4237347</v>
      </c>
      <c r="M9" s="36">
        <f>IF(($E9       =0),0,($L9       /$E9       ))</f>
        <v>0.1129432733755039</v>
      </c>
      <c r="N9" s="31">
        <f>$F9       +$H9       +$J9       +$L9</f>
        <v>33503646</v>
      </c>
      <c r="O9" s="36">
        <f>IF(($E9       =0),0,($N9       /$E9       ))</f>
        <v>0.89301429626936568</v>
      </c>
      <c r="P9" s="31">
        <v>9683486</v>
      </c>
      <c r="Q9" s="31">
        <v>45140410</v>
      </c>
      <c r="R9" s="31">
        <v>39936240</v>
      </c>
      <c r="S9" s="31">
        <v>40712670</v>
      </c>
      <c r="T9" s="36">
        <f>IF(($R9       =0),0,($S9       /$R9       ))</f>
        <v>1.0194417401337732</v>
      </c>
      <c r="U9" s="36">
        <f>IF(($P9       =0),0,(($L9       /$P9       )-1))</f>
        <v>-0.56241512612296851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162934972</v>
      </c>
      <c r="E10" s="32">
        <f>SUM(E8:E9)</f>
        <v>136253045</v>
      </c>
      <c r="F10" s="32">
        <f>SUM(F8:F9)</f>
        <v>20471770</v>
      </c>
      <c r="G10" s="37">
        <f t="shared" ref="G10:G54" si="0">IF(($D10      =0),0,($F10      /$D10      ))</f>
        <v>0.12564380592277022</v>
      </c>
      <c r="H10" s="32">
        <f>SUM(H8:H9)</f>
        <v>19631509</v>
      </c>
      <c r="I10" s="37">
        <f t="shared" ref="I10:I54" si="1">IF(($D10      =0),0,($H10      /$D10      ))</f>
        <v>0.12048677309129191</v>
      </c>
      <c r="J10" s="32">
        <f>SUM(J8:J9)</f>
        <v>29688787</v>
      </c>
      <c r="K10" s="37">
        <f t="shared" ref="K10:K54" si="2">IF(($E10      =0),0,($J10      /$E10      ))</f>
        <v>0.2178944844865669</v>
      </c>
      <c r="L10" s="32">
        <f>SUM(L8:L9)</f>
        <v>19105256</v>
      </c>
      <c r="M10" s="37">
        <f t="shared" ref="M10:M54" si="3">IF(($E10      =0),0,($L10      /$E10      ))</f>
        <v>0.14021892868522681</v>
      </c>
      <c r="N10" s="32">
        <f t="shared" ref="N10:N54" si="4">$F10      +$H10      +$J10      +$L10</f>
        <v>88897322</v>
      </c>
      <c r="O10" s="37">
        <f t="shared" ref="O10:O54" si="5">IF(($E10      =0),0,($N10      /$E10      ))</f>
        <v>0.65244282797496378</v>
      </c>
      <c r="P10" s="32">
        <f>SUM(P8:P9)</f>
        <v>18557228</v>
      </c>
      <c r="Q10" s="32">
        <f>SUM(Q8:Q9)</f>
        <v>92420485</v>
      </c>
      <c r="R10" s="32">
        <f>SUM(R8:R9)</f>
        <v>114744795</v>
      </c>
      <c r="S10" s="32">
        <f>SUM(S8:S9)</f>
        <v>97217504</v>
      </c>
      <c r="T10" s="37">
        <f t="shared" ref="T10:T54" si="6">IF(($R10      =0),0,($S10      /$R10      ))</f>
        <v>0.84724979464210115</v>
      </c>
      <c r="U10" s="37">
        <f t="shared" ref="U10:U54" si="7">IF(($P10      =0),0,(($L10      /$P10      )-1))</f>
        <v>2.9531781363035581E-2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55353</v>
      </c>
      <c r="E11" s="31">
        <v>55353</v>
      </c>
      <c r="F11" s="31">
        <v>8672</v>
      </c>
      <c r="G11" s="36">
        <f t="shared" si="0"/>
        <v>0.15666720864271133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-180</v>
      </c>
      <c r="M11" s="36">
        <f t="shared" si="3"/>
        <v>-3.2518562679529563E-3</v>
      </c>
      <c r="N11" s="31">
        <f t="shared" si="4"/>
        <v>8492</v>
      </c>
      <c r="O11" s="36">
        <f t="shared" si="5"/>
        <v>0.15341535237475837</v>
      </c>
      <c r="P11" s="31">
        <v>0</v>
      </c>
      <c r="Q11" s="31">
        <v>55353</v>
      </c>
      <c r="R11" s="31">
        <v>55353</v>
      </c>
      <c r="S11" s="31">
        <v>36862</v>
      </c>
      <c r="T11" s="36">
        <f t="shared" si="6"/>
        <v>0.66594403194045493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4323097</v>
      </c>
      <c r="E14" s="31">
        <v>4323097</v>
      </c>
      <c r="F14" s="31">
        <v>790033</v>
      </c>
      <c r="G14" s="36">
        <f t="shared" si="0"/>
        <v>0.18274699827461655</v>
      </c>
      <c r="H14" s="31">
        <v>1312443</v>
      </c>
      <c r="I14" s="36">
        <f t="shared" si="1"/>
        <v>0.30358860788920533</v>
      </c>
      <c r="J14" s="31">
        <v>721888</v>
      </c>
      <c r="K14" s="36">
        <f t="shared" si="2"/>
        <v>0.16698399318821669</v>
      </c>
      <c r="L14" s="31">
        <v>2630275</v>
      </c>
      <c r="M14" s="36">
        <f t="shared" si="3"/>
        <v>0.60842377582552509</v>
      </c>
      <c r="N14" s="31">
        <f t="shared" si="4"/>
        <v>5454639</v>
      </c>
      <c r="O14" s="36">
        <f t="shared" si="5"/>
        <v>1.2617433751775637</v>
      </c>
      <c r="P14" s="31">
        <v>-1545299</v>
      </c>
      <c r="Q14" s="31">
        <v>14765343</v>
      </c>
      <c r="R14" s="31">
        <v>14765343</v>
      </c>
      <c r="S14" s="31">
        <v>1929595</v>
      </c>
      <c r="T14" s="36">
        <f t="shared" si="6"/>
        <v>0.13068406199571525</v>
      </c>
      <c r="U14" s="36">
        <f t="shared" si="7"/>
        <v>-2.702113959822662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105661</v>
      </c>
      <c r="K15" s="36">
        <f t="shared" si="2"/>
        <v>0</v>
      </c>
      <c r="L15" s="31">
        <v>617032</v>
      </c>
      <c r="M15" s="36">
        <f t="shared" si="3"/>
        <v>0</v>
      </c>
      <c r="N15" s="31">
        <f t="shared" si="4"/>
        <v>722693</v>
      </c>
      <c r="O15" s="36">
        <f t="shared" si="5"/>
        <v>0</v>
      </c>
      <c r="P15" s="31">
        <v>3038</v>
      </c>
      <c r="Q15" s="31">
        <v>25000</v>
      </c>
      <c r="R15" s="31">
        <v>25000</v>
      </c>
      <c r="S15" s="31">
        <v>13594</v>
      </c>
      <c r="T15" s="36">
        <f t="shared" si="6"/>
        <v>0.54376000000000002</v>
      </c>
      <c r="U15" s="36">
        <f t="shared" si="7"/>
        <v>202.10467412771561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4378450</v>
      </c>
      <c r="E19" s="32">
        <f>SUM(E11:E18)</f>
        <v>4378450</v>
      </c>
      <c r="F19" s="32">
        <f>SUM(F11:F18)</f>
        <v>798705</v>
      </c>
      <c r="G19" s="37">
        <f t="shared" si="0"/>
        <v>0.18241729379118182</v>
      </c>
      <c r="H19" s="32">
        <f>SUM(H11:H18)</f>
        <v>1312443</v>
      </c>
      <c r="I19" s="37">
        <f t="shared" si="1"/>
        <v>0.29975059667233839</v>
      </c>
      <c r="J19" s="32">
        <f>SUM(J11:J18)</f>
        <v>827549</v>
      </c>
      <c r="K19" s="37">
        <f t="shared" si="2"/>
        <v>0.18900501318959906</v>
      </c>
      <c r="L19" s="32">
        <f>SUM(L11:L18)</f>
        <v>3247127</v>
      </c>
      <c r="M19" s="37">
        <f t="shared" si="3"/>
        <v>0.74161564023798376</v>
      </c>
      <c r="N19" s="32">
        <f t="shared" si="4"/>
        <v>6185824</v>
      </c>
      <c r="O19" s="37">
        <f t="shared" si="5"/>
        <v>1.412788543891103</v>
      </c>
      <c r="P19" s="32">
        <f>SUM(P11:P18)</f>
        <v>-1542261</v>
      </c>
      <c r="Q19" s="32">
        <f>SUM(Q11:Q18)</f>
        <v>14845696</v>
      </c>
      <c r="R19" s="32">
        <f>SUM(R11:R18)</f>
        <v>14845696</v>
      </c>
      <c r="S19" s="32">
        <f>SUM(S11:S18)</f>
        <v>1980051</v>
      </c>
      <c r="T19" s="37">
        <f t="shared" si="6"/>
        <v>0.13337542409598041</v>
      </c>
      <c r="U19" s="37">
        <f t="shared" si="7"/>
        <v>-3.1054328677182395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2400000</v>
      </c>
      <c r="E30" s="31">
        <v>2400000</v>
      </c>
      <c r="F30" s="31">
        <v>269476</v>
      </c>
      <c r="G30" s="36">
        <f t="shared" si="0"/>
        <v>0.11228166666666667</v>
      </c>
      <c r="H30" s="31">
        <v>373919</v>
      </c>
      <c r="I30" s="36">
        <f t="shared" si="1"/>
        <v>0.15579958333333332</v>
      </c>
      <c r="J30" s="31">
        <v>245098</v>
      </c>
      <c r="K30" s="36">
        <f t="shared" si="2"/>
        <v>0.10212416666666667</v>
      </c>
      <c r="L30" s="31">
        <v>253969</v>
      </c>
      <c r="M30" s="36">
        <f t="shared" si="3"/>
        <v>0.10582041666666667</v>
      </c>
      <c r="N30" s="31">
        <f t="shared" si="4"/>
        <v>1142462</v>
      </c>
      <c r="O30" s="36">
        <f t="shared" si="5"/>
        <v>0.47602583333333331</v>
      </c>
      <c r="P30" s="31">
        <v>198535</v>
      </c>
      <c r="Q30" s="31">
        <v>5070000</v>
      </c>
      <c r="R30" s="31">
        <v>5070000</v>
      </c>
      <c r="S30" s="31">
        <v>959210</v>
      </c>
      <c r="T30" s="36">
        <f t="shared" si="6"/>
        <v>0.18919329388560158</v>
      </c>
      <c r="U30" s="36">
        <f t="shared" si="7"/>
        <v>0.27921525171884043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14468242</v>
      </c>
      <c r="E31" s="31">
        <v>14468242</v>
      </c>
      <c r="F31" s="31">
        <v>17</v>
      </c>
      <c r="G31" s="36">
        <f t="shared" si="0"/>
        <v>1.1749872582999372E-6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17</v>
      </c>
      <c r="O31" s="36">
        <f t="shared" si="5"/>
        <v>1.1749872582999372E-6</v>
      </c>
      <c r="P31" s="31">
        <v>421247</v>
      </c>
      <c r="Q31" s="31">
        <v>17468242</v>
      </c>
      <c r="R31" s="31">
        <v>17468242</v>
      </c>
      <c r="S31" s="31">
        <v>2999982</v>
      </c>
      <c r="T31" s="36">
        <f t="shared" si="6"/>
        <v>0.17173920535334924</v>
      </c>
      <c r="U31" s="36">
        <f t="shared" si="7"/>
        <v>-1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25000</v>
      </c>
      <c r="E33" s="31">
        <v>25000</v>
      </c>
      <c r="F33" s="31">
        <v>7440</v>
      </c>
      <c r="G33" s="36">
        <f t="shared" si="0"/>
        <v>0.29759999999999998</v>
      </c>
      <c r="H33" s="31">
        <v>7440</v>
      </c>
      <c r="I33" s="36">
        <f t="shared" si="1"/>
        <v>0.29759999999999998</v>
      </c>
      <c r="J33" s="31">
        <v>7440</v>
      </c>
      <c r="K33" s="36">
        <f t="shared" si="2"/>
        <v>0.29759999999999998</v>
      </c>
      <c r="L33" s="31">
        <v>7440</v>
      </c>
      <c r="M33" s="36">
        <f t="shared" si="3"/>
        <v>0.29759999999999998</v>
      </c>
      <c r="N33" s="31">
        <f t="shared" si="4"/>
        <v>29760</v>
      </c>
      <c r="O33" s="36">
        <f t="shared" si="5"/>
        <v>1.1903999999999999</v>
      </c>
      <c r="P33" s="31">
        <v>7440</v>
      </c>
      <c r="Q33" s="31">
        <v>0</v>
      </c>
      <c r="R33" s="31">
        <v>0</v>
      </c>
      <c r="S33" s="31">
        <v>29760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16893242</v>
      </c>
      <c r="E35" s="32">
        <f>SUM(E28:E34)</f>
        <v>16893242</v>
      </c>
      <c r="F35" s="32">
        <f>SUM(F28:F34)</f>
        <v>276933</v>
      </c>
      <c r="G35" s="37">
        <f t="shared" si="0"/>
        <v>1.6393123356665346E-2</v>
      </c>
      <c r="H35" s="32">
        <f>SUM(H28:H34)</f>
        <v>381359</v>
      </c>
      <c r="I35" s="37">
        <f t="shared" si="1"/>
        <v>2.2574648489614959E-2</v>
      </c>
      <c r="J35" s="32">
        <f>SUM(J28:J34)</f>
        <v>252538</v>
      </c>
      <c r="K35" s="37">
        <f t="shared" si="2"/>
        <v>1.4949054775868362E-2</v>
      </c>
      <c r="L35" s="32">
        <f>SUM(L28:L34)</f>
        <v>261409</v>
      </c>
      <c r="M35" s="37">
        <f t="shared" si="3"/>
        <v>1.5474176004818969E-2</v>
      </c>
      <c r="N35" s="32">
        <f t="shared" si="4"/>
        <v>1172239</v>
      </c>
      <c r="O35" s="37">
        <f t="shared" si="5"/>
        <v>6.9391002626967638E-2</v>
      </c>
      <c r="P35" s="32">
        <f>SUM(P28:P34)</f>
        <v>627222</v>
      </c>
      <c r="Q35" s="32">
        <f>SUM(Q28:Q34)</f>
        <v>22538242</v>
      </c>
      <c r="R35" s="32">
        <f>SUM(R28:R34)</f>
        <v>22538242</v>
      </c>
      <c r="S35" s="32">
        <f>SUM(S28:S34)</f>
        <v>3988952</v>
      </c>
      <c r="T35" s="37">
        <f t="shared" si="6"/>
        <v>0.17698594238184148</v>
      </c>
      <c r="U35" s="37">
        <f t="shared" si="7"/>
        <v>-0.5832273102665404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47668</v>
      </c>
      <c r="E37" s="31">
        <v>1664412</v>
      </c>
      <c r="F37" s="31">
        <v>10550</v>
      </c>
      <c r="G37" s="36">
        <f t="shared" si="0"/>
        <v>0.22132248049005623</v>
      </c>
      <c r="H37" s="31">
        <v>1197828</v>
      </c>
      <c r="I37" s="36">
        <f t="shared" si="1"/>
        <v>25.128555844591759</v>
      </c>
      <c r="J37" s="31">
        <v>-877099</v>
      </c>
      <c r="K37" s="36">
        <f t="shared" si="2"/>
        <v>-0.52697228811135699</v>
      </c>
      <c r="L37" s="31">
        <v>20124</v>
      </c>
      <c r="M37" s="36">
        <f t="shared" si="3"/>
        <v>1.2090756375224403E-2</v>
      </c>
      <c r="N37" s="31">
        <f t="shared" si="4"/>
        <v>351403</v>
      </c>
      <c r="O37" s="36">
        <f t="shared" si="5"/>
        <v>0.21112741316452899</v>
      </c>
      <c r="P37" s="31">
        <v>23333</v>
      </c>
      <c r="Q37" s="31">
        <v>331398</v>
      </c>
      <c r="R37" s="31">
        <v>45398</v>
      </c>
      <c r="S37" s="31">
        <v>591903</v>
      </c>
      <c r="T37" s="36">
        <f t="shared" si="6"/>
        <v>13.038085378210495</v>
      </c>
      <c r="U37" s="36">
        <f t="shared" si="7"/>
        <v>-0.13753053615051647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47668</v>
      </c>
      <c r="E40" s="32">
        <f>SUM(E36:E39)</f>
        <v>1664412</v>
      </c>
      <c r="F40" s="32">
        <f>SUM(F36:F39)</f>
        <v>10550</v>
      </c>
      <c r="G40" s="37">
        <f t="shared" si="0"/>
        <v>0.22132248049005623</v>
      </c>
      <c r="H40" s="32">
        <f>SUM(H36:H39)</f>
        <v>1197828</v>
      </c>
      <c r="I40" s="37">
        <f t="shared" si="1"/>
        <v>25.128555844591759</v>
      </c>
      <c r="J40" s="32">
        <f>SUM(J36:J39)</f>
        <v>-877099</v>
      </c>
      <c r="K40" s="37">
        <f t="shared" si="2"/>
        <v>-0.52697228811135699</v>
      </c>
      <c r="L40" s="32">
        <f>SUM(L36:L39)</f>
        <v>20124</v>
      </c>
      <c r="M40" s="37">
        <f t="shared" si="3"/>
        <v>1.2090756375224403E-2</v>
      </c>
      <c r="N40" s="32">
        <f t="shared" si="4"/>
        <v>351403</v>
      </c>
      <c r="O40" s="37">
        <f t="shared" si="5"/>
        <v>0.21112741316452899</v>
      </c>
      <c r="P40" s="32">
        <f>SUM(P36:P39)</f>
        <v>23333</v>
      </c>
      <c r="Q40" s="32">
        <f>SUM(Q36:Q39)</f>
        <v>331398</v>
      </c>
      <c r="R40" s="32">
        <f>SUM(R36:R39)</f>
        <v>45398</v>
      </c>
      <c r="S40" s="32">
        <f>SUM(S36:S39)</f>
        <v>591903</v>
      </c>
      <c r="T40" s="37">
        <f t="shared" si="6"/>
        <v>13.038085378210495</v>
      </c>
      <c r="U40" s="37">
        <f t="shared" si="7"/>
        <v>-0.13753053615051647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1480030</v>
      </c>
      <c r="E45" s="31">
        <v>1501955</v>
      </c>
      <c r="F45" s="31">
        <v>388552</v>
      </c>
      <c r="G45" s="36">
        <f t="shared" si="0"/>
        <v>0.26252981358485977</v>
      </c>
      <c r="H45" s="31">
        <v>324052</v>
      </c>
      <c r="I45" s="36">
        <f t="shared" si="1"/>
        <v>0.21894961588616446</v>
      </c>
      <c r="J45" s="31">
        <v>368226</v>
      </c>
      <c r="K45" s="36">
        <f t="shared" si="2"/>
        <v>0.24516446897543534</v>
      </c>
      <c r="L45" s="31">
        <v>331949</v>
      </c>
      <c r="M45" s="36">
        <f t="shared" si="3"/>
        <v>0.22101128196250885</v>
      </c>
      <c r="N45" s="31">
        <f t="shared" si="4"/>
        <v>1412779</v>
      </c>
      <c r="O45" s="36">
        <f t="shared" si="5"/>
        <v>0.9406267165128116</v>
      </c>
      <c r="P45" s="31">
        <v>318098</v>
      </c>
      <c r="Q45" s="31">
        <v>1410896</v>
      </c>
      <c r="R45" s="31">
        <v>1410896</v>
      </c>
      <c r="S45" s="31">
        <v>1047033</v>
      </c>
      <c r="T45" s="36">
        <f t="shared" si="6"/>
        <v>0.74210501695376552</v>
      </c>
      <c r="U45" s="36">
        <f t="shared" si="7"/>
        <v>4.3543184804682777E-2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5341261</v>
      </c>
      <c r="E46" s="31">
        <v>5341261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5111857</v>
      </c>
      <c r="R46" s="31">
        <v>5111857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6821291</v>
      </c>
      <c r="E47" s="32">
        <f>SUM(E41:E46)</f>
        <v>6843216</v>
      </c>
      <c r="F47" s="32">
        <f>SUM(F41:F46)</f>
        <v>388552</v>
      </c>
      <c r="G47" s="37">
        <f t="shared" si="0"/>
        <v>5.6961651394142256E-2</v>
      </c>
      <c r="H47" s="32">
        <f>SUM(H41:H46)</f>
        <v>324052</v>
      </c>
      <c r="I47" s="37">
        <f t="shared" si="1"/>
        <v>4.7505963313982644E-2</v>
      </c>
      <c r="J47" s="32">
        <f>SUM(J41:J46)</f>
        <v>368226</v>
      </c>
      <c r="K47" s="37">
        <f t="shared" si="2"/>
        <v>5.3808910898033906E-2</v>
      </c>
      <c r="L47" s="32">
        <f>SUM(L41:L46)</f>
        <v>331949</v>
      </c>
      <c r="M47" s="37">
        <f t="shared" si="3"/>
        <v>4.8507748403674528E-2</v>
      </c>
      <c r="N47" s="32">
        <f t="shared" si="4"/>
        <v>1412779</v>
      </c>
      <c r="O47" s="37">
        <f t="shared" si="5"/>
        <v>0.20644956990982019</v>
      </c>
      <c r="P47" s="32">
        <f>SUM(P41:P46)</f>
        <v>318098</v>
      </c>
      <c r="Q47" s="32">
        <f>SUM(Q41:Q46)</f>
        <v>6522753</v>
      </c>
      <c r="R47" s="32">
        <f>SUM(R41:R46)</f>
        <v>6522753</v>
      </c>
      <c r="S47" s="32">
        <f>SUM(S41:S46)</f>
        <v>1047033</v>
      </c>
      <c r="T47" s="37">
        <f t="shared" si="6"/>
        <v>0.16052010554439206</v>
      </c>
      <c r="U47" s="37">
        <f t="shared" si="7"/>
        <v>4.3543184804682777E-2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191075623</v>
      </c>
      <c r="E54" s="32">
        <f>SUM(E8:E9,E11:E18,E20:E26,E28:E34,E36:E39,E41:E46,E48:E52)</f>
        <v>166032365</v>
      </c>
      <c r="F54" s="32">
        <f>SUM(F8:F9,F11:F18,F20:F26,F28:F34,F36:F39,F41:F46,F48:F52)</f>
        <v>21946510</v>
      </c>
      <c r="G54" s="37">
        <f t="shared" si="0"/>
        <v>0.11485771787853859</v>
      </c>
      <c r="H54" s="32">
        <f>SUM(H8:H9,H11:H18,H20:H26,H28:H34,H36:H39,H41:H46,H48:H52)</f>
        <v>22847191</v>
      </c>
      <c r="I54" s="37">
        <f t="shared" si="1"/>
        <v>0.1195714588877724</v>
      </c>
      <c r="J54" s="32">
        <f>SUM(J8:J9,J11:J18,J20:J26,J28:J34,J36:J39,J41:J46,J48:J52)</f>
        <v>30260001</v>
      </c>
      <c r="K54" s="37">
        <f t="shared" si="2"/>
        <v>0.18225362868257644</v>
      </c>
      <c r="L54" s="32">
        <f>SUM(L8:L9,L11:L18,L20:L26,L28:L34,L36:L39,L41:L46,L48:L52)</f>
        <v>22965865</v>
      </c>
      <c r="M54" s="37">
        <f t="shared" si="3"/>
        <v>0.13832161578858435</v>
      </c>
      <c r="N54" s="32">
        <f t="shared" si="4"/>
        <v>98019567</v>
      </c>
      <c r="O54" s="37">
        <f t="shared" si="5"/>
        <v>0.59036421603703593</v>
      </c>
      <c r="P54" s="32">
        <f>SUM(P8:P9,P11:P18,P20:P26,P28:P34,P36:P39,P41:P46,P48:P52)</f>
        <v>17983620</v>
      </c>
      <c r="Q54" s="32">
        <f>SUM(Q8:Q9,Q11:Q18,Q20:Q26,Q28:Q34,Q36:Q39,Q41:Q46,Q48:Q52)</f>
        <v>136658574</v>
      </c>
      <c r="R54" s="32">
        <f>SUM(R8:R9,R11:R18,R20:R26,R28:R34,R36:R39,R41:R46,R48:R52)</f>
        <v>158696884</v>
      </c>
      <c r="S54" s="32">
        <f>SUM(S8:S9,S11:S18,S20:S26,S28:S34,S36:S39,S41:S46,S48:S52)</f>
        <v>104825443</v>
      </c>
      <c r="T54" s="37">
        <f t="shared" si="6"/>
        <v>0.66053876016872515</v>
      </c>
      <c r="U54" s="37">
        <f t="shared" si="7"/>
        <v>0.27704349847249876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1619721</v>
      </c>
      <c r="E57" s="31">
        <v>1619721</v>
      </c>
      <c r="F57" s="31">
        <v>18768</v>
      </c>
      <c r="G57" s="36">
        <f t="shared" ref="G57:G85" si="8">IF(($D57      =0),0,($F57      /$D57      ))</f>
        <v>1.1587180755204138E-2</v>
      </c>
      <c r="H57" s="31">
        <v>9384</v>
      </c>
      <c r="I57" s="36">
        <f t="shared" ref="I57:I85" si="9">IF(($D57      =0),0,($H57      /$D57      ))</f>
        <v>5.7935903776020689E-3</v>
      </c>
      <c r="J57" s="31">
        <v>9384</v>
      </c>
      <c r="K57" s="36">
        <f t="shared" ref="K57:K85" si="10">IF(($E57      =0),0,($J57      /$E57      ))</f>
        <v>5.7935903776020689E-3</v>
      </c>
      <c r="L57" s="31">
        <v>17682</v>
      </c>
      <c r="M57" s="36">
        <f t="shared" ref="M57:M85" si="11">IF(($E57      =0),0,($L57      /$E57      ))</f>
        <v>1.0916694912271927E-2</v>
      </c>
      <c r="N57" s="31">
        <f t="shared" ref="N57:N85" si="12">$F57      +$H57      +$J57      +$L57</f>
        <v>55218</v>
      </c>
      <c r="O57" s="36">
        <f t="shared" ref="O57:O85" si="13">IF(($E57      =0),0,($N57      /$E57      ))</f>
        <v>3.4091056422680205E-2</v>
      </c>
      <c r="P57" s="31">
        <v>37536</v>
      </c>
      <c r="Q57" s="31">
        <v>1572544</v>
      </c>
      <c r="R57" s="31">
        <v>1572544</v>
      </c>
      <c r="S57" s="31">
        <v>131906</v>
      </c>
      <c r="T57" s="36">
        <f t="shared" ref="T57:T85" si="14">IF(($R57      =0),0,($S57      /$R57      ))</f>
        <v>8.3880641813520007E-2</v>
      </c>
      <c r="U57" s="36">
        <f t="shared" ref="U57:U85" si="15">IF(($P57      =0),0,(($L57      /$P57      )-1))</f>
        <v>-0.52893222506393855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1619721</v>
      </c>
      <c r="E58" s="32">
        <f>E57</f>
        <v>1619721</v>
      </c>
      <c r="F58" s="32">
        <f>F57</f>
        <v>18768</v>
      </c>
      <c r="G58" s="37">
        <f t="shared" si="8"/>
        <v>1.1587180755204138E-2</v>
      </c>
      <c r="H58" s="32">
        <f>H57</f>
        <v>9384</v>
      </c>
      <c r="I58" s="37">
        <f t="shared" si="9"/>
        <v>5.7935903776020689E-3</v>
      </c>
      <c r="J58" s="32">
        <f>J57</f>
        <v>9384</v>
      </c>
      <c r="K58" s="37">
        <f t="shared" si="10"/>
        <v>5.7935903776020689E-3</v>
      </c>
      <c r="L58" s="32">
        <f>L57</f>
        <v>17682</v>
      </c>
      <c r="M58" s="37">
        <f t="shared" si="11"/>
        <v>1.0916694912271927E-2</v>
      </c>
      <c r="N58" s="32">
        <f t="shared" si="12"/>
        <v>55218</v>
      </c>
      <c r="O58" s="37">
        <f t="shared" si="13"/>
        <v>3.4091056422680205E-2</v>
      </c>
      <c r="P58" s="32">
        <f>P57</f>
        <v>37536</v>
      </c>
      <c r="Q58" s="32">
        <f>Q57</f>
        <v>1572544</v>
      </c>
      <c r="R58" s="32">
        <f>R57</f>
        <v>1572544</v>
      </c>
      <c r="S58" s="32">
        <f>S57</f>
        <v>131906</v>
      </c>
      <c r="T58" s="37">
        <f t="shared" si="14"/>
        <v>8.3880641813520007E-2</v>
      </c>
      <c r="U58" s="37">
        <f t="shared" si="15"/>
        <v>-0.52893222506393855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1272000</v>
      </c>
      <c r="E60" s="31">
        <v>1272000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1179971</v>
      </c>
      <c r="R60" s="31">
        <v>1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1272000</v>
      </c>
      <c r="E63" s="32">
        <f>SUM(E59:E62)</f>
        <v>1272000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1179971</v>
      </c>
      <c r="R63" s="32">
        <f>SUM(R59:R62)</f>
        <v>1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27064103</v>
      </c>
      <c r="E67" s="31">
        <v>27064103</v>
      </c>
      <c r="F67" s="31">
        <v>54573</v>
      </c>
      <c r="G67" s="36">
        <f t="shared" si="8"/>
        <v>2.0164348325159716E-3</v>
      </c>
      <c r="H67" s="31">
        <v>49982</v>
      </c>
      <c r="I67" s="36">
        <f t="shared" si="9"/>
        <v>1.8468005387061968E-3</v>
      </c>
      <c r="J67" s="31">
        <v>71166</v>
      </c>
      <c r="K67" s="36">
        <f t="shared" si="10"/>
        <v>2.6295347752704015E-3</v>
      </c>
      <c r="L67" s="31">
        <v>71166</v>
      </c>
      <c r="M67" s="36">
        <f t="shared" si="11"/>
        <v>2.6295347752704015E-3</v>
      </c>
      <c r="N67" s="31">
        <f t="shared" si="12"/>
        <v>246887</v>
      </c>
      <c r="O67" s="36">
        <f t="shared" si="13"/>
        <v>9.122304921762971E-3</v>
      </c>
      <c r="P67" s="31">
        <v>66366</v>
      </c>
      <c r="Q67" s="31">
        <v>25405925</v>
      </c>
      <c r="R67" s="31">
        <v>25405925</v>
      </c>
      <c r="S67" s="31">
        <v>266318</v>
      </c>
      <c r="T67" s="36">
        <f t="shared" si="14"/>
        <v>1.0482515397490939E-2</v>
      </c>
      <c r="U67" s="36">
        <f t="shared" si="15"/>
        <v>7.2326191121960148E-2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27064103</v>
      </c>
      <c r="E70" s="32">
        <f>SUM(E64:E69)</f>
        <v>27064103</v>
      </c>
      <c r="F70" s="32">
        <f>SUM(F64:F69)</f>
        <v>54573</v>
      </c>
      <c r="G70" s="37">
        <f t="shared" si="8"/>
        <v>2.0164348325159716E-3</v>
      </c>
      <c r="H70" s="32">
        <f>SUM(H64:H69)</f>
        <v>49982</v>
      </c>
      <c r="I70" s="37">
        <f t="shared" si="9"/>
        <v>1.8468005387061968E-3</v>
      </c>
      <c r="J70" s="32">
        <f>SUM(J64:J69)</f>
        <v>71166</v>
      </c>
      <c r="K70" s="37">
        <f t="shared" si="10"/>
        <v>2.6295347752704015E-3</v>
      </c>
      <c r="L70" s="32">
        <f>SUM(L64:L69)</f>
        <v>71166</v>
      </c>
      <c r="M70" s="37">
        <f t="shared" si="11"/>
        <v>2.6295347752704015E-3</v>
      </c>
      <c r="N70" s="32">
        <f t="shared" si="12"/>
        <v>246887</v>
      </c>
      <c r="O70" s="37">
        <f t="shared" si="13"/>
        <v>9.122304921762971E-3</v>
      </c>
      <c r="P70" s="32">
        <f>SUM(P64:P69)</f>
        <v>66366</v>
      </c>
      <c r="Q70" s="32">
        <f>SUM(Q64:Q69)</f>
        <v>25405925</v>
      </c>
      <c r="R70" s="32">
        <f>SUM(R64:R69)</f>
        <v>25405925</v>
      </c>
      <c r="S70" s="32">
        <f>SUM(S64:S69)</f>
        <v>266318</v>
      </c>
      <c r="T70" s="37">
        <f t="shared" si="14"/>
        <v>1.0482515397490939E-2</v>
      </c>
      <c r="U70" s="37">
        <f t="shared" si="15"/>
        <v>7.2326191121960148E-2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892279</v>
      </c>
      <c r="E72" s="31">
        <v>892279</v>
      </c>
      <c r="F72" s="31">
        <v>222972</v>
      </c>
      <c r="G72" s="36">
        <f t="shared" si="8"/>
        <v>0.24989044906357766</v>
      </c>
      <c r="H72" s="31">
        <v>148648</v>
      </c>
      <c r="I72" s="36">
        <f t="shared" si="9"/>
        <v>0.16659363270905175</v>
      </c>
      <c r="J72" s="31">
        <v>295892</v>
      </c>
      <c r="K72" s="36">
        <f t="shared" si="10"/>
        <v>0.33161376654611396</v>
      </c>
      <c r="L72" s="31">
        <v>221919</v>
      </c>
      <c r="M72" s="36">
        <f t="shared" si="11"/>
        <v>0.24871032490958545</v>
      </c>
      <c r="N72" s="31">
        <f t="shared" si="12"/>
        <v>889431</v>
      </c>
      <c r="O72" s="36">
        <f t="shared" si="13"/>
        <v>0.99680817322832882</v>
      </c>
      <c r="P72" s="31">
        <v>204540</v>
      </c>
      <c r="Q72" s="31">
        <v>811162</v>
      </c>
      <c r="R72" s="31">
        <v>811162</v>
      </c>
      <c r="S72" s="31">
        <v>818160</v>
      </c>
      <c r="T72" s="36">
        <f t="shared" si="14"/>
        <v>1.0086271299691061</v>
      </c>
      <c r="U72" s="36">
        <f t="shared" si="15"/>
        <v>8.4966265767087101E-2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892279</v>
      </c>
      <c r="E78" s="32">
        <f>SUM(E71:E77)</f>
        <v>892279</v>
      </c>
      <c r="F78" s="32">
        <f>SUM(F71:F77)</f>
        <v>222972</v>
      </c>
      <c r="G78" s="37">
        <f t="shared" si="8"/>
        <v>0.24989044906357766</v>
      </c>
      <c r="H78" s="32">
        <f>SUM(H71:H77)</f>
        <v>148648</v>
      </c>
      <c r="I78" s="37">
        <f t="shared" si="9"/>
        <v>0.16659363270905175</v>
      </c>
      <c r="J78" s="32">
        <f>SUM(J71:J77)</f>
        <v>295892</v>
      </c>
      <c r="K78" s="37">
        <f t="shared" si="10"/>
        <v>0.33161376654611396</v>
      </c>
      <c r="L78" s="32">
        <f>SUM(L71:L77)</f>
        <v>221919</v>
      </c>
      <c r="M78" s="37">
        <f t="shared" si="11"/>
        <v>0.24871032490958545</v>
      </c>
      <c r="N78" s="32">
        <f t="shared" si="12"/>
        <v>889431</v>
      </c>
      <c r="O78" s="37">
        <f t="shared" si="13"/>
        <v>0.99680817322832882</v>
      </c>
      <c r="P78" s="32">
        <f>SUM(P71:P77)</f>
        <v>204540</v>
      </c>
      <c r="Q78" s="32">
        <f>SUM(Q71:Q77)</f>
        <v>811162</v>
      </c>
      <c r="R78" s="32">
        <f>SUM(R71:R77)</f>
        <v>811162</v>
      </c>
      <c r="S78" s="32">
        <f>SUM(S71:S77)</f>
        <v>818160</v>
      </c>
      <c r="T78" s="37">
        <f t="shared" si="14"/>
        <v>1.0086271299691061</v>
      </c>
      <c r="U78" s="37">
        <f t="shared" si="15"/>
        <v>8.4966265767087101E-2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30848103</v>
      </c>
      <c r="E85" s="32">
        <f>SUM(E57,E59:E62,E64:E69,E71:E77,E79:E83)</f>
        <v>30848103</v>
      </c>
      <c r="F85" s="32">
        <f>SUM(F57,F59:F62,F64:F69,F71:F77,F79:F83)</f>
        <v>296313</v>
      </c>
      <c r="G85" s="37">
        <f t="shared" si="8"/>
        <v>9.6055501370700177E-3</v>
      </c>
      <c r="H85" s="32">
        <f>SUM(H57,H59:H62,H64:H69,H71:H77,H79:H83)</f>
        <v>208014</v>
      </c>
      <c r="I85" s="37">
        <f t="shared" si="9"/>
        <v>6.7431699122633242E-3</v>
      </c>
      <c r="J85" s="32">
        <f>SUM(J57,J59:J62,J64:J69,J71:J77,J79:J83)</f>
        <v>376442</v>
      </c>
      <c r="K85" s="37">
        <f t="shared" si="10"/>
        <v>1.2203084254483978E-2</v>
      </c>
      <c r="L85" s="32">
        <f>SUM(L57,L59:L62,L64:L69,L71:L77,L79:L83)</f>
        <v>310767</v>
      </c>
      <c r="M85" s="37">
        <f t="shared" si="11"/>
        <v>1.0074104070516102E-2</v>
      </c>
      <c r="N85" s="32">
        <f t="shared" si="12"/>
        <v>1191536</v>
      </c>
      <c r="O85" s="37">
        <f t="shared" si="13"/>
        <v>3.8625908374333426E-2</v>
      </c>
      <c r="P85" s="32">
        <f>SUM(P57,P59:P62,P64:P69,P71:P77,P79:P83)</f>
        <v>308442</v>
      </c>
      <c r="Q85" s="32">
        <f>SUM(Q57,Q59:Q62,Q64:Q69,Q71:Q77,Q79:Q83)</f>
        <v>28969602</v>
      </c>
      <c r="R85" s="32">
        <f>SUM(R57,R59:R62,R64:R69,R71:R77,R79:R83)</f>
        <v>27789632</v>
      </c>
      <c r="S85" s="32">
        <f>SUM(S57,S59:S62,S64:S69,S71:S77,S79:S83)</f>
        <v>1216384</v>
      </c>
      <c r="T85" s="37">
        <f t="shared" si="14"/>
        <v>4.3771144576509685E-2</v>
      </c>
      <c r="U85" s="37">
        <f t="shared" si="15"/>
        <v>7.537883945766044E-3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364200559</v>
      </c>
      <c r="E88" s="31">
        <v>386850442</v>
      </c>
      <c r="F88" s="31">
        <v>109346855</v>
      </c>
      <c r="G88" s="36">
        <f t="shared" ref="G88:G99" si="16">IF(($D88      =0),0,($F88      /$D88      ))</f>
        <v>0.30023802077689837</v>
      </c>
      <c r="H88" s="31">
        <v>96883753</v>
      </c>
      <c r="I88" s="36">
        <f t="shared" ref="I88:I99" si="17">IF(($D88      =0),0,($H88      /$D88      ))</f>
        <v>0.26601758455840263</v>
      </c>
      <c r="J88" s="31">
        <v>89820226</v>
      </c>
      <c r="K88" s="36">
        <f t="shared" ref="K88:K99" si="18">IF(($E88      =0),0,($J88      /$E88      ))</f>
        <v>0.23218333559510318</v>
      </c>
      <c r="L88" s="31">
        <v>83710604</v>
      </c>
      <c r="M88" s="36">
        <f t="shared" ref="M88:M99" si="19">IF(($E88      =0),0,($L88      /$E88      ))</f>
        <v>0.21639009527097813</v>
      </c>
      <c r="N88" s="31">
        <f t="shared" ref="N88:N99" si="20">$F88      +$H88      +$J88      +$L88</f>
        <v>379761438</v>
      </c>
      <c r="O88" s="36">
        <f t="shared" ref="O88:O99" si="21">IF(($E88      =0),0,($N88      /$E88      ))</f>
        <v>0.9816750784531868</v>
      </c>
      <c r="P88" s="31">
        <v>83678155</v>
      </c>
      <c r="Q88" s="31">
        <v>356775596</v>
      </c>
      <c r="R88" s="31">
        <v>366775596</v>
      </c>
      <c r="S88" s="31">
        <v>368817702</v>
      </c>
      <c r="T88" s="36">
        <f t="shared" ref="T88:T99" si="22">IF(($R88      =0),0,($S88      /$R88      ))</f>
        <v>1.0055677259399778</v>
      </c>
      <c r="U88" s="36">
        <f t="shared" ref="U88:U99" si="23">IF(($P88      =0),0,(($L88      /$P88      )-1))</f>
        <v>3.8778340655332144E-4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961342000</v>
      </c>
      <c r="E89" s="31">
        <v>961342000</v>
      </c>
      <c r="F89" s="31">
        <v>240377984</v>
      </c>
      <c r="G89" s="36">
        <f t="shared" si="16"/>
        <v>0.25004419238938902</v>
      </c>
      <c r="H89" s="31">
        <v>186425250</v>
      </c>
      <c r="I89" s="36">
        <f t="shared" si="17"/>
        <v>0.19392188211895456</v>
      </c>
      <c r="J89" s="31">
        <v>245434017</v>
      </c>
      <c r="K89" s="36">
        <f t="shared" si="18"/>
        <v>0.25530354129955835</v>
      </c>
      <c r="L89" s="31">
        <v>225895013</v>
      </c>
      <c r="M89" s="36">
        <f t="shared" si="19"/>
        <v>0.23497882439340007</v>
      </c>
      <c r="N89" s="31">
        <f t="shared" si="20"/>
        <v>898132264</v>
      </c>
      <c r="O89" s="36">
        <f t="shared" si="21"/>
        <v>0.93424844020130193</v>
      </c>
      <c r="P89" s="31">
        <v>218048300</v>
      </c>
      <c r="Q89" s="31">
        <v>896173000</v>
      </c>
      <c r="R89" s="31">
        <v>917313000</v>
      </c>
      <c r="S89" s="31">
        <v>910810563</v>
      </c>
      <c r="T89" s="36">
        <f t="shared" si="22"/>
        <v>0.99291143044958485</v>
      </c>
      <c r="U89" s="36">
        <f t="shared" si="23"/>
        <v>3.5986123258012093E-2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324056719</v>
      </c>
      <c r="E90" s="31">
        <v>295089636</v>
      </c>
      <c r="F90" s="31">
        <v>48221188</v>
      </c>
      <c r="G90" s="36">
        <f t="shared" si="16"/>
        <v>0.14880477759820804</v>
      </c>
      <c r="H90" s="31">
        <v>107907782</v>
      </c>
      <c r="I90" s="36">
        <f t="shared" si="17"/>
        <v>0.3329904170263478</v>
      </c>
      <c r="J90" s="31">
        <v>108169618</v>
      </c>
      <c r="K90" s="36">
        <f t="shared" si="18"/>
        <v>0.36656529001242183</v>
      </c>
      <c r="L90" s="31">
        <v>81551796</v>
      </c>
      <c r="M90" s="36">
        <f t="shared" si="19"/>
        <v>0.27636279303282613</v>
      </c>
      <c r="N90" s="31">
        <f t="shared" si="20"/>
        <v>345850384</v>
      </c>
      <c r="O90" s="36">
        <f t="shared" si="21"/>
        <v>1.1720180643687534</v>
      </c>
      <c r="P90" s="31">
        <v>283739786</v>
      </c>
      <c r="Q90" s="31">
        <v>244653150</v>
      </c>
      <c r="R90" s="31">
        <v>307828564</v>
      </c>
      <c r="S90" s="31">
        <v>295803503</v>
      </c>
      <c r="T90" s="36">
        <f t="shared" si="22"/>
        <v>0.96093585064445153</v>
      </c>
      <c r="U90" s="36">
        <f t="shared" si="23"/>
        <v>-0.71258244340820076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1649599278</v>
      </c>
      <c r="E91" s="32">
        <f>SUM(E88:E90)</f>
        <v>1643282078</v>
      </c>
      <c r="F91" s="32">
        <f>SUM(F88:F90)</f>
        <v>397946027</v>
      </c>
      <c r="G91" s="37">
        <f t="shared" si="16"/>
        <v>0.24123799780179098</v>
      </c>
      <c r="H91" s="32">
        <f>SUM(H88:H90)</f>
        <v>391216785</v>
      </c>
      <c r="I91" s="37">
        <f t="shared" si="17"/>
        <v>0.23715867860606568</v>
      </c>
      <c r="J91" s="32">
        <f>SUM(J88:J90)</f>
        <v>443423861</v>
      </c>
      <c r="K91" s="37">
        <f t="shared" si="18"/>
        <v>0.26984038038051311</v>
      </c>
      <c r="L91" s="32">
        <f>SUM(L88:L90)</f>
        <v>391157413</v>
      </c>
      <c r="M91" s="37">
        <f t="shared" si="19"/>
        <v>0.23803424758095609</v>
      </c>
      <c r="N91" s="32">
        <f t="shared" si="20"/>
        <v>1623744086</v>
      </c>
      <c r="O91" s="37">
        <f t="shared" si="21"/>
        <v>0.98811038453983557</v>
      </c>
      <c r="P91" s="32">
        <f>SUM(P88:P90)</f>
        <v>585466241</v>
      </c>
      <c r="Q91" s="32">
        <f>SUM(Q88:Q90)</f>
        <v>1497601746</v>
      </c>
      <c r="R91" s="32">
        <f>SUM(R88:R90)</f>
        <v>1591917160</v>
      </c>
      <c r="S91" s="32">
        <f>SUM(S88:S90)</f>
        <v>1575431768</v>
      </c>
      <c r="T91" s="37">
        <f t="shared" si="22"/>
        <v>0.9896443154114879</v>
      </c>
      <c r="U91" s="37">
        <f t="shared" si="23"/>
        <v>-0.33188733080170885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4076610</v>
      </c>
      <c r="E95" s="31">
        <v>4218299</v>
      </c>
      <c r="F95" s="31">
        <v>0</v>
      </c>
      <c r="G95" s="36">
        <f t="shared" si="16"/>
        <v>0</v>
      </c>
      <c r="H95" s="31">
        <v>1260783</v>
      </c>
      <c r="I95" s="36">
        <f t="shared" si="17"/>
        <v>0.30927241016432772</v>
      </c>
      <c r="J95" s="31">
        <v>0</v>
      </c>
      <c r="K95" s="36">
        <f t="shared" si="18"/>
        <v>0</v>
      </c>
      <c r="L95" s="31">
        <v>1026982</v>
      </c>
      <c r="M95" s="36">
        <f t="shared" si="19"/>
        <v>0.24345879701747078</v>
      </c>
      <c r="N95" s="31">
        <f t="shared" si="20"/>
        <v>2287765</v>
      </c>
      <c r="O95" s="36">
        <f t="shared" si="21"/>
        <v>0.54234301551407338</v>
      </c>
      <c r="P95" s="31">
        <v>0</v>
      </c>
      <c r="Q95" s="31">
        <v>3864461</v>
      </c>
      <c r="R95" s="31">
        <v>3864461</v>
      </c>
      <c r="S95" s="31">
        <v>1651251</v>
      </c>
      <c r="T95" s="36">
        <f t="shared" si="22"/>
        <v>0.42729141269636312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4076610</v>
      </c>
      <c r="E96" s="32">
        <f>SUM(E92:E95)</f>
        <v>4218299</v>
      </c>
      <c r="F96" s="32">
        <f>SUM(F92:F95)</f>
        <v>0</v>
      </c>
      <c r="G96" s="37">
        <f t="shared" si="16"/>
        <v>0</v>
      </c>
      <c r="H96" s="32">
        <f>SUM(H92:H95)</f>
        <v>1260783</v>
      </c>
      <c r="I96" s="37">
        <f t="shared" si="17"/>
        <v>0.30927241016432772</v>
      </c>
      <c r="J96" s="32">
        <f>SUM(J92:J95)</f>
        <v>0</v>
      </c>
      <c r="K96" s="37">
        <f t="shared" si="18"/>
        <v>0</v>
      </c>
      <c r="L96" s="32">
        <f>SUM(L92:L95)</f>
        <v>1026982</v>
      </c>
      <c r="M96" s="37">
        <f t="shared" si="19"/>
        <v>0.24345879701747078</v>
      </c>
      <c r="N96" s="32">
        <f t="shared" si="20"/>
        <v>2287765</v>
      </c>
      <c r="O96" s="37">
        <f t="shared" si="21"/>
        <v>0.54234301551407338</v>
      </c>
      <c r="P96" s="32">
        <f>SUM(P92:P95)</f>
        <v>0</v>
      </c>
      <c r="Q96" s="32">
        <f>SUM(Q92:Q95)</f>
        <v>3864461</v>
      </c>
      <c r="R96" s="32">
        <f>SUM(R92:R95)</f>
        <v>3864461</v>
      </c>
      <c r="S96" s="32">
        <f>SUM(S92:S95)</f>
        <v>1651251</v>
      </c>
      <c r="T96" s="37">
        <f t="shared" si="22"/>
        <v>0.42729141269636312</v>
      </c>
      <c r="U96" s="37">
        <f t="shared" si="23"/>
        <v>0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297055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297055</v>
      </c>
      <c r="O97" s="36">
        <f t="shared" si="21"/>
        <v>0</v>
      </c>
      <c r="P97" s="31">
        <v>250</v>
      </c>
      <c r="Q97" s="31">
        <v>0</v>
      </c>
      <c r="R97" s="31">
        <v>0</v>
      </c>
      <c r="S97" s="31">
        <v>250</v>
      </c>
      <c r="T97" s="36">
        <f t="shared" si="22"/>
        <v>0</v>
      </c>
      <c r="U97" s="36">
        <f t="shared" si="23"/>
        <v>-1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27500000</v>
      </c>
      <c r="E99" s="31">
        <v>27849262</v>
      </c>
      <c r="F99" s="31">
        <v>6211696</v>
      </c>
      <c r="G99" s="36">
        <f t="shared" si="16"/>
        <v>0.22587985454545453</v>
      </c>
      <c r="H99" s="31">
        <v>7712935</v>
      </c>
      <c r="I99" s="36">
        <f t="shared" si="17"/>
        <v>0.28047036363636363</v>
      </c>
      <c r="J99" s="31">
        <v>5822839</v>
      </c>
      <c r="K99" s="36">
        <f t="shared" si="18"/>
        <v>0.20908414018296068</v>
      </c>
      <c r="L99" s="31">
        <v>6350363</v>
      </c>
      <c r="M99" s="36">
        <f t="shared" si="19"/>
        <v>0.22802625793100012</v>
      </c>
      <c r="N99" s="31">
        <f t="shared" si="20"/>
        <v>26097833</v>
      </c>
      <c r="O99" s="36">
        <f t="shared" si="21"/>
        <v>0.9371103981139608</v>
      </c>
      <c r="P99" s="31">
        <v>5603431</v>
      </c>
      <c r="Q99" s="31">
        <v>33480200</v>
      </c>
      <c r="R99" s="31">
        <v>25000000</v>
      </c>
      <c r="S99" s="31">
        <v>22148533</v>
      </c>
      <c r="T99" s="36">
        <f t="shared" si="22"/>
        <v>0.88594132000000003</v>
      </c>
      <c r="U99" s="36">
        <f t="shared" si="23"/>
        <v>0.13329904481736277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27500000</v>
      </c>
      <c r="E101" s="32">
        <f>SUM(E97:E100)</f>
        <v>27849262</v>
      </c>
      <c r="F101" s="32">
        <f>SUM(F97:F100)</f>
        <v>6211696</v>
      </c>
      <c r="G101" s="37">
        <f>IF(($D101     =0),0,($F101     /$D101     ))</f>
        <v>0.22587985454545453</v>
      </c>
      <c r="H101" s="32">
        <f>SUM(H97:H100)</f>
        <v>7712935</v>
      </c>
      <c r="I101" s="37">
        <f>IF(($D101     =0),0,($H101     /$D101     ))</f>
        <v>0.28047036363636363</v>
      </c>
      <c r="J101" s="32">
        <f>SUM(J97:J100)</f>
        <v>6119894</v>
      </c>
      <c r="K101" s="37">
        <f>IF(($E101     =0),0,($J101     /$E101     ))</f>
        <v>0.21975067059227638</v>
      </c>
      <c r="L101" s="32">
        <f>SUM(L97:L100)</f>
        <v>6350363</v>
      </c>
      <c r="M101" s="37">
        <f>IF(($E101     =0),0,($L101     /$E101     ))</f>
        <v>0.22802625793100012</v>
      </c>
      <c r="N101" s="32">
        <f>$F101     +$H101     +$J101     +$L101</f>
        <v>26394888</v>
      </c>
      <c r="O101" s="37">
        <f>IF(($E101     =0),0,($N101     /$E101     ))</f>
        <v>0.94777692852327644</v>
      </c>
      <c r="P101" s="32">
        <f>SUM(P97:P100)</f>
        <v>5603681</v>
      </c>
      <c r="Q101" s="32">
        <f>SUM(Q97:Q100)</f>
        <v>33480200</v>
      </c>
      <c r="R101" s="32">
        <f>SUM(R97:R100)</f>
        <v>25000000</v>
      </c>
      <c r="S101" s="32">
        <f>SUM(S97:S100)</f>
        <v>22148783</v>
      </c>
      <c r="T101" s="37">
        <f>IF(($R101     =0),0,($S101     /$R101     ))</f>
        <v>0.88595131999999999</v>
      </c>
      <c r="U101" s="37">
        <f>IF(($P101     =0),0,(($L101     /$P101     )-1))</f>
        <v>0.13324848434448722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1681175888</v>
      </c>
      <c r="E102" s="32">
        <f>SUM(E88:E90,E92:E95,E97:E100)</f>
        <v>1675349639</v>
      </c>
      <c r="F102" s="32">
        <f>SUM(F88:F90,F92:F95,F97:F100)</f>
        <v>404157723</v>
      </c>
      <c r="G102" s="37">
        <f>IF(($D102     =0),0,($F102     /$D102     ))</f>
        <v>0.24040180797549007</v>
      </c>
      <c r="H102" s="32">
        <f>SUM(H88:H90,H92:H95,H97:H100)</f>
        <v>400190503</v>
      </c>
      <c r="I102" s="37">
        <f>IF(($D102     =0),0,($H102     /$D102     ))</f>
        <v>0.23804201919412729</v>
      </c>
      <c r="J102" s="32">
        <f>SUM(J88:J90,J92:J95,J97:J100)</f>
        <v>449543755</v>
      </c>
      <c r="K102" s="37">
        <f>IF(($E102     =0),0,($J102     /$E102     ))</f>
        <v>0.26832832056974587</v>
      </c>
      <c r="L102" s="32">
        <f>SUM(L88:L90,L92:L95,L97:L100)</f>
        <v>398534758</v>
      </c>
      <c r="M102" s="37">
        <f>IF(($E102     =0),0,($L102     /$E102     ))</f>
        <v>0.23788154348359281</v>
      </c>
      <c r="N102" s="32">
        <f>$F102     +$H102     +$J102     +$L102</f>
        <v>1652426739</v>
      </c>
      <c r="O102" s="37">
        <f>IF(($E102     =0),0,($N102     /$E102     ))</f>
        <v>0.98631754263922933</v>
      </c>
      <c r="P102" s="32">
        <f>SUM(P88:P90,P92:P95,P97:P100)</f>
        <v>591069922</v>
      </c>
      <c r="Q102" s="32">
        <f>SUM(Q88:Q90,Q92:Q95,Q97:Q100)</f>
        <v>1534946407</v>
      </c>
      <c r="R102" s="32">
        <f>SUM(R88:R90,R92:R95,R97:R100)</f>
        <v>1620781621</v>
      </c>
      <c r="S102" s="32">
        <f>SUM(S88:S90,S92:S95,S97:S100)</f>
        <v>1599231802</v>
      </c>
      <c r="T102" s="37">
        <f>IF(($R102     =0),0,($S102     /$R102     ))</f>
        <v>0.98670405764676428</v>
      </c>
      <c r="U102" s="37">
        <f>IF(($P102     =0),0,(($L102     /$P102     )-1))</f>
        <v>-0.32574008054498838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173912140</v>
      </c>
      <c r="E105" s="31">
        <v>173912140</v>
      </c>
      <c r="F105" s="31">
        <v>43993128</v>
      </c>
      <c r="G105" s="36">
        <f t="shared" ref="G105:G136" si="24">IF(($D105     =0),0,($F105     /$D105     ))</f>
        <v>0.25296180013655173</v>
      </c>
      <c r="H105" s="31">
        <v>42885121</v>
      </c>
      <c r="I105" s="36">
        <f t="shared" ref="I105:I136" si="25">IF(($D105     =0),0,($H105     /$D105     ))</f>
        <v>0.24659072678882568</v>
      </c>
      <c r="J105" s="31">
        <v>44573929</v>
      </c>
      <c r="K105" s="36">
        <f t="shared" ref="K105:K136" si="26">IF(($E105     =0),0,($J105     /$E105     ))</f>
        <v>0.25630142323589372</v>
      </c>
      <c r="L105" s="31">
        <v>45746762</v>
      </c>
      <c r="M105" s="36">
        <f t="shared" ref="M105:M136" si="27">IF(($E105     =0),0,($L105     /$E105     ))</f>
        <v>0.26304524802006346</v>
      </c>
      <c r="N105" s="31">
        <f t="shared" ref="N105:N136" si="28">$F105     +$H105     +$J105     +$L105</f>
        <v>177198940</v>
      </c>
      <c r="O105" s="36">
        <f t="shared" ref="O105:O136" si="29">IF(($E105     =0),0,($N105     /$E105     ))</f>
        <v>1.0188991981813345</v>
      </c>
      <c r="P105" s="31">
        <v>41607304</v>
      </c>
      <c r="Q105" s="31">
        <v>154404370</v>
      </c>
      <c r="R105" s="31">
        <v>160639370</v>
      </c>
      <c r="S105" s="31">
        <v>173892432</v>
      </c>
      <c r="T105" s="36">
        <f t="shared" ref="T105:T136" si="30">IF(($R105     =0),0,($S105     /$R105     ))</f>
        <v>1.0825019545333128</v>
      </c>
      <c r="U105" s="36">
        <f t="shared" ref="U105:U136" si="31">IF(($P105     =0),0,(($L105     /$P105     )-1))</f>
        <v>9.9488733997280754E-2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173912140</v>
      </c>
      <c r="E106" s="32">
        <f>E105</f>
        <v>173912140</v>
      </c>
      <c r="F106" s="32">
        <f>F105</f>
        <v>43993128</v>
      </c>
      <c r="G106" s="37">
        <f t="shared" si="24"/>
        <v>0.25296180013655173</v>
      </c>
      <c r="H106" s="32">
        <f>H105</f>
        <v>42885121</v>
      </c>
      <c r="I106" s="37">
        <f t="shared" si="25"/>
        <v>0.24659072678882568</v>
      </c>
      <c r="J106" s="32">
        <f>J105</f>
        <v>44573929</v>
      </c>
      <c r="K106" s="37">
        <f t="shared" si="26"/>
        <v>0.25630142323589372</v>
      </c>
      <c r="L106" s="32">
        <f>L105</f>
        <v>45746762</v>
      </c>
      <c r="M106" s="37">
        <f t="shared" si="27"/>
        <v>0.26304524802006346</v>
      </c>
      <c r="N106" s="32">
        <f t="shared" si="28"/>
        <v>177198940</v>
      </c>
      <c r="O106" s="37">
        <f t="shared" si="29"/>
        <v>1.0188991981813345</v>
      </c>
      <c r="P106" s="32">
        <f>P105</f>
        <v>41607304</v>
      </c>
      <c r="Q106" s="32">
        <f>Q105</f>
        <v>154404370</v>
      </c>
      <c r="R106" s="32">
        <f>R105</f>
        <v>160639370</v>
      </c>
      <c r="S106" s="32">
        <f>S105</f>
        <v>173892432</v>
      </c>
      <c r="T106" s="37">
        <f t="shared" si="30"/>
        <v>1.0825019545333128</v>
      </c>
      <c r="U106" s="37">
        <f t="shared" si="31"/>
        <v>9.9488733997280754E-2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632081</v>
      </c>
      <c r="E110" s="31">
        <v>2472564</v>
      </c>
      <c r="F110" s="31">
        <v>160490</v>
      </c>
      <c r="G110" s="36">
        <f t="shared" si="24"/>
        <v>0.25390733149707079</v>
      </c>
      <c r="H110" s="31">
        <v>139709</v>
      </c>
      <c r="I110" s="36">
        <f t="shared" si="25"/>
        <v>0.22103021606408038</v>
      </c>
      <c r="J110" s="31">
        <v>1387315</v>
      </c>
      <c r="K110" s="36">
        <f t="shared" si="26"/>
        <v>0.56108355537005306</v>
      </c>
      <c r="L110" s="31">
        <v>-1090395</v>
      </c>
      <c r="M110" s="36">
        <f t="shared" si="27"/>
        <v>-0.44099768499420033</v>
      </c>
      <c r="N110" s="31">
        <f t="shared" si="28"/>
        <v>597119</v>
      </c>
      <c r="O110" s="36">
        <f t="shared" si="29"/>
        <v>0.24149789449332756</v>
      </c>
      <c r="P110" s="31">
        <v>163542</v>
      </c>
      <c r="Q110" s="31">
        <v>579084</v>
      </c>
      <c r="R110" s="31">
        <v>653132</v>
      </c>
      <c r="S110" s="31">
        <v>603750</v>
      </c>
      <c r="T110" s="36">
        <f t="shared" si="30"/>
        <v>0.92439200651629383</v>
      </c>
      <c r="U110" s="36">
        <f t="shared" si="31"/>
        <v>-7.6673698499468026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632081</v>
      </c>
      <c r="E112" s="32">
        <f>SUM(E107:E111)</f>
        <v>2472564</v>
      </c>
      <c r="F112" s="32">
        <f>SUM(F107:F111)</f>
        <v>160490</v>
      </c>
      <c r="G112" s="37">
        <f t="shared" si="24"/>
        <v>0.25390733149707079</v>
      </c>
      <c r="H112" s="32">
        <f>SUM(H107:H111)</f>
        <v>139709</v>
      </c>
      <c r="I112" s="37">
        <f t="shared" si="25"/>
        <v>0.22103021606408038</v>
      </c>
      <c r="J112" s="32">
        <f>SUM(J107:J111)</f>
        <v>1387315</v>
      </c>
      <c r="K112" s="37">
        <f t="shared" si="26"/>
        <v>0.56108355537005306</v>
      </c>
      <c r="L112" s="32">
        <f>SUM(L107:L111)</f>
        <v>-1090395</v>
      </c>
      <c r="M112" s="37">
        <f t="shared" si="27"/>
        <v>-0.44099768499420033</v>
      </c>
      <c r="N112" s="32">
        <f t="shared" si="28"/>
        <v>597119</v>
      </c>
      <c r="O112" s="37">
        <f t="shared" si="29"/>
        <v>0.24149789449332756</v>
      </c>
      <c r="P112" s="32">
        <f>SUM(P107:P111)</f>
        <v>163542</v>
      </c>
      <c r="Q112" s="32">
        <f>SUM(Q107:Q111)</f>
        <v>579084</v>
      </c>
      <c r="R112" s="32">
        <f>SUM(R107:R111)</f>
        <v>653132</v>
      </c>
      <c r="S112" s="32">
        <f>SUM(S107:S111)</f>
        <v>603750</v>
      </c>
      <c r="T112" s="37">
        <f t="shared" si="30"/>
        <v>0.92439200651629383</v>
      </c>
      <c r="U112" s="37">
        <f t="shared" si="31"/>
        <v>-7.6673698499468026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31182</v>
      </c>
      <c r="E114" s="31">
        <v>48100</v>
      </c>
      <c r="F114" s="31">
        <v>5153</v>
      </c>
      <c r="G114" s="36">
        <f t="shared" si="24"/>
        <v>0.16525559617728178</v>
      </c>
      <c r="H114" s="31">
        <v>14550</v>
      </c>
      <c r="I114" s="36">
        <f t="shared" si="25"/>
        <v>0.46661535501250723</v>
      </c>
      <c r="J114" s="31">
        <v>14203</v>
      </c>
      <c r="K114" s="36">
        <f t="shared" si="26"/>
        <v>0.29528066528066527</v>
      </c>
      <c r="L114" s="31">
        <v>6131</v>
      </c>
      <c r="M114" s="36">
        <f t="shared" si="27"/>
        <v>0.12746361746361745</v>
      </c>
      <c r="N114" s="31">
        <f t="shared" si="28"/>
        <v>40037</v>
      </c>
      <c r="O114" s="36">
        <f t="shared" si="29"/>
        <v>0.83237006237006239</v>
      </c>
      <c r="P114" s="31">
        <v>4000</v>
      </c>
      <c r="Q114" s="31">
        <v>27071</v>
      </c>
      <c r="R114" s="31">
        <v>29725</v>
      </c>
      <c r="S114" s="31">
        <v>27105</v>
      </c>
      <c r="T114" s="36">
        <f t="shared" si="30"/>
        <v>0.91185870479394449</v>
      </c>
      <c r="U114" s="36">
        <f t="shared" si="31"/>
        <v>0.53275000000000006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60970</v>
      </c>
      <c r="E115" s="31">
        <v>62359</v>
      </c>
      <c r="F115" s="31">
        <v>22639</v>
      </c>
      <c r="G115" s="36">
        <f t="shared" si="24"/>
        <v>0.37131376086599965</v>
      </c>
      <c r="H115" s="31">
        <v>39721</v>
      </c>
      <c r="I115" s="36">
        <f t="shared" si="25"/>
        <v>0.65148433655896343</v>
      </c>
      <c r="J115" s="31">
        <v>7167</v>
      </c>
      <c r="K115" s="36">
        <f t="shared" si="26"/>
        <v>0.11493128497891243</v>
      </c>
      <c r="L115" s="31">
        <v>0</v>
      </c>
      <c r="M115" s="36">
        <f t="shared" si="27"/>
        <v>0</v>
      </c>
      <c r="N115" s="31">
        <f t="shared" si="28"/>
        <v>69527</v>
      </c>
      <c r="O115" s="36">
        <f t="shared" si="29"/>
        <v>1.1149473211565291</v>
      </c>
      <c r="P115" s="31">
        <v>15227</v>
      </c>
      <c r="Q115" s="31">
        <v>0</v>
      </c>
      <c r="R115" s="31">
        <v>53017</v>
      </c>
      <c r="S115" s="31">
        <v>33578</v>
      </c>
      <c r="T115" s="36">
        <f t="shared" si="30"/>
        <v>0.63334402172887938</v>
      </c>
      <c r="U115" s="36">
        <f t="shared" si="31"/>
        <v>-1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19040</v>
      </c>
      <c r="K116" s="36">
        <f t="shared" si="26"/>
        <v>0</v>
      </c>
      <c r="L116" s="31">
        <v>27940</v>
      </c>
      <c r="M116" s="36">
        <f t="shared" si="27"/>
        <v>0</v>
      </c>
      <c r="N116" s="31">
        <f t="shared" si="28"/>
        <v>46980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122872642</v>
      </c>
      <c r="E117" s="31">
        <v>123791923</v>
      </c>
      <c r="F117" s="31">
        <v>10694801</v>
      </c>
      <c r="G117" s="36">
        <f t="shared" si="24"/>
        <v>8.7039725246568722E-2</v>
      </c>
      <c r="H117" s="31">
        <v>9795373</v>
      </c>
      <c r="I117" s="36">
        <f t="shared" si="25"/>
        <v>7.9719723125999037E-2</v>
      </c>
      <c r="J117" s="31">
        <v>10445963</v>
      </c>
      <c r="K117" s="36">
        <f t="shared" si="26"/>
        <v>8.4383235568608134E-2</v>
      </c>
      <c r="L117" s="31">
        <v>10787450</v>
      </c>
      <c r="M117" s="36">
        <f t="shared" si="27"/>
        <v>8.7141791956814499E-2</v>
      </c>
      <c r="N117" s="31">
        <f t="shared" si="28"/>
        <v>41723587</v>
      </c>
      <c r="O117" s="36">
        <f t="shared" si="29"/>
        <v>0.3370461172979759</v>
      </c>
      <c r="P117" s="31">
        <v>9108997</v>
      </c>
      <c r="Q117" s="31">
        <v>111187758</v>
      </c>
      <c r="R117" s="31">
        <v>111121679</v>
      </c>
      <c r="S117" s="31">
        <v>37150624</v>
      </c>
      <c r="T117" s="36">
        <f t="shared" si="30"/>
        <v>0.33432381812733408</v>
      </c>
      <c r="U117" s="36">
        <f t="shared" si="31"/>
        <v>0.18426320702487886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8350855</v>
      </c>
      <c r="E118" s="31">
        <v>7403522</v>
      </c>
      <c r="F118" s="31">
        <v>1613483</v>
      </c>
      <c r="G118" s="36">
        <f t="shared" si="24"/>
        <v>0.19321171305213658</v>
      </c>
      <c r="H118" s="31">
        <v>1918423</v>
      </c>
      <c r="I118" s="36">
        <f t="shared" si="25"/>
        <v>0.22972773446551281</v>
      </c>
      <c r="J118" s="31">
        <v>1883155</v>
      </c>
      <c r="K118" s="36">
        <f t="shared" si="26"/>
        <v>0.25435934410676431</v>
      </c>
      <c r="L118" s="31">
        <v>1798485</v>
      </c>
      <c r="M118" s="36">
        <f t="shared" si="27"/>
        <v>0.24292289534629599</v>
      </c>
      <c r="N118" s="31">
        <f t="shared" si="28"/>
        <v>7213546</v>
      </c>
      <c r="O118" s="36">
        <f t="shared" si="29"/>
        <v>0.97433978044503688</v>
      </c>
      <c r="P118" s="31">
        <v>2089142</v>
      </c>
      <c r="Q118" s="31">
        <v>7960777</v>
      </c>
      <c r="R118" s="31">
        <v>7960777</v>
      </c>
      <c r="S118" s="31">
        <v>7697315</v>
      </c>
      <c r="T118" s="36">
        <f t="shared" si="30"/>
        <v>0.96690498929941138</v>
      </c>
      <c r="U118" s="36">
        <f t="shared" si="31"/>
        <v>-0.13912745040787078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131315649</v>
      </c>
      <c r="E121" s="32">
        <f>SUM(E113:E120)</f>
        <v>131305904</v>
      </c>
      <c r="F121" s="32">
        <f>SUM(F113:F120)</f>
        <v>12336076</v>
      </c>
      <c r="G121" s="37">
        <f t="shared" si="24"/>
        <v>9.3942162217086553E-2</v>
      </c>
      <c r="H121" s="32">
        <f>SUM(H113:H120)</f>
        <v>11768067</v>
      </c>
      <c r="I121" s="37">
        <f t="shared" si="25"/>
        <v>8.9616638151024941E-2</v>
      </c>
      <c r="J121" s="32">
        <f>SUM(J113:J120)</f>
        <v>12369528</v>
      </c>
      <c r="K121" s="37">
        <f t="shared" si="26"/>
        <v>9.4203898097377253E-2</v>
      </c>
      <c r="L121" s="32">
        <f>SUM(L113:L120)</f>
        <v>12620006</v>
      </c>
      <c r="M121" s="37">
        <f t="shared" si="27"/>
        <v>9.6111489396546859E-2</v>
      </c>
      <c r="N121" s="32">
        <f t="shared" si="28"/>
        <v>49093677</v>
      </c>
      <c r="O121" s="37">
        <f t="shared" si="29"/>
        <v>0.37388781086340184</v>
      </c>
      <c r="P121" s="32">
        <f>SUM(P113:P120)</f>
        <v>11217366</v>
      </c>
      <c r="Q121" s="32">
        <f>SUM(Q113:Q120)</f>
        <v>119175606</v>
      </c>
      <c r="R121" s="32">
        <f>SUM(R113:R120)</f>
        <v>119165198</v>
      </c>
      <c r="S121" s="32">
        <f>SUM(S113:S120)</f>
        <v>44908622</v>
      </c>
      <c r="T121" s="37">
        <f t="shared" si="30"/>
        <v>0.37686021383525081</v>
      </c>
      <c r="U121" s="37">
        <f t="shared" si="31"/>
        <v>0.12504183245870726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4305147</v>
      </c>
      <c r="E122" s="31">
        <v>3415001</v>
      </c>
      <c r="F122" s="31">
        <v>1118595</v>
      </c>
      <c r="G122" s="36">
        <f t="shared" si="24"/>
        <v>0.25982736477987861</v>
      </c>
      <c r="H122" s="31">
        <v>940396</v>
      </c>
      <c r="I122" s="36">
        <f t="shared" si="25"/>
        <v>0.21843528223310377</v>
      </c>
      <c r="J122" s="31">
        <v>962909</v>
      </c>
      <c r="K122" s="36">
        <f t="shared" si="26"/>
        <v>0.281964485515524</v>
      </c>
      <c r="L122" s="31">
        <v>1134154</v>
      </c>
      <c r="M122" s="36">
        <f t="shared" si="27"/>
        <v>0.33210941958728563</v>
      </c>
      <c r="N122" s="31">
        <f t="shared" si="28"/>
        <v>4156054</v>
      </c>
      <c r="O122" s="36">
        <f t="shared" si="29"/>
        <v>1.2169993508054611</v>
      </c>
      <c r="P122" s="31">
        <v>1030476</v>
      </c>
      <c r="Q122" s="31">
        <v>4334784</v>
      </c>
      <c r="R122" s="31">
        <v>4104049</v>
      </c>
      <c r="S122" s="31">
        <v>4061330</v>
      </c>
      <c r="T122" s="36">
        <f t="shared" si="30"/>
        <v>0.98959101121843329</v>
      </c>
      <c r="U122" s="36">
        <f t="shared" si="31"/>
        <v>0.10061175612047246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94784</v>
      </c>
      <c r="E123" s="31">
        <v>172963</v>
      </c>
      <c r="F123" s="31">
        <v>7474</v>
      </c>
      <c r="G123" s="36">
        <f t="shared" si="24"/>
        <v>7.8852970965563804E-2</v>
      </c>
      <c r="H123" s="31">
        <v>70836</v>
      </c>
      <c r="I123" s="36">
        <f t="shared" si="25"/>
        <v>0.74734132343011483</v>
      </c>
      <c r="J123" s="31">
        <v>45576</v>
      </c>
      <c r="K123" s="36">
        <f t="shared" si="26"/>
        <v>0.26350144250504443</v>
      </c>
      <c r="L123" s="31">
        <v>5209</v>
      </c>
      <c r="M123" s="36">
        <f t="shared" si="27"/>
        <v>3.0116267641056179E-2</v>
      </c>
      <c r="N123" s="31">
        <f t="shared" si="28"/>
        <v>129095</v>
      </c>
      <c r="O123" s="36">
        <f t="shared" si="29"/>
        <v>0.74637350184721585</v>
      </c>
      <c r="P123" s="31">
        <v>10264</v>
      </c>
      <c r="Q123" s="31">
        <v>34734</v>
      </c>
      <c r="R123" s="31">
        <v>90357</v>
      </c>
      <c r="S123" s="31">
        <v>53945</v>
      </c>
      <c r="T123" s="36">
        <f t="shared" si="30"/>
        <v>0.5970207067521055</v>
      </c>
      <c r="U123" s="36">
        <f t="shared" si="31"/>
        <v>-0.49249805144193293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220616</v>
      </c>
      <c r="E124" s="31">
        <v>211979</v>
      </c>
      <c r="F124" s="31">
        <v>15388</v>
      </c>
      <c r="G124" s="36">
        <f t="shared" si="24"/>
        <v>6.9750154113935522E-2</v>
      </c>
      <c r="H124" s="31">
        <v>48645</v>
      </c>
      <c r="I124" s="36">
        <f t="shared" si="25"/>
        <v>0.22049624687239366</v>
      </c>
      <c r="J124" s="31">
        <v>41717</v>
      </c>
      <c r="K124" s="36">
        <f t="shared" si="26"/>
        <v>0.19679779600809513</v>
      </c>
      <c r="L124" s="31">
        <v>60263</v>
      </c>
      <c r="M124" s="36">
        <f t="shared" si="27"/>
        <v>0.28428759452587282</v>
      </c>
      <c r="N124" s="31">
        <f t="shared" si="28"/>
        <v>166013</v>
      </c>
      <c r="O124" s="36">
        <f t="shared" si="29"/>
        <v>0.78315776562772732</v>
      </c>
      <c r="P124" s="31">
        <v>96587</v>
      </c>
      <c r="Q124" s="31">
        <v>161892</v>
      </c>
      <c r="R124" s="31">
        <v>202633</v>
      </c>
      <c r="S124" s="31">
        <v>189586</v>
      </c>
      <c r="T124" s="36">
        <f t="shared" si="30"/>
        <v>0.93561265933979165</v>
      </c>
      <c r="U124" s="36">
        <f t="shared" si="31"/>
        <v>-0.37607545528901409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4620547</v>
      </c>
      <c r="E126" s="32">
        <f>SUM(E122:E125)</f>
        <v>3799943</v>
      </c>
      <c r="F126" s="32">
        <f>SUM(F122:F125)</f>
        <v>1141457</v>
      </c>
      <c r="G126" s="37">
        <f t="shared" si="24"/>
        <v>0.24703936568549134</v>
      </c>
      <c r="H126" s="32">
        <f>SUM(H122:H125)</f>
        <v>1059877</v>
      </c>
      <c r="I126" s="37">
        <f t="shared" si="25"/>
        <v>0.22938344745762784</v>
      </c>
      <c r="J126" s="32">
        <f>SUM(J122:J125)</f>
        <v>1050202</v>
      </c>
      <c r="K126" s="37">
        <f t="shared" si="26"/>
        <v>0.27637309296481555</v>
      </c>
      <c r="L126" s="32">
        <f>SUM(L122:L125)</f>
        <v>1199626</v>
      </c>
      <c r="M126" s="37">
        <f t="shared" si="27"/>
        <v>0.31569578806839999</v>
      </c>
      <c r="N126" s="32">
        <f t="shared" si="28"/>
        <v>4451162</v>
      </c>
      <c r="O126" s="37">
        <f t="shared" si="29"/>
        <v>1.1713759916925071</v>
      </c>
      <c r="P126" s="32">
        <f>SUM(P122:P125)</f>
        <v>1137327</v>
      </c>
      <c r="Q126" s="32">
        <f>SUM(Q122:Q125)</f>
        <v>4531410</v>
      </c>
      <c r="R126" s="32">
        <f>SUM(R122:R125)</f>
        <v>4397039</v>
      </c>
      <c r="S126" s="32">
        <f>SUM(S122:S125)</f>
        <v>4304861</v>
      </c>
      <c r="T126" s="37">
        <f t="shared" si="30"/>
        <v>0.97903634695985187</v>
      </c>
      <c r="U126" s="37">
        <f t="shared" si="31"/>
        <v>5.4776682519627196E-2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103500</v>
      </c>
      <c r="E127" s="31">
        <v>148500</v>
      </c>
      <c r="F127" s="31">
        <v>13573</v>
      </c>
      <c r="G127" s="36">
        <f t="shared" si="24"/>
        <v>0.13114009661835749</v>
      </c>
      <c r="H127" s="31">
        <v>66948</v>
      </c>
      <c r="I127" s="36">
        <f t="shared" si="25"/>
        <v>0.64684057971014497</v>
      </c>
      <c r="J127" s="31">
        <v>28806</v>
      </c>
      <c r="K127" s="36">
        <f t="shared" si="26"/>
        <v>0.19397979797979797</v>
      </c>
      <c r="L127" s="31">
        <v>14001</v>
      </c>
      <c r="M127" s="36">
        <f t="shared" si="27"/>
        <v>9.4282828282828288E-2</v>
      </c>
      <c r="N127" s="31">
        <f t="shared" si="28"/>
        <v>123328</v>
      </c>
      <c r="O127" s="36">
        <f t="shared" si="29"/>
        <v>0.8304915824915825</v>
      </c>
      <c r="P127" s="31">
        <v>13585</v>
      </c>
      <c r="Q127" s="31">
        <v>29396</v>
      </c>
      <c r="R127" s="31">
        <v>99396</v>
      </c>
      <c r="S127" s="31">
        <v>99111</v>
      </c>
      <c r="T127" s="36">
        <f t="shared" si="30"/>
        <v>0.99713268139562961</v>
      </c>
      <c r="U127" s="36">
        <f t="shared" si="31"/>
        <v>3.0622009569377884E-2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103500</v>
      </c>
      <c r="E132" s="32">
        <f>SUM(E127:E131)</f>
        <v>148500</v>
      </c>
      <c r="F132" s="32">
        <f>SUM(F127:F131)</f>
        <v>13573</v>
      </c>
      <c r="G132" s="37">
        <f t="shared" si="24"/>
        <v>0.13114009661835749</v>
      </c>
      <c r="H132" s="32">
        <f>SUM(H127:H131)</f>
        <v>66948</v>
      </c>
      <c r="I132" s="37">
        <f t="shared" si="25"/>
        <v>0.64684057971014497</v>
      </c>
      <c r="J132" s="32">
        <f>SUM(J127:J131)</f>
        <v>28806</v>
      </c>
      <c r="K132" s="37">
        <f t="shared" si="26"/>
        <v>0.19397979797979797</v>
      </c>
      <c r="L132" s="32">
        <f>SUM(L127:L131)</f>
        <v>14001</v>
      </c>
      <c r="M132" s="37">
        <f t="shared" si="27"/>
        <v>9.4282828282828288E-2</v>
      </c>
      <c r="N132" s="32">
        <f t="shared" si="28"/>
        <v>123328</v>
      </c>
      <c r="O132" s="37">
        <f t="shared" si="29"/>
        <v>0.8304915824915825</v>
      </c>
      <c r="P132" s="32">
        <f>SUM(P127:P131)</f>
        <v>13585</v>
      </c>
      <c r="Q132" s="32">
        <f>SUM(Q127:Q131)</f>
        <v>29396</v>
      </c>
      <c r="R132" s="32">
        <f>SUM(R127:R131)</f>
        <v>99396</v>
      </c>
      <c r="S132" s="32">
        <f>SUM(S127:S131)</f>
        <v>99111</v>
      </c>
      <c r="T132" s="37">
        <f t="shared" si="30"/>
        <v>0.99713268139562961</v>
      </c>
      <c r="U132" s="37">
        <f t="shared" si="31"/>
        <v>3.0622009569377884E-2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205045</v>
      </c>
      <c r="E133" s="31">
        <v>205045</v>
      </c>
      <c r="F133" s="31">
        <v>39183</v>
      </c>
      <c r="G133" s="36">
        <f t="shared" si="24"/>
        <v>0.1910946377624424</v>
      </c>
      <c r="H133" s="31">
        <v>40083</v>
      </c>
      <c r="I133" s="36">
        <f t="shared" si="25"/>
        <v>0.19548391816430541</v>
      </c>
      <c r="J133" s="31">
        <v>17092</v>
      </c>
      <c r="K133" s="36">
        <f t="shared" si="26"/>
        <v>8.3357311809602763E-2</v>
      </c>
      <c r="L133" s="31">
        <v>31046</v>
      </c>
      <c r="M133" s="36">
        <f t="shared" si="27"/>
        <v>0.15141066595137653</v>
      </c>
      <c r="N133" s="31">
        <f t="shared" si="28"/>
        <v>127404</v>
      </c>
      <c r="O133" s="36">
        <f t="shared" si="29"/>
        <v>0.62134653368772708</v>
      </c>
      <c r="P133" s="31">
        <v>40448</v>
      </c>
      <c r="Q133" s="31">
        <v>195467</v>
      </c>
      <c r="R133" s="31">
        <v>195467</v>
      </c>
      <c r="S133" s="31">
        <v>161827</v>
      </c>
      <c r="T133" s="36">
        <f t="shared" si="30"/>
        <v>0.82789933850726716</v>
      </c>
      <c r="U133" s="36">
        <f t="shared" si="31"/>
        <v>-0.23244659810126578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725619</v>
      </c>
      <c r="E134" s="31">
        <v>7497232</v>
      </c>
      <c r="F134" s="31">
        <v>219390</v>
      </c>
      <c r="G134" s="36">
        <f t="shared" si="24"/>
        <v>0.30234875327134486</v>
      </c>
      <c r="H134" s="31">
        <v>1325892</v>
      </c>
      <c r="I134" s="36">
        <f t="shared" si="25"/>
        <v>1.8272564527665345</v>
      </c>
      <c r="J134" s="31">
        <v>750080</v>
      </c>
      <c r="K134" s="36">
        <f t="shared" si="26"/>
        <v>0.10004759089754725</v>
      </c>
      <c r="L134" s="31">
        <v>3173851</v>
      </c>
      <c r="M134" s="36">
        <f t="shared" si="27"/>
        <v>0.42333637267727608</v>
      </c>
      <c r="N134" s="31">
        <f t="shared" si="28"/>
        <v>5469213</v>
      </c>
      <c r="O134" s="36">
        <f t="shared" si="29"/>
        <v>0.7294976332598484</v>
      </c>
      <c r="P134" s="31">
        <v>374260</v>
      </c>
      <c r="Q134" s="31">
        <v>3901280</v>
      </c>
      <c r="R134" s="31">
        <v>3601072</v>
      </c>
      <c r="S134" s="31">
        <v>1822467</v>
      </c>
      <c r="T134" s="36">
        <f t="shared" si="30"/>
        <v>0.50609013093878708</v>
      </c>
      <c r="U134" s="36">
        <f t="shared" si="31"/>
        <v>7.4803371987388445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930664</v>
      </c>
      <c r="E137" s="32">
        <f>SUM(E133:E136)</f>
        <v>7702277</v>
      </c>
      <c r="F137" s="32">
        <f>SUM(F133:F136)</f>
        <v>258573</v>
      </c>
      <c r="G137" s="37">
        <f t="shared" ref="G137:G170" si="32">IF(($D137     =0),0,($F137     /$D137     ))</f>
        <v>0.2778371141464589</v>
      </c>
      <c r="H137" s="32">
        <f>SUM(H133:H136)</f>
        <v>1365975</v>
      </c>
      <c r="I137" s="37">
        <f t="shared" ref="I137:I170" si="33">IF(($D137     =0),0,($H137     /$D137     ))</f>
        <v>1.4677423860813354</v>
      </c>
      <c r="J137" s="32">
        <f>SUM(J133:J136)</f>
        <v>767172</v>
      </c>
      <c r="K137" s="37">
        <f t="shared" ref="K137:K170" si="34">IF(($E137     =0),0,($J137     /$E137     ))</f>
        <v>9.9603273161949377E-2</v>
      </c>
      <c r="L137" s="32">
        <f>SUM(L133:L136)</f>
        <v>3204897</v>
      </c>
      <c r="M137" s="37">
        <f t="shared" ref="M137:M170" si="35">IF(($E137     =0),0,($L137     /$E137     ))</f>
        <v>0.41609734368161522</v>
      </c>
      <c r="N137" s="32">
        <f t="shared" ref="N137:N170" si="36">$F137     +$H137     +$J137     +$L137</f>
        <v>5596617</v>
      </c>
      <c r="O137" s="37">
        <f t="shared" ref="O137:O170" si="37">IF(($E137     =0),0,($N137     /$E137     ))</f>
        <v>0.72661850515113913</v>
      </c>
      <c r="P137" s="32">
        <f>SUM(P133:P136)</f>
        <v>414708</v>
      </c>
      <c r="Q137" s="32">
        <f>SUM(Q133:Q136)</f>
        <v>4096747</v>
      </c>
      <c r="R137" s="32">
        <f>SUM(R133:R136)</f>
        <v>3796539</v>
      </c>
      <c r="S137" s="32">
        <f>SUM(S133:S136)</f>
        <v>1984294</v>
      </c>
      <c r="T137" s="37">
        <f t="shared" ref="T137:T170" si="38">IF(($R137     =0),0,($S137     /$R137     ))</f>
        <v>0.52265866358807322</v>
      </c>
      <c r="U137" s="37">
        <f t="shared" ref="U137:U170" si="39">IF(($P137     =0),0,(($L137     /$P137     )-1))</f>
        <v>6.7280809629908269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3282072</v>
      </c>
      <c r="E138" s="31">
        <v>3282072</v>
      </c>
      <c r="F138" s="31">
        <v>326400</v>
      </c>
      <c r="G138" s="36">
        <f t="shared" si="32"/>
        <v>9.9449372225837829E-2</v>
      </c>
      <c r="H138" s="31">
        <v>614100</v>
      </c>
      <c r="I138" s="36">
        <f t="shared" si="33"/>
        <v>0.18710741263445774</v>
      </c>
      <c r="J138" s="31">
        <v>658900</v>
      </c>
      <c r="K138" s="36">
        <f t="shared" si="34"/>
        <v>0.20075732646937666</v>
      </c>
      <c r="L138" s="31">
        <v>830700</v>
      </c>
      <c r="M138" s="36">
        <f t="shared" si="35"/>
        <v>0.25310230854167731</v>
      </c>
      <c r="N138" s="31">
        <f t="shared" si="36"/>
        <v>2430100</v>
      </c>
      <c r="O138" s="36">
        <f t="shared" si="37"/>
        <v>0.74041641987134954</v>
      </c>
      <c r="P138" s="31">
        <v>528500</v>
      </c>
      <c r="Q138" s="31">
        <v>3123000</v>
      </c>
      <c r="R138" s="31">
        <v>3123000</v>
      </c>
      <c r="S138" s="31">
        <v>1858750</v>
      </c>
      <c r="T138" s="36">
        <f t="shared" si="38"/>
        <v>0.5951809157861031</v>
      </c>
      <c r="U138" s="36">
        <f t="shared" si="39"/>
        <v>0.57180700094607384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1121886</v>
      </c>
      <c r="E139" s="31">
        <v>1121886</v>
      </c>
      <c r="F139" s="31">
        <v>467451</v>
      </c>
      <c r="G139" s="36">
        <f t="shared" si="32"/>
        <v>0.41666532963242253</v>
      </c>
      <c r="H139" s="31">
        <v>373966</v>
      </c>
      <c r="I139" s="36">
        <f t="shared" si="33"/>
        <v>0.33333689875798433</v>
      </c>
      <c r="J139" s="31">
        <v>280468</v>
      </c>
      <c r="K139" s="36">
        <f t="shared" si="34"/>
        <v>0.24999688025343039</v>
      </c>
      <c r="L139" s="31">
        <v>0</v>
      </c>
      <c r="M139" s="36">
        <f t="shared" si="35"/>
        <v>0</v>
      </c>
      <c r="N139" s="31">
        <f t="shared" si="36"/>
        <v>1121885</v>
      </c>
      <c r="O139" s="36">
        <f t="shared" si="37"/>
        <v>0.99999910864383723</v>
      </c>
      <c r="P139" s="31">
        <v>0</v>
      </c>
      <c r="Q139" s="31">
        <v>1236074</v>
      </c>
      <c r="R139" s="31">
        <v>1064168</v>
      </c>
      <c r="S139" s="31">
        <v>1064168</v>
      </c>
      <c r="T139" s="36">
        <f t="shared" si="38"/>
        <v>1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3545000</v>
      </c>
      <c r="E140" s="31">
        <v>195000</v>
      </c>
      <c r="F140" s="31">
        <v>6452</v>
      </c>
      <c r="G140" s="36">
        <f t="shared" si="32"/>
        <v>1.8200282087447108E-3</v>
      </c>
      <c r="H140" s="31">
        <v>108927</v>
      </c>
      <c r="I140" s="36">
        <f t="shared" si="33"/>
        <v>3.072693935119887E-2</v>
      </c>
      <c r="J140" s="31">
        <v>41021</v>
      </c>
      <c r="K140" s="36">
        <f t="shared" si="34"/>
        <v>0.21036410256410257</v>
      </c>
      <c r="L140" s="31">
        <v>6130</v>
      </c>
      <c r="M140" s="36">
        <f t="shared" si="35"/>
        <v>3.1435897435897434E-2</v>
      </c>
      <c r="N140" s="31">
        <f t="shared" si="36"/>
        <v>162530</v>
      </c>
      <c r="O140" s="36">
        <f t="shared" si="37"/>
        <v>0.83348717948717954</v>
      </c>
      <c r="P140" s="31">
        <v>16035</v>
      </c>
      <c r="Q140" s="31">
        <v>4854330</v>
      </c>
      <c r="R140" s="31">
        <v>4854330</v>
      </c>
      <c r="S140" s="31">
        <v>46045</v>
      </c>
      <c r="T140" s="36">
        <f t="shared" si="38"/>
        <v>9.4853460724755017E-3</v>
      </c>
      <c r="U140" s="36">
        <f t="shared" si="39"/>
        <v>-0.61771125662613036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889552</v>
      </c>
      <c r="E141" s="31">
        <v>693410</v>
      </c>
      <c r="F141" s="31">
        <v>202283</v>
      </c>
      <c r="G141" s="36">
        <f t="shared" si="32"/>
        <v>0.22739873554328471</v>
      </c>
      <c r="H141" s="31">
        <v>61641</v>
      </c>
      <c r="I141" s="36">
        <f t="shared" si="33"/>
        <v>6.9294431354209762E-2</v>
      </c>
      <c r="J141" s="31">
        <v>137475</v>
      </c>
      <c r="K141" s="36">
        <f t="shared" si="34"/>
        <v>0.19825932709363869</v>
      </c>
      <c r="L141" s="31">
        <v>167579</v>
      </c>
      <c r="M141" s="36">
        <f t="shared" si="35"/>
        <v>0.24167375722876797</v>
      </c>
      <c r="N141" s="31">
        <f t="shared" si="36"/>
        <v>568978</v>
      </c>
      <c r="O141" s="36">
        <f t="shared" si="37"/>
        <v>0.82055061219192105</v>
      </c>
      <c r="P141" s="31">
        <v>0</v>
      </c>
      <c r="Q141" s="31">
        <v>566957</v>
      </c>
      <c r="R141" s="31">
        <v>800000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57429</v>
      </c>
      <c r="E143" s="31">
        <v>57429</v>
      </c>
      <c r="F143" s="31">
        <v>6494</v>
      </c>
      <c r="G143" s="36">
        <f t="shared" si="32"/>
        <v>0.11307875811872051</v>
      </c>
      <c r="H143" s="31">
        <v>16897</v>
      </c>
      <c r="I143" s="36">
        <f t="shared" si="33"/>
        <v>0.29422417245642446</v>
      </c>
      <c r="J143" s="31">
        <v>1400</v>
      </c>
      <c r="K143" s="36">
        <f t="shared" si="34"/>
        <v>2.437792752790402E-2</v>
      </c>
      <c r="L143" s="31">
        <v>13528</v>
      </c>
      <c r="M143" s="36">
        <f t="shared" si="35"/>
        <v>0.23556043114106115</v>
      </c>
      <c r="N143" s="31">
        <f t="shared" si="36"/>
        <v>38319</v>
      </c>
      <c r="O143" s="36">
        <f t="shared" si="37"/>
        <v>0.66724128924411008</v>
      </c>
      <c r="P143" s="31">
        <v>8169</v>
      </c>
      <c r="Q143" s="31">
        <v>2000000</v>
      </c>
      <c r="R143" s="31">
        <v>2054746</v>
      </c>
      <c r="S143" s="31">
        <v>44886</v>
      </c>
      <c r="T143" s="36">
        <f t="shared" si="38"/>
        <v>2.184503583411283E-2</v>
      </c>
      <c r="U143" s="36">
        <f t="shared" si="39"/>
        <v>0.65601664830456596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8895939</v>
      </c>
      <c r="E144" s="32">
        <f>SUM(E138:E143)</f>
        <v>5349797</v>
      </c>
      <c r="F144" s="32">
        <f>SUM(F138:F143)</f>
        <v>1009080</v>
      </c>
      <c r="G144" s="37">
        <f t="shared" si="32"/>
        <v>0.1134315331973387</v>
      </c>
      <c r="H144" s="32">
        <f>SUM(H138:H143)</f>
        <v>1175531</v>
      </c>
      <c r="I144" s="37">
        <f t="shared" si="33"/>
        <v>0.13214243038312201</v>
      </c>
      <c r="J144" s="32">
        <f>SUM(J138:J143)</f>
        <v>1119264</v>
      </c>
      <c r="K144" s="37">
        <f t="shared" si="34"/>
        <v>0.20921616278150368</v>
      </c>
      <c r="L144" s="32">
        <f>SUM(L138:L143)</f>
        <v>1017937</v>
      </c>
      <c r="M144" s="37">
        <f t="shared" si="35"/>
        <v>0.1902758179422509</v>
      </c>
      <c r="N144" s="32">
        <f t="shared" si="36"/>
        <v>4321812</v>
      </c>
      <c r="O144" s="37">
        <f t="shared" si="37"/>
        <v>0.8078459799502673</v>
      </c>
      <c r="P144" s="32">
        <f>SUM(P138:P143)</f>
        <v>552704</v>
      </c>
      <c r="Q144" s="32">
        <f>SUM(Q138:Q143)</f>
        <v>11780361</v>
      </c>
      <c r="R144" s="32">
        <f>SUM(R138:R143)</f>
        <v>11896244</v>
      </c>
      <c r="S144" s="32">
        <f>SUM(S138:S143)</f>
        <v>3013849</v>
      </c>
      <c r="T144" s="37">
        <f t="shared" si="38"/>
        <v>0.2533445850639916</v>
      </c>
      <c r="U144" s="37">
        <f t="shared" si="39"/>
        <v>0.84173988246873543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4642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4642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30000</v>
      </c>
      <c r="E146" s="31">
        <v>35000</v>
      </c>
      <c r="F146" s="31">
        <v>9762</v>
      </c>
      <c r="G146" s="36">
        <f t="shared" si="32"/>
        <v>0.32540000000000002</v>
      </c>
      <c r="H146" s="31">
        <v>14859</v>
      </c>
      <c r="I146" s="36">
        <f t="shared" si="33"/>
        <v>0.49530000000000002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24621</v>
      </c>
      <c r="O146" s="36">
        <f t="shared" si="37"/>
        <v>0.70345714285714289</v>
      </c>
      <c r="P146" s="31">
        <v>19883</v>
      </c>
      <c r="Q146" s="31">
        <v>30000</v>
      </c>
      <c r="R146" s="31">
        <v>30000</v>
      </c>
      <c r="S146" s="31">
        <v>540187</v>
      </c>
      <c r="T146" s="36">
        <f t="shared" si="38"/>
        <v>18.006233333333334</v>
      </c>
      <c r="U146" s="36">
        <f t="shared" si="39"/>
        <v>-1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102790</v>
      </c>
      <c r="R148" s="31">
        <v>52790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34642</v>
      </c>
      <c r="E150" s="32">
        <f>SUM(E145:E149)</f>
        <v>35000</v>
      </c>
      <c r="F150" s="32">
        <f>SUM(F145:F149)</f>
        <v>9762</v>
      </c>
      <c r="G150" s="37">
        <f t="shared" si="32"/>
        <v>0.28179666301021883</v>
      </c>
      <c r="H150" s="32">
        <f>SUM(H145:H149)</f>
        <v>14859</v>
      </c>
      <c r="I150" s="37">
        <f t="shared" si="33"/>
        <v>0.42893020033485363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24621</v>
      </c>
      <c r="O150" s="37">
        <f t="shared" si="37"/>
        <v>0.70345714285714289</v>
      </c>
      <c r="P150" s="32">
        <f>SUM(P145:P149)</f>
        <v>19883</v>
      </c>
      <c r="Q150" s="32">
        <f>SUM(Q145:Q149)</f>
        <v>132790</v>
      </c>
      <c r="R150" s="32">
        <f>SUM(R145:R149)</f>
        <v>87432</v>
      </c>
      <c r="S150" s="32">
        <f>SUM(S145:S149)</f>
        <v>540187</v>
      </c>
      <c r="T150" s="37">
        <f t="shared" si="38"/>
        <v>6.1783671882148417</v>
      </c>
      <c r="U150" s="37">
        <f t="shared" si="39"/>
        <v>-1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9403200</v>
      </c>
      <c r="E152" s="31">
        <v>5315291</v>
      </c>
      <c r="F152" s="31">
        <v>710476</v>
      </c>
      <c r="G152" s="36">
        <f t="shared" si="32"/>
        <v>7.5556831716862338E-2</v>
      </c>
      <c r="H152" s="31">
        <v>1350302</v>
      </c>
      <c r="I152" s="36">
        <f t="shared" si="33"/>
        <v>0.1436002637400034</v>
      </c>
      <c r="J152" s="31">
        <v>2231352</v>
      </c>
      <c r="K152" s="36">
        <f t="shared" si="34"/>
        <v>0.41979865260434474</v>
      </c>
      <c r="L152" s="31">
        <v>2069732</v>
      </c>
      <c r="M152" s="36">
        <f t="shared" si="35"/>
        <v>0.38939203893070012</v>
      </c>
      <c r="N152" s="31">
        <f t="shared" si="36"/>
        <v>6361862</v>
      </c>
      <c r="O152" s="36">
        <f t="shared" si="37"/>
        <v>1.1968981566578387</v>
      </c>
      <c r="P152" s="31">
        <v>3827772</v>
      </c>
      <c r="Q152" s="31">
        <v>9622200</v>
      </c>
      <c r="R152" s="31">
        <v>3682200</v>
      </c>
      <c r="S152" s="31">
        <v>5485483</v>
      </c>
      <c r="T152" s="36">
        <f t="shared" si="38"/>
        <v>1.4897297811091195</v>
      </c>
      <c r="U152" s="36">
        <f t="shared" si="39"/>
        <v>-0.45928545378355867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326430</v>
      </c>
      <c r="E155" s="31">
        <v>362879</v>
      </c>
      <c r="F155" s="31">
        <v>63130</v>
      </c>
      <c r="G155" s="36">
        <f t="shared" si="32"/>
        <v>0.19339521490059125</v>
      </c>
      <c r="H155" s="31">
        <v>45749</v>
      </c>
      <c r="I155" s="36">
        <f t="shared" si="33"/>
        <v>0.14014949606347457</v>
      </c>
      <c r="J155" s="31">
        <v>70304</v>
      </c>
      <c r="K155" s="36">
        <f t="shared" si="34"/>
        <v>0.19373951096646541</v>
      </c>
      <c r="L155" s="31">
        <v>39495</v>
      </c>
      <c r="M155" s="36">
        <f t="shared" si="35"/>
        <v>0.10883793220329642</v>
      </c>
      <c r="N155" s="31">
        <f t="shared" si="36"/>
        <v>218678</v>
      </c>
      <c r="O155" s="36">
        <f t="shared" si="37"/>
        <v>0.60261960598436393</v>
      </c>
      <c r="P155" s="31">
        <v>87173</v>
      </c>
      <c r="Q155" s="31">
        <v>205224</v>
      </c>
      <c r="R155" s="31">
        <v>205224</v>
      </c>
      <c r="S155" s="31">
        <v>246806</v>
      </c>
      <c r="T155" s="36">
        <f t="shared" si="38"/>
        <v>1.2026176275679257</v>
      </c>
      <c r="U155" s="36">
        <f t="shared" si="39"/>
        <v>-0.54693540431096777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9729630</v>
      </c>
      <c r="E157" s="32">
        <f>SUM(E151:E156)</f>
        <v>5678170</v>
      </c>
      <c r="F157" s="32">
        <f>SUM(F151:F156)</f>
        <v>773606</v>
      </c>
      <c r="G157" s="37">
        <f t="shared" si="32"/>
        <v>7.951032053634105E-2</v>
      </c>
      <c r="H157" s="32">
        <f>SUM(H151:H156)</f>
        <v>1396051</v>
      </c>
      <c r="I157" s="37">
        <f t="shared" si="33"/>
        <v>0.1434844901604686</v>
      </c>
      <c r="J157" s="32">
        <f>SUM(J151:J156)</f>
        <v>2301656</v>
      </c>
      <c r="K157" s="37">
        <f t="shared" si="34"/>
        <v>0.40535172423509686</v>
      </c>
      <c r="L157" s="32">
        <f>SUM(L151:L156)</f>
        <v>2109227</v>
      </c>
      <c r="M157" s="37">
        <f t="shared" si="35"/>
        <v>0.37146246061671279</v>
      </c>
      <c r="N157" s="32">
        <f t="shared" si="36"/>
        <v>6580540</v>
      </c>
      <c r="O157" s="37">
        <f t="shared" si="37"/>
        <v>1.1589191588134911</v>
      </c>
      <c r="P157" s="32">
        <f>SUM(P151:P156)</f>
        <v>3914945</v>
      </c>
      <c r="Q157" s="32">
        <f>SUM(Q151:Q156)</f>
        <v>9827424</v>
      </c>
      <c r="R157" s="32">
        <f>SUM(R151:R156)</f>
        <v>3887424</v>
      </c>
      <c r="S157" s="32">
        <f>SUM(S151:S156)</f>
        <v>5732289</v>
      </c>
      <c r="T157" s="37">
        <f t="shared" si="38"/>
        <v>1.4745726218699067</v>
      </c>
      <c r="U157" s="37">
        <f t="shared" si="39"/>
        <v>-0.46123713104526376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0</v>
      </c>
      <c r="G163" s="37">
        <f t="shared" si="32"/>
        <v>0</v>
      </c>
      <c r="H163" s="32">
        <f>SUM(H158:H162)</f>
        <v>0</v>
      </c>
      <c r="I163" s="37">
        <f t="shared" si="33"/>
        <v>0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0</v>
      </c>
      <c r="O163" s="37">
        <f t="shared" si="37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30000</v>
      </c>
      <c r="E165" s="31">
        <v>30000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350000</v>
      </c>
      <c r="E166" s="31">
        <v>322200</v>
      </c>
      <c r="F166" s="31">
        <v>42250</v>
      </c>
      <c r="G166" s="36">
        <f t="shared" si="32"/>
        <v>0.12071428571428572</v>
      </c>
      <c r="H166" s="31">
        <v>94400</v>
      </c>
      <c r="I166" s="36">
        <f t="shared" si="33"/>
        <v>0.26971428571428574</v>
      </c>
      <c r="J166" s="31">
        <v>73300</v>
      </c>
      <c r="K166" s="36">
        <f t="shared" si="34"/>
        <v>0.22749844816883924</v>
      </c>
      <c r="L166" s="31">
        <v>330020</v>
      </c>
      <c r="M166" s="36">
        <f t="shared" si="35"/>
        <v>1.0242706393544383</v>
      </c>
      <c r="N166" s="31">
        <f t="shared" si="36"/>
        <v>539970</v>
      </c>
      <c r="O166" s="36">
        <f t="shared" si="37"/>
        <v>1.6758845437616388</v>
      </c>
      <c r="P166" s="31">
        <v>79550</v>
      </c>
      <c r="Q166" s="31">
        <v>250000</v>
      </c>
      <c r="R166" s="31">
        <v>337800</v>
      </c>
      <c r="S166" s="31">
        <v>348850</v>
      </c>
      <c r="T166" s="36">
        <f t="shared" si="38"/>
        <v>1.0327116637063352</v>
      </c>
      <c r="U166" s="36">
        <f t="shared" si="39"/>
        <v>3.1485857950974232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380000</v>
      </c>
      <c r="E169" s="32">
        <f>SUM(E164:E168)</f>
        <v>352200</v>
      </c>
      <c r="F169" s="32">
        <f>SUM(F164:F168)</f>
        <v>42250</v>
      </c>
      <c r="G169" s="37">
        <f t="shared" si="32"/>
        <v>0.11118421052631579</v>
      </c>
      <c r="H169" s="32">
        <f>SUM(H164:H168)</f>
        <v>94400</v>
      </c>
      <c r="I169" s="37">
        <f t="shared" si="33"/>
        <v>0.24842105263157896</v>
      </c>
      <c r="J169" s="32">
        <f>SUM(J164:J168)</f>
        <v>73300</v>
      </c>
      <c r="K169" s="37">
        <f t="shared" si="34"/>
        <v>0.20812038614423622</v>
      </c>
      <c r="L169" s="32">
        <f>SUM(L164:L168)</f>
        <v>330020</v>
      </c>
      <c r="M169" s="37">
        <f t="shared" si="35"/>
        <v>0.93702441794434976</v>
      </c>
      <c r="N169" s="32">
        <f t="shared" si="36"/>
        <v>539970</v>
      </c>
      <c r="O169" s="37">
        <f t="shared" si="37"/>
        <v>1.5331345826235094</v>
      </c>
      <c r="P169" s="32">
        <f>SUM(P164:P168)</f>
        <v>79550</v>
      </c>
      <c r="Q169" s="32">
        <f>SUM(Q164:Q168)</f>
        <v>250000</v>
      </c>
      <c r="R169" s="32">
        <f>SUM(R164:R168)</f>
        <v>337800</v>
      </c>
      <c r="S169" s="32">
        <f>SUM(S164:S168)</f>
        <v>348850</v>
      </c>
      <c r="T169" s="37">
        <f t="shared" si="38"/>
        <v>1.0327116637063352</v>
      </c>
      <c r="U169" s="37">
        <f t="shared" si="39"/>
        <v>3.1485857950974232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330554792</v>
      </c>
      <c r="E170" s="32">
        <f>SUM(E105,E107:E111,E113:E120,E122:E125,E127:E131,E133:E136,E138:E143,E145:E149,E151:E156,E158:E162,E164:E168)</f>
        <v>330756495</v>
      </c>
      <c r="F170" s="32">
        <f>SUM(F105,F107:F111,F113:F120,F122:F125,F127:F131,F133:F136,F138:F143,F145:F149,F151:F156,F158:F162,F164:F168)</f>
        <v>59737995</v>
      </c>
      <c r="G170" s="37">
        <f t="shared" si="32"/>
        <v>0.18072040232289235</v>
      </c>
      <c r="H170" s="32">
        <f>SUM(H105,H107:H111,H113:H120,H122:H125,H127:H131,H133:H136,H138:H143,H145:H149,H151:H156,H158:H162,H164:H168)</f>
        <v>59966538</v>
      </c>
      <c r="I170" s="37">
        <f t="shared" si="33"/>
        <v>0.18141179450818551</v>
      </c>
      <c r="J170" s="32">
        <f>SUM(J105,J107:J111,J113:J120,J122:J125,J127:J131,J133:J136,J138:J143,J145:J149,J151:J156,J158:J162,J164:J168)</f>
        <v>63671172</v>
      </c>
      <c r="K170" s="37">
        <f t="shared" si="34"/>
        <v>0.19250165291538721</v>
      </c>
      <c r="L170" s="32">
        <f>SUM(L105,L107:L111,L113:L120,L122:L125,L127:L131,L133:L136,L138:L143,L145:L149,L151:L156,L158:L162,L164:L168)</f>
        <v>65152081</v>
      </c>
      <c r="M170" s="37">
        <f t="shared" si="35"/>
        <v>0.19697899205274866</v>
      </c>
      <c r="N170" s="32">
        <f t="shared" si="36"/>
        <v>248527786</v>
      </c>
      <c r="O170" s="37">
        <f t="shared" si="37"/>
        <v>0.75139200516682214</v>
      </c>
      <c r="P170" s="32">
        <f>SUM(P105,P107:P111,P113:P120,P122:P125,P127:P131,P133:P136,P138:P143,P145:P149,P151:P156,P158:P162,P164:P168)</f>
        <v>59120914</v>
      </c>
      <c r="Q170" s="32">
        <f>SUM(Q105,Q107:Q111,Q113:Q120,Q122:Q125,Q127:Q131,Q133:Q136,Q138:Q143,Q145:Q149,Q151:Q156,Q158:Q162,Q164:Q168)</f>
        <v>304807188</v>
      </c>
      <c r="R170" s="32">
        <f>SUM(R105,R107:R111,R113:R120,R122:R125,R127:R131,R133:R136,R138:R143,R145:R149,R151:R156,R158:R162,R164:R168)</f>
        <v>304959574</v>
      </c>
      <c r="S170" s="32">
        <f>SUM(S105,S107:S111,S113:S120,S122:S125,S127:S131,S133:S136,S138:S143,S145:S149,S151:S156,S158:S162,S164:S168)</f>
        <v>235428245</v>
      </c>
      <c r="T170" s="37">
        <f t="shared" si="38"/>
        <v>0.77199820917903039</v>
      </c>
      <c r="U170" s="37">
        <f t="shared" si="39"/>
        <v>0.10201410282662415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3550000</v>
      </c>
      <c r="F177" s="31">
        <v>-127034</v>
      </c>
      <c r="G177" s="36">
        <f t="shared" si="40"/>
        <v>0</v>
      </c>
      <c r="H177" s="31">
        <v>1940404</v>
      </c>
      <c r="I177" s="36">
        <f t="shared" si="41"/>
        <v>0</v>
      </c>
      <c r="J177" s="31">
        <v>514431</v>
      </c>
      <c r="K177" s="36">
        <f t="shared" si="42"/>
        <v>0.14491014084507042</v>
      </c>
      <c r="L177" s="31">
        <v>1154438</v>
      </c>
      <c r="M177" s="36">
        <f t="shared" si="43"/>
        <v>0.32519380281690141</v>
      </c>
      <c r="N177" s="31">
        <f t="shared" si="44"/>
        <v>3482239</v>
      </c>
      <c r="O177" s="36">
        <f t="shared" si="45"/>
        <v>0.98091239436619715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3550000</v>
      </c>
      <c r="F179" s="32">
        <f>SUM(F173:F178)</f>
        <v>-127034</v>
      </c>
      <c r="G179" s="37">
        <f t="shared" si="40"/>
        <v>0</v>
      </c>
      <c r="H179" s="32">
        <f>SUM(H173:H178)</f>
        <v>1940404</v>
      </c>
      <c r="I179" s="37">
        <f t="shared" si="41"/>
        <v>0</v>
      </c>
      <c r="J179" s="32">
        <f>SUM(J173:J178)</f>
        <v>514431</v>
      </c>
      <c r="K179" s="37">
        <f t="shared" si="42"/>
        <v>0.14491014084507042</v>
      </c>
      <c r="L179" s="32">
        <f>SUM(L173:L178)</f>
        <v>1154438</v>
      </c>
      <c r="M179" s="37">
        <f t="shared" si="43"/>
        <v>0.32519380281690141</v>
      </c>
      <c r="N179" s="32">
        <f t="shared" si="44"/>
        <v>3482239</v>
      </c>
      <c r="O179" s="37">
        <f t="shared" si="45"/>
        <v>0.98091239436619715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6623015</v>
      </c>
      <c r="E180" s="31">
        <v>6623015</v>
      </c>
      <c r="F180" s="31">
        <v>422000</v>
      </c>
      <c r="G180" s="36">
        <f t="shared" si="40"/>
        <v>6.3717204324616514E-2</v>
      </c>
      <c r="H180" s="31">
        <v>504766</v>
      </c>
      <c r="I180" s="36">
        <f t="shared" si="41"/>
        <v>7.6213929758576715E-2</v>
      </c>
      <c r="J180" s="31">
        <v>375704</v>
      </c>
      <c r="K180" s="36">
        <f t="shared" si="42"/>
        <v>5.6727034439752889E-2</v>
      </c>
      <c r="L180" s="31">
        <v>1444352</v>
      </c>
      <c r="M180" s="36">
        <f t="shared" si="43"/>
        <v>0.21808073815324289</v>
      </c>
      <c r="N180" s="31">
        <f t="shared" si="44"/>
        <v>2746822</v>
      </c>
      <c r="O180" s="36">
        <f t="shared" si="45"/>
        <v>0.41473890667618901</v>
      </c>
      <c r="P180" s="31">
        <v>541309</v>
      </c>
      <c r="Q180" s="31">
        <v>6313647</v>
      </c>
      <c r="R180" s="31">
        <v>6313647</v>
      </c>
      <c r="S180" s="31">
        <v>1102160</v>
      </c>
      <c r="T180" s="36">
        <f t="shared" si="46"/>
        <v>0.17456788445727167</v>
      </c>
      <c r="U180" s="36">
        <f t="shared" si="47"/>
        <v>1.6682578711974121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70399061</v>
      </c>
      <c r="E184" s="31">
        <v>70378755</v>
      </c>
      <c r="F184" s="31">
        <v>29282167</v>
      </c>
      <c r="G184" s="36">
        <f t="shared" si="40"/>
        <v>0.41594542006746371</v>
      </c>
      <c r="H184" s="31">
        <v>23127506</v>
      </c>
      <c r="I184" s="36">
        <f t="shared" si="41"/>
        <v>0.32852009205065957</v>
      </c>
      <c r="J184" s="31">
        <v>17548193</v>
      </c>
      <c r="K184" s="36">
        <f t="shared" si="42"/>
        <v>0.24933934963754331</v>
      </c>
      <c r="L184" s="31">
        <v>72786</v>
      </c>
      <c r="M184" s="36">
        <f t="shared" si="43"/>
        <v>1.0342041429974144E-3</v>
      </c>
      <c r="N184" s="31">
        <f t="shared" si="44"/>
        <v>70030652</v>
      </c>
      <c r="O184" s="36">
        <f t="shared" si="45"/>
        <v>0.99505386249017902</v>
      </c>
      <c r="P184" s="31">
        <v>105975</v>
      </c>
      <c r="Q184" s="31">
        <v>6358885</v>
      </c>
      <c r="R184" s="31">
        <v>380420</v>
      </c>
      <c r="S184" s="31">
        <v>356241</v>
      </c>
      <c r="T184" s="36">
        <f t="shared" si="46"/>
        <v>0.93644130171915252</v>
      </c>
      <c r="U184" s="36">
        <f t="shared" si="47"/>
        <v>-0.31317763623496109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77022076</v>
      </c>
      <c r="E185" s="32">
        <f>SUM(E180:E184)</f>
        <v>77001770</v>
      </c>
      <c r="F185" s="32">
        <f>SUM(F180:F184)</f>
        <v>29704167</v>
      </c>
      <c r="G185" s="37">
        <f t="shared" si="40"/>
        <v>0.38565783399554177</v>
      </c>
      <c r="H185" s="32">
        <f>SUM(H180:H184)</f>
        <v>23632272</v>
      </c>
      <c r="I185" s="37">
        <f t="shared" si="41"/>
        <v>0.3068246563491745</v>
      </c>
      <c r="J185" s="32">
        <f>SUM(J180:J184)</f>
        <v>17923897</v>
      </c>
      <c r="K185" s="37">
        <f t="shared" si="42"/>
        <v>0.23277253237165846</v>
      </c>
      <c r="L185" s="32">
        <f>SUM(L180:L184)</f>
        <v>1517138</v>
      </c>
      <c r="M185" s="37">
        <f t="shared" si="43"/>
        <v>1.9702638004295225E-2</v>
      </c>
      <c r="N185" s="32">
        <f t="shared" si="44"/>
        <v>72777474</v>
      </c>
      <c r="O185" s="37">
        <f t="shared" si="45"/>
        <v>0.94514027404824585</v>
      </c>
      <c r="P185" s="32">
        <f>SUM(P180:P184)</f>
        <v>647284</v>
      </c>
      <c r="Q185" s="32">
        <f>SUM(Q180:Q184)</f>
        <v>12672532</v>
      </c>
      <c r="R185" s="32">
        <f>SUM(R180:R184)</f>
        <v>6694067</v>
      </c>
      <c r="S185" s="32">
        <f>SUM(S180:S184)</f>
        <v>1458401</v>
      </c>
      <c r="T185" s="37">
        <f t="shared" si="46"/>
        <v>0.21786471512758984</v>
      </c>
      <c r="U185" s="37">
        <f t="shared" si="47"/>
        <v>1.3438521576309626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40"/>
        <v>0</v>
      </c>
      <c r="H191" s="32">
        <f>SUM(H186:H190)</f>
        <v>0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6"/>
        <v>0</v>
      </c>
      <c r="U191" s="37">
        <f t="shared" si="47"/>
        <v>0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9622787</v>
      </c>
      <c r="E193" s="31">
        <v>12160042</v>
      </c>
      <c r="F193" s="31">
        <v>2800682</v>
      </c>
      <c r="G193" s="36">
        <f t="shared" si="40"/>
        <v>0.29104686615218645</v>
      </c>
      <c r="H193" s="31">
        <v>3307711</v>
      </c>
      <c r="I193" s="36">
        <f t="shared" si="41"/>
        <v>0.34373731851281752</v>
      </c>
      <c r="J193" s="31">
        <v>345751</v>
      </c>
      <c r="K193" s="36">
        <f t="shared" si="42"/>
        <v>2.8433372187365802E-2</v>
      </c>
      <c r="L193" s="31">
        <v>1386553</v>
      </c>
      <c r="M193" s="36">
        <f t="shared" si="43"/>
        <v>0.11402534629403419</v>
      </c>
      <c r="N193" s="31">
        <f t="shared" si="44"/>
        <v>7840697</v>
      </c>
      <c r="O193" s="36">
        <f t="shared" si="45"/>
        <v>0.64479193410680657</v>
      </c>
      <c r="P193" s="31">
        <v>3091016</v>
      </c>
      <c r="Q193" s="31">
        <v>9173295</v>
      </c>
      <c r="R193" s="31">
        <v>9173295</v>
      </c>
      <c r="S193" s="31">
        <v>12399134</v>
      </c>
      <c r="T193" s="36">
        <f t="shared" si="46"/>
        <v>1.3516554302461656</v>
      </c>
      <c r="U193" s="36">
        <f t="shared" si="47"/>
        <v>-0.55142483895262917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4283285</v>
      </c>
      <c r="E196" s="31">
        <v>4283285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4083208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1805056</v>
      </c>
      <c r="E197" s="31">
        <v>1805056</v>
      </c>
      <c r="F197" s="31">
        <v>355833</v>
      </c>
      <c r="G197" s="36">
        <f t="shared" si="40"/>
        <v>0.19713128013756914</v>
      </c>
      <c r="H197" s="31">
        <v>434656</v>
      </c>
      <c r="I197" s="36">
        <f t="shared" si="41"/>
        <v>0.24079917742164231</v>
      </c>
      <c r="J197" s="31">
        <v>315530</v>
      </c>
      <c r="K197" s="36">
        <f t="shared" si="42"/>
        <v>0.17480344100127643</v>
      </c>
      <c r="L197" s="31">
        <v>352958</v>
      </c>
      <c r="M197" s="36">
        <f t="shared" si="43"/>
        <v>0.19553853176854347</v>
      </c>
      <c r="N197" s="31">
        <f t="shared" si="44"/>
        <v>1458977</v>
      </c>
      <c r="O197" s="36">
        <f t="shared" si="45"/>
        <v>0.80827243032903129</v>
      </c>
      <c r="P197" s="31">
        <v>362142</v>
      </c>
      <c r="Q197" s="31">
        <v>1815492</v>
      </c>
      <c r="R197" s="31">
        <v>1388408</v>
      </c>
      <c r="S197" s="31">
        <v>1410581</v>
      </c>
      <c r="T197" s="36">
        <f t="shared" si="46"/>
        <v>1.0159700894837829</v>
      </c>
      <c r="U197" s="36">
        <f t="shared" si="47"/>
        <v>-2.5360217815111219E-2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15711128</v>
      </c>
      <c r="E198" s="32">
        <f>SUM(E192:E197)</f>
        <v>18248383</v>
      </c>
      <c r="F198" s="32">
        <f>SUM(F192:F197)</f>
        <v>3156515</v>
      </c>
      <c r="G198" s="37">
        <f t="shared" si="40"/>
        <v>0.20090950821608736</v>
      </c>
      <c r="H198" s="32">
        <f>SUM(H192:H197)</f>
        <v>3742367</v>
      </c>
      <c r="I198" s="37">
        <f t="shared" si="41"/>
        <v>0.23819849217700984</v>
      </c>
      <c r="J198" s="32">
        <f>SUM(J192:J197)</f>
        <v>661281</v>
      </c>
      <c r="K198" s="37">
        <f t="shared" si="42"/>
        <v>3.6237786109596666E-2</v>
      </c>
      <c r="L198" s="32">
        <f>SUM(L192:L197)</f>
        <v>1739511</v>
      </c>
      <c r="M198" s="37">
        <f t="shared" si="43"/>
        <v>9.5324117210823553E-2</v>
      </c>
      <c r="N198" s="32">
        <f t="shared" si="44"/>
        <v>9299674</v>
      </c>
      <c r="O198" s="37">
        <f t="shared" si="45"/>
        <v>0.50961633148537056</v>
      </c>
      <c r="P198" s="32">
        <f>SUM(P192:P197)</f>
        <v>3453158</v>
      </c>
      <c r="Q198" s="32">
        <f>SUM(Q192:Q197)</f>
        <v>15071995</v>
      </c>
      <c r="R198" s="32">
        <f>SUM(R192:R197)</f>
        <v>10561703</v>
      </c>
      <c r="S198" s="32">
        <f>SUM(S192:S197)</f>
        <v>13809715</v>
      </c>
      <c r="T198" s="37">
        <f t="shared" si="46"/>
        <v>1.3075272993379949</v>
      </c>
      <c r="U198" s="37">
        <f t="shared" si="47"/>
        <v>-0.49625502221444839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6242098</v>
      </c>
      <c r="E199" s="31">
        <v>6242098</v>
      </c>
      <c r="F199" s="31">
        <v>18412</v>
      </c>
      <c r="G199" s="36">
        <f t="shared" si="40"/>
        <v>2.9496493006037393E-3</v>
      </c>
      <c r="H199" s="31">
        <v>2760971</v>
      </c>
      <c r="I199" s="36">
        <f t="shared" si="41"/>
        <v>0.44231458717886196</v>
      </c>
      <c r="J199" s="31">
        <v>4800</v>
      </c>
      <c r="K199" s="36">
        <f t="shared" si="42"/>
        <v>7.6897222696599768E-4</v>
      </c>
      <c r="L199" s="31">
        <v>15700</v>
      </c>
      <c r="M199" s="36">
        <f t="shared" si="43"/>
        <v>2.5151799923679506E-3</v>
      </c>
      <c r="N199" s="31">
        <f t="shared" si="44"/>
        <v>2799883</v>
      </c>
      <c r="O199" s="36">
        <f t="shared" si="45"/>
        <v>0.44854838869879965</v>
      </c>
      <c r="P199" s="31">
        <v>1676328</v>
      </c>
      <c r="Q199" s="31">
        <v>6031690</v>
      </c>
      <c r="R199" s="31">
        <v>5950523</v>
      </c>
      <c r="S199" s="31">
        <v>5718628</v>
      </c>
      <c r="T199" s="36">
        <f t="shared" si="46"/>
        <v>0.96102947589648846</v>
      </c>
      <c r="U199" s="36">
        <f t="shared" si="47"/>
        <v>-0.99063429114111323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6242098</v>
      </c>
      <c r="E204" s="32">
        <f>SUM(E199:E203)</f>
        <v>6242098</v>
      </c>
      <c r="F204" s="32">
        <f>SUM(F199:F203)</f>
        <v>18412</v>
      </c>
      <c r="G204" s="37">
        <f t="shared" si="40"/>
        <v>2.9496493006037393E-3</v>
      </c>
      <c r="H204" s="32">
        <f>SUM(H199:H203)</f>
        <v>2760971</v>
      </c>
      <c r="I204" s="37">
        <f t="shared" si="41"/>
        <v>0.44231458717886196</v>
      </c>
      <c r="J204" s="32">
        <f>SUM(J199:J203)</f>
        <v>4800</v>
      </c>
      <c r="K204" s="37">
        <f t="shared" si="42"/>
        <v>7.6897222696599768E-4</v>
      </c>
      <c r="L204" s="32">
        <f>SUM(L199:L203)</f>
        <v>15700</v>
      </c>
      <c r="M204" s="37">
        <f t="shared" si="43"/>
        <v>2.5151799923679506E-3</v>
      </c>
      <c r="N204" s="32">
        <f t="shared" si="44"/>
        <v>2799883</v>
      </c>
      <c r="O204" s="37">
        <f t="shared" si="45"/>
        <v>0.44854838869879965</v>
      </c>
      <c r="P204" s="32">
        <f>SUM(P199:P203)</f>
        <v>1676328</v>
      </c>
      <c r="Q204" s="32">
        <f>SUM(Q199:Q203)</f>
        <v>6031690</v>
      </c>
      <c r="R204" s="32">
        <f>SUM(R199:R203)</f>
        <v>5950523</v>
      </c>
      <c r="S204" s="32">
        <f>SUM(S199:S203)</f>
        <v>5718628</v>
      </c>
      <c r="T204" s="37">
        <f t="shared" si="46"/>
        <v>0.96102947589648846</v>
      </c>
      <c r="U204" s="37">
        <f t="shared" si="47"/>
        <v>-0.99063429114111323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98975302</v>
      </c>
      <c r="E205" s="32">
        <f>SUM(E173:E178,E180:E184,E186:E190,E192:E197,E199:E203)</f>
        <v>105042251</v>
      </c>
      <c r="F205" s="32">
        <f>SUM(F173:F178,F180:F184,F186:F190,F192:F197,F199:F203)</f>
        <v>32752060</v>
      </c>
      <c r="G205" s="37">
        <f t="shared" si="40"/>
        <v>0.33091144293755226</v>
      </c>
      <c r="H205" s="32">
        <f>SUM(H173:H178,H180:H184,H186:H190,H192:H197,H199:H203)</f>
        <v>32076014</v>
      </c>
      <c r="I205" s="37">
        <f t="shared" si="41"/>
        <v>0.32408099143764169</v>
      </c>
      <c r="J205" s="32">
        <f>SUM(J173:J178,J180:J184,J186:J190,J192:J197,J199:J203)</f>
        <v>19104409</v>
      </c>
      <c r="K205" s="37">
        <f t="shared" si="42"/>
        <v>0.18187356818924225</v>
      </c>
      <c r="L205" s="32">
        <f>SUM(L173:L178,L180:L184,L186:L190,L192:L197,L199:L203)</f>
        <v>4426787</v>
      </c>
      <c r="M205" s="37">
        <f t="shared" si="43"/>
        <v>4.2142918281520836E-2</v>
      </c>
      <c r="N205" s="32">
        <f t="shared" si="44"/>
        <v>88359270</v>
      </c>
      <c r="O205" s="37">
        <f t="shared" si="45"/>
        <v>0.84117837497598946</v>
      </c>
      <c r="P205" s="32">
        <f>SUM(P173:P178,P180:P184,P186:P190,P192:P197,P199:P203)</f>
        <v>5776770</v>
      </c>
      <c r="Q205" s="32">
        <f>SUM(Q173:Q178,Q180:Q184,Q186:Q190,Q192:Q197,Q199:Q203)</f>
        <v>33776217</v>
      </c>
      <c r="R205" s="32">
        <f>SUM(R173:R178,R180:R184,R186:R190,R192:R197,R199:R203)</f>
        <v>23206293</v>
      </c>
      <c r="S205" s="32">
        <f>SUM(S173:S178,S180:S184,S186:S190,S192:S197,S199:S203)</f>
        <v>20986744</v>
      </c>
      <c r="T205" s="37">
        <f t="shared" si="46"/>
        <v>0.90435572799154096</v>
      </c>
      <c r="U205" s="37">
        <f t="shared" si="47"/>
        <v>-0.23369166506542582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4465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4465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1</v>
      </c>
      <c r="S208" s="31">
        <v>2582</v>
      </c>
      <c r="T208" s="36">
        <f t="shared" ref="T208:T231" si="54">IF(($R208     =0),0,($S208     /$R208     ))</f>
        <v>2582</v>
      </c>
      <c r="U208" s="36">
        <f t="shared" ref="U208:U231" si="55">IF(($P208     =0),0,(($L208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165292</v>
      </c>
      <c r="E209" s="31">
        <v>165292</v>
      </c>
      <c r="F209" s="31">
        <v>41190</v>
      </c>
      <c r="G209" s="36">
        <f t="shared" si="48"/>
        <v>0.24919536335696826</v>
      </c>
      <c r="H209" s="31">
        <v>43112</v>
      </c>
      <c r="I209" s="36">
        <f t="shared" si="49"/>
        <v>0.26082327033371244</v>
      </c>
      <c r="J209" s="31">
        <v>44073</v>
      </c>
      <c r="K209" s="36">
        <f t="shared" si="50"/>
        <v>0.26663722382208455</v>
      </c>
      <c r="L209" s="31">
        <v>44083</v>
      </c>
      <c r="M209" s="36">
        <f t="shared" si="51"/>
        <v>0.26669772281780124</v>
      </c>
      <c r="N209" s="31">
        <f t="shared" si="52"/>
        <v>172458</v>
      </c>
      <c r="O209" s="36">
        <f t="shared" si="53"/>
        <v>1.0433535803305665</v>
      </c>
      <c r="P209" s="31">
        <v>41200</v>
      </c>
      <c r="Q209" s="31">
        <v>0</v>
      </c>
      <c r="R209" s="31">
        <v>157571</v>
      </c>
      <c r="S209" s="31">
        <v>161174</v>
      </c>
      <c r="T209" s="36">
        <f t="shared" si="54"/>
        <v>1.0228658826814578</v>
      </c>
      <c r="U209" s="36">
        <f t="shared" si="55"/>
        <v>6.99757281553397E-2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151790</v>
      </c>
      <c r="E210" s="31">
        <v>281790</v>
      </c>
      <c r="F210" s="31">
        <v>591</v>
      </c>
      <c r="G210" s="36">
        <f t="shared" si="48"/>
        <v>3.8935371236576851E-3</v>
      </c>
      <c r="H210" s="31">
        <v>126781</v>
      </c>
      <c r="I210" s="36">
        <f t="shared" si="49"/>
        <v>0.83523947559127742</v>
      </c>
      <c r="J210" s="31">
        <v>-60015</v>
      </c>
      <c r="K210" s="36">
        <f t="shared" si="50"/>
        <v>-0.212977749387842</v>
      </c>
      <c r="L210" s="31">
        <v>2220524</v>
      </c>
      <c r="M210" s="36">
        <f t="shared" si="51"/>
        <v>7.8800667163490541</v>
      </c>
      <c r="N210" s="31">
        <f t="shared" si="52"/>
        <v>2287881</v>
      </c>
      <c r="O210" s="36">
        <f t="shared" si="53"/>
        <v>8.1190993292877671</v>
      </c>
      <c r="P210" s="31">
        <v>0</v>
      </c>
      <c r="Q210" s="31">
        <v>94175</v>
      </c>
      <c r="R210" s="31">
        <v>144699</v>
      </c>
      <c r="S210" s="31">
        <v>64044</v>
      </c>
      <c r="T210" s="36">
        <f t="shared" si="54"/>
        <v>0.44260153836584909</v>
      </c>
      <c r="U210" s="36">
        <f t="shared" si="55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317082</v>
      </c>
      <c r="E216" s="32">
        <f>SUM(E208:E215)</f>
        <v>447082</v>
      </c>
      <c r="F216" s="32">
        <f>SUM(F208:F215)</f>
        <v>41781</v>
      </c>
      <c r="G216" s="37">
        <f t="shared" si="48"/>
        <v>0.13176717694476509</v>
      </c>
      <c r="H216" s="32">
        <f>SUM(H208:H215)</f>
        <v>169893</v>
      </c>
      <c r="I216" s="37">
        <f t="shared" si="49"/>
        <v>0.53580146460537026</v>
      </c>
      <c r="J216" s="32">
        <f>SUM(J208:J215)</f>
        <v>-15942</v>
      </c>
      <c r="K216" s="37">
        <f t="shared" si="50"/>
        <v>-3.5657888262108514E-2</v>
      </c>
      <c r="L216" s="32">
        <f>SUM(L208:L215)</f>
        <v>2269072</v>
      </c>
      <c r="M216" s="37">
        <f t="shared" si="51"/>
        <v>5.075292675616554</v>
      </c>
      <c r="N216" s="32">
        <f t="shared" si="52"/>
        <v>2464804</v>
      </c>
      <c r="O216" s="37">
        <f t="shared" si="53"/>
        <v>5.5130915581481696</v>
      </c>
      <c r="P216" s="32">
        <f>SUM(P208:P215)</f>
        <v>41200</v>
      </c>
      <c r="Q216" s="32">
        <f>SUM(Q208:Q215)</f>
        <v>94175</v>
      </c>
      <c r="R216" s="32">
        <f>SUM(R208:R215)</f>
        <v>302271</v>
      </c>
      <c r="S216" s="32">
        <f>SUM(S208:S215)</f>
        <v>227800</v>
      </c>
      <c r="T216" s="37">
        <f t="shared" si="54"/>
        <v>0.75362836659818511</v>
      </c>
      <c r="U216" s="37">
        <f t="shared" si="55"/>
        <v>54.07456310679612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49450946</v>
      </c>
      <c r="E218" s="31">
        <v>6680666</v>
      </c>
      <c r="F218" s="31">
        <v>-978882</v>
      </c>
      <c r="G218" s="36">
        <f t="shared" si="48"/>
        <v>-1.9795010594943926E-2</v>
      </c>
      <c r="H218" s="31">
        <v>227568</v>
      </c>
      <c r="I218" s="36">
        <f t="shared" si="49"/>
        <v>4.6018937635692548E-3</v>
      </c>
      <c r="J218" s="31">
        <v>97166</v>
      </c>
      <c r="K218" s="36">
        <f t="shared" si="50"/>
        <v>1.4544358302001627E-2</v>
      </c>
      <c r="L218" s="31">
        <v>-437628</v>
      </c>
      <c r="M218" s="36">
        <f t="shared" si="51"/>
        <v>-6.5506642601201731E-2</v>
      </c>
      <c r="N218" s="31">
        <f t="shared" si="52"/>
        <v>-1091776</v>
      </c>
      <c r="O218" s="36">
        <f t="shared" si="53"/>
        <v>-0.16342322756443745</v>
      </c>
      <c r="P218" s="31">
        <v>8271309</v>
      </c>
      <c r="Q218" s="31">
        <v>42744303</v>
      </c>
      <c r="R218" s="31">
        <v>54027676</v>
      </c>
      <c r="S218" s="31">
        <v>44841497</v>
      </c>
      <c r="T218" s="36">
        <f t="shared" si="54"/>
        <v>0.82997271620567203</v>
      </c>
      <c r="U218" s="36">
        <f t="shared" si="55"/>
        <v>-1.0529091586349875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39778132</v>
      </c>
      <c r="E219" s="31">
        <v>50472</v>
      </c>
      <c r="F219" s="31">
        <v>17120</v>
      </c>
      <c r="G219" s="36">
        <f t="shared" si="48"/>
        <v>4.3038722884221911E-4</v>
      </c>
      <c r="H219" s="31">
        <v>28221</v>
      </c>
      <c r="I219" s="36">
        <f t="shared" si="49"/>
        <v>7.094601626843614E-4</v>
      </c>
      <c r="J219" s="31">
        <v>36227</v>
      </c>
      <c r="K219" s="36">
        <f t="shared" si="50"/>
        <v>0.71776430496116661</v>
      </c>
      <c r="L219" s="31">
        <v>48317</v>
      </c>
      <c r="M219" s="36">
        <f t="shared" si="51"/>
        <v>0.9573030591218894</v>
      </c>
      <c r="N219" s="31">
        <f t="shared" si="52"/>
        <v>129885</v>
      </c>
      <c r="O219" s="36">
        <f t="shared" si="53"/>
        <v>2.5734070375653828</v>
      </c>
      <c r="P219" s="31">
        <v>1346456</v>
      </c>
      <c r="Q219" s="31">
        <v>39047592</v>
      </c>
      <c r="R219" s="31">
        <v>39047592</v>
      </c>
      <c r="S219" s="31">
        <v>21001247</v>
      </c>
      <c r="T219" s="36">
        <f t="shared" si="54"/>
        <v>0.5378371859652703</v>
      </c>
      <c r="U219" s="36">
        <f t="shared" si="55"/>
        <v>-0.96411542597752919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19751</v>
      </c>
      <c r="E222" s="31">
        <v>19751</v>
      </c>
      <c r="F222" s="31">
        <v>0</v>
      </c>
      <c r="G222" s="36">
        <f t="shared" si="48"/>
        <v>0</v>
      </c>
      <c r="H222" s="31">
        <v>1214</v>
      </c>
      <c r="I222" s="36">
        <f t="shared" si="49"/>
        <v>6.1465242266214366E-2</v>
      </c>
      <c r="J222" s="31">
        <v>83704</v>
      </c>
      <c r="K222" s="36">
        <f t="shared" si="50"/>
        <v>4.237962634803301</v>
      </c>
      <c r="L222" s="31">
        <v>31958</v>
      </c>
      <c r="M222" s="36">
        <f t="shared" si="51"/>
        <v>1.6180446559667865</v>
      </c>
      <c r="N222" s="31">
        <f t="shared" si="52"/>
        <v>116876</v>
      </c>
      <c r="O222" s="36">
        <f t="shared" si="53"/>
        <v>5.9174725330363023</v>
      </c>
      <c r="P222" s="31">
        <v>5165</v>
      </c>
      <c r="Q222" s="31">
        <v>18828</v>
      </c>
      <c r="R222" s="31">
        <v>18828</v>
      </c>
      <c r="S222" s="31">
        <v>14819</v>
      </c>
      <c r="T222" s="36">
        <f t="shared" si="54"/>
        <v>0.78707244529424258</v>
      </c>
      <c r="U222" s="36">
        <f t="shared" si="55"/>
        <v>5.1874152952565344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89248829</v>
      </c>
      <c r="E224" s="32">
        <f>SUM(E217:E223)</f>
        <v>6750889</v>
      </c>
      <c r="F224" s="32">
        <f>SUM(F217:F223)</f>
        <v>-961762</v>
      </c>
      <c r="G224" s="37">
        <f t="shared" si="48"/>
        <v>-1.0776186206319861E-2</v>
      </c>
      <c r="H224" s="32">
        <f>SUM(H217:H223)</f>
        <v>257003</v>
      </c>
      <c r="I224" s="37">
        <f t="shared" si="49"/>
        <v>2.8796232161208525E-3</v>
      </c>
      <c r="J224" s="32">
        <f>SUM(J217:J223)</f>
        <v>217097</v>
      </c>
      <c r="K224" s="37">
        <f t="shared" si="50"/>
        <v>3.2158283153522448E-2</v>
      </c>
      <c r="L224" s="32">
        <f>SUM(L217:L223)</f>
        <v>-357353</v>
      </c>
      <c r="M224" s="37">
        <f t="shared" si="51"/>
        <v>-5.2934213553207585E-2</v>
      </c>
      <c r="N224" s="32">
        <f t="shared" si="52"/>
        <v>-845015</v>
      </c>
      <c r="O224" s="37">
        <f t="shared" si="53"/>
        <v>-0.12517092193339277</v>
      </c>
      <c r="P224" s="32">
        <f>SUM(P217:P223)</f>
        <v>9622930</v>
      </c>
      <c r="Q224" s="32">
        <f>SUM(Q217:Q223)</f>
        <v>81810723</v>
      </c>
      <c r="R224" s="32">
        <f>SUM(R217:R223)</f>
        <v>93094096</v>
      </c>
      <c r="S224" s="32">
        <f>SUM(S217:S223)</f>
        <v>65857563</v>
      </c>
      <c r="T224" s="37">
        <f t="shared" si="54"/>
        <v>0.70743007161270466</v>
      </c>
      <c r="U224" s="37">
        <f t="shared" si="55"/>
        <v>-1.0371355709747447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500000</v>
      </c>
      <c r="R225" s="31">
        <v>500000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500000</v>
      </c>
      <c r="R230" s="32">
        <f>SUM(R225:R229)</f>
        <v>500000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89565911</v>
      </c>
      <c r="E231" s="32">
        <f>SUM(E208:E215,E217:E223,E225:E229)</f>
        <v>7197971</v>
      </c>
      <c r="F231" s="32">
        <f>SUM(F208:F215,F217:F223,F225:F229)</f>
        <v>-919981</v>
      </c>
      <c r="G231" s="37">
        <f t="shared" si="48"/>
        <v>-1.0271552979570543E-2</v>
      </c>
      <c r="H231" s="32">
        <f>SUM(H208:H215,H217:H223,H225:H229)</f>
        <v>426896</v>
      </c>
      <c r="I231" s="37">
        <f t="shared" si="49"/>
        <v>4.7662776522197159E-3</v>
      </c>
      <c r="J231" s="32">
        <f>SUM(J208:J215,J217:J223,J225:J229)</f>
        <v>201155</v>
      </c>
      <c r="K231" s="37">
        <f t="shared" si="50"/>
        <v>2.7946069802170639E-2</v>
      </c>
      <c r="L231" s="32">
        <f>SUM(L208:L215,L217:L223,L225:L229)</f>
        <v>1911719</v>
      </c>
      <c r="M231" s="37">
        <f t="shared" si="51"/>
        <v>0.26559137290216922</v>
      </c>
      <c r="N231" s="32">
        <f t="shared" si="52"/>
        <v>1619789</v>
      </c>
      <c r="O231" s="37">
        <f t="shared" si="53"/>
        <v>0.22503411030691844</v>
      </c>
      <c r="P231" s="32">
        <f>SUM(P208:P215,P217:P223,P225:P229)</f>
        <v>9664130</v>
      </c>
      <c r="Q231" s="32">
        <f>SUM(Q208:Q215,Q217:Q223,Q225:Q229)</f>
        <v>82404898</v>
      </c>
      <c r="R231" s="32">
        <f>SUM(R208:R215,R217:R223,R225:R229)</f>
        <v>93896367</v>
      </c>
      <c r="S231" s="32">
        <f>SUM(S208:S215,S217:S223,S225:S229)</f>
        <v>66085363</v>
      </c>
      <c r="T231" s="37">
        <f t="shared" si="54"/>
        <v>0.70381171403575182</v>
      </c>
      <c r="U231" s="37">
        <f t="shared" si="55"/>
        <v>-0.80218405588500985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36720</v>
      </c>
      <c r="E235" s="31">
        <v>96720</v>
      </c>
      <c r="F235" s="31">
        <v>11192</v>
      </c>
      <c r="G235" s="36">
        <f t="shared" si="56"/>
        <v>0.3047930283224401</v>
      </c>
      <c r="H235" s="31">
        <v>39046</v>
      </c>
      <c r="I235" s="36">
        <f t="shared" si="57"/>
        <v>1.0633442265795208</v>
      </c>
      <c r="J235" s="31">
        <v>17085</v>
      </c>
      <c r="K235" s="36">
        <f t="shared" si="58"/>
        <v>0.17664392059553349</v>
      </c>
      <c r="L235" s="31">
        <v>9113</v>
      </c>
      <c r="M235" s="36">
        <f t="shared" si="59"/>
        <v>9.4220430107526884E-2</v>
      </c>
      <c r="N235" s="31">
        <f t="shared" si="60"/>
        <v>76436</v>
      </c>
      <c r="O235" s="36">
        <f t="shared" si="61"/>
        <v>0.79028122415219193</v>
      </c>
      <c r="P235" s="31">
        <v>9798</v>
      </c>
      <c r="Q235" s="31">
        <v>48099</v>
      </c>
      <c r="R235" s="31">
        <v>48099</v>
      </c>
      <c r="S235" s="31">
        <v>36919</v>
      </c>
      <c r="T235" s="36">
        <f t="shared" si="62"/>
        <v>0.7675627351919998</v>
      </c>
      <c r="U235" s="36">
        <f t="shared" si="63"/>
        <v>-6.9912226985099024E-2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36720</v>
      </c>
      <c r="E240" s="32">
        <f>SUM(E234:E239)</f>
        <v>96720</v>
      </c>
      <c r="F240" s="32">
        <f>SUM(F234:F239)</f>
        <v>11192</v>
      </c>
      <c r="G240" s="37">
        <f t="shared" si="56"/>
        <v>0.3047930283224401</v>
      </c>
      <c r="H240" s="32">
        <f>SUM(H234:H239)</f>
        <v>39046</v>
      </c>
      <c r="I240" s="37">
        <f t="shared" si="57"/>
        <v>1.0633442265795208</v>
      </c>
      <c r="J240" s="32">
        <f>SUM(J234:J239)</f>
        <v>17085</v>
      </c>
      <c r="K240" s="37">
        <f t="shared" si="58"/>
        <v>0.17664392059553349</v>
      </c>
      <c r="L240" s="32">
        <f>SUM(L234:L239)</f>
        <v>9113</v>
      </c>
      <c r="M240" s="37">
        <f t="shared" si="59"/>
        <v>9.4220430107526884E-2</v>
      </c>
      <c r="N240" s="32">
        <f t="shared" si="60"/>
        <v>76436</v>
      </c>
      <c r="O240" s="37">
        <f t="shared" si="61"/>
        <v>0.79028122415219193</v>
      </c>
      <c r="P240" s="32">
        <f>SUM(P234:P239)</f>
        <v>9798</v>
      </c>
      <c r="Q240" s="32">
        <f>SUM(Q234:Q239)</f>
        <v>48099</v>
      </c>
      <c r="R240" s="32">
        <f>SUM(R234:R239)</f>
        <v>48099</v>
      </c>
      <c r="S240" s="32">
        <f>SUM(S234:S239)</f>
        <v>36919</v>
      </c>
      <c r="T240" s="37">
        <f t="shared" si="62"/>
        <v>0.7675627351919998</v>
      </c>
      <c r="U240" s="37">
        <f t="shared" si="63"/>
        <v>-6.9912226985099024E-2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23958696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5989710</v>
      </c>
      <c r="K241" s="36">
        <f t="shared" si="58"/>
        <v>0.25000150258595044</v>
      </c>
      <c r="L241" s="31">
        <v>0</v>
      </c>
      <c r="M241" s="36">
        <f t="shared" si="59"/>
        <v>0</v>
      </c>
      <c r="N241" s="31">
        <f t="shared" si="60"/>
        <v>5989710</v>
      </c>
      <c r="O241" s="36">
        <f t="shared" si="61"/>
        <v>0.25000150258595044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3894100</v>
      </c>
      <c r="E242" s="31">
        <v>3381713</v>
      </c>
      <c r="F242" s="31">
        <v>810379</v>
      </c>
      <c r="G242" s="36">
        <f t="shared" si="56"/>
        <v>0.20810431165095913</v>
      </c>
      <c r="H242" s="31">
        <v>697251</v>
      </c>
      <c r="I242" s="36">
        <f t="shared" si="57"/>
        <v>0.17905318302046686</v>
      </c>
      <c r="J242" s="31">
        <v>796930</v>
      </c>
      <c r="K242" s="36">
        <f t="shared" si="58"/>
        <v>0.23565867357756262</v>
      </c>
      <c r="L242" s="31">
        <v>699500</v>
      </c>
      <c r="M242" s="36">
        <f t="shared" si="59"/>
        <v>0.20684783126184866</v>
      </c>
      <c r="N242" s="31">
        <f t="shared" si="60"/>
        <v>3004060</v>
      </c>
      <c r="O242" s="36">
        <f t="shared" si="61"/>
        <v>0.88832494064398726</v>
      </c>
      <c r="P242" s="31">
        <v>1425256</v>
      </c>
      <c r="Q242" s="31">
        <v>3669286</v>
      </c>
      <c r="R242" s="31">
        <v>2205644</v>
      </c>
      <c r="S242" s="31">
        <v>2899762</v>
      </c>
      <c r="T242" s="36">
        <f t="shared" si="62"/>
        <v>1.3147008311404742</v>
      </c>
      <c r="U242" s="36">
        <f t="shared" si="63"/>
        <v>-0.5092109768350388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5000000</v>
      </c>
      <c r="F244" s="31">
        <v>606517</v>
      </c>
      <c r="G244" s="36">
        <f t="shared" si="56"/>
        <v>0</v>
      </c>
      <c r="H244" s="31">
        <v>430631</v>
      </c>
      <c r="I244" s="36">
        <f t="shared" si="57"/>
        <v>0</v>
      </c>
      <c r="J244" s="31">
        <v>423334</v>
      </c>
      <c r="K244" s="36">
        <f t="shared" si="58"/>
        <v>8.46668E-2</v>
      </c>
      <c r="L244" s="31">
        <v>270505</v>
      </c>
      <c r="M244" s="36">
        <f t="shared" si="59"/>
        <v>5.4101000000000003E-2</v>
      </c>
      <c r="N244" s="31">
        <f t="shared" si="60"/>
        <v>1730987</v>
      </c>
      <c r="O244" s="36">
        <f t="shared" si="61"/>
        <v>0.34619739999999999</v>
      </c>
      <c r="P244" s="31">
        <v>184441</v>
      </c>
      <c r="Q244" s="31">
        <v>0</v>
      </c>
      <c r="R244" s="31">
        <v>0</v>
      </c>
      <c r="S244" s="31">
        <v>365330</v>
      </c>
      <c r="T244" s="36">
        <f t="shared" si="62"/>
        <v>0</v>
      </c>
      <c r="U244" s="36">
        <f t="shared" si="63"/>
        <v>0.46662076219495674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3894100</v>
      </c>
      <c r="E247" s="32">
        <f>SUM(E241:E246)</f>
        <v>32340409</v>
      </c>
      <c r="F247" s="32">
        <f>SUM(F241:F246)</f>
        <v>1416896</v>
      </c>
      <c r="G247" s="37">
        <f t="shared" si="56"/>
        <v>0.36385711717726815</v>
      </c>
      <c r="H247" s="32">
        <f>SUM(H241:H246)</f>
        <v>1127882</v>
      </c>
      <c r="I247" s="37">
        <f t="shared" si="57"/>
        <v>0.2896386841632213</v>
      </c>
      <c r="J247" s="32">
        <f>SUM(J241:J246)</f>
        <v>7209974</v>
      </c>
      <c r="K247" s="37">
        <f t="shared" si="58"/>
        <v>0.22294009948977453</v>
      </c>
      <c r="L247" s="32">
        <f>SUM(L241:L246)</f>
        <v>970005</v>
      </c>
      <c r="M247" s="37">
        <f t="shared" si="59"/>
        <v>2.9993590990144869E-2</v>
      </c>
      <c r="N247" s="32">
        <f t="shared" si="60"/>
        <v>10724757</v>
      </c>
      <c r="O247" s="37">
        <f t="shared" si="61"/>
        <v>0.3316209451772858</v>
      </c>
      <c r="P247" s="32">
        <f>SUM(P241:P246)</f>
        <v>1609697</v>
      </c>
      <c r="Q247" s="32">
        <f>SUM(Q241:Q246)</f>
        <v>3669286</v>
      </c>
      <c r="R247" s="32">
        <f>SUM(R241:R246)</f>
        <v>2205644</v>
      </c>
      <c r="S247" s="32">
        <f>SUM(S241:S246)</f>
        <v>3265092</v>
      </c>
      <c r="T247" s="37">
        <f t="shared" si="62"/>
        <v>1.4803349951306739</v>
      </c>
      <c r="U247" s="37">
        <f t="shared" si="63"/>
        <v>-0.39739901360318119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9811740</v>
      </c>
      <c r="E252" s="31">
        <v>9811740</v>
      </c>
      <c r="F252" s="31">
        <v>0</v>
      </c>
      <c r="G252" s="36">
        <f t="shared" si="56"/>
        <v>0</v>
      </c>
      <c r="H252" s="31">
        <v>7175429</v>
      </c>
      <c r="I252" s="36">
        <f t="shared" si="57"/>
        <v>0.73131055246062371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7175429</v>
      </c>
      <c r="O252" s="36">
        <f t="shared" si="61"/>
        <v>0.73131055246062371</v>
      </c>
      <c r="P252" s="31">
        <v>0</v>
      </c>
      <c r="Q252" s="31">
        <v>0</v>
      </c>
      <c r="R252" s="31">
        <v>7294356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9811740</v>
      </c>
      <c r="E254" s="32">
        <f>SUM(E248:E253)</f>
        <v>9811740</v>
      </c>
      <c r="F254" s="32">
        <f>SUM(F248:F253)</f>
        <v>0</v>
      </c>
      <c r="G254" s="37">
        <f t="shared" si="56"/>
        <v>0</v>
      </c>
      <c r="H254" s="32">
        <f>SUM(H248:H253)</f>
        <v>7175429</v>
      </c>
      <c r="I254" s="37">
        <f t="shared" si="57"/>
        <v>0.73131055246062371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7175429</v>
      </c>
      <c r="O254" s="37">
        <f t="shared" si="61"/>
        <v>0.73131055246062371</v>
      </c>
      <c r="P254" s="32">
        <f>SUM(P248:P253)</f>
        <v>0</v>
      </c>
      <c r="Q254" s="32">
        <f>SUM(Q248:Q253)</f>
        <v>0</v>
      </c>
      <c r="R254" s="32">
        <f>SUM(R248:R253)</f>
        <v>7294356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24963614</v>
      </c>
      <c r="E255" s="31">
        <v>24756496</v>
      </c>
      <c r="F255" s="31">
        <v>6534985</v>
      </c>
      <c r="G255" s="36">
        <f t="shared" si="56"/>
        <v>0.26178040567363364</v>
      </c>
      <c r="H255" s="31">
        <v>7301557</v>
      </c>
      <c r="I255" s="36">
        <f t="shared" si="57"/>
        <v>0.29248797870372456</v>
      </c>
      <c r="J255" s="31">
        <v>4719598</v>
      </c>
      <c r="K255" s="36">
        <f t="shared" si="58"/>
        <v>0.19064079181480287</v>
      </c>
      <c r="L255" s="31">
        <v>1985856</v>
      </c>
      <c r="M255" s="36">
        <f t="shared" si="59"/>
        <v>8.0215552314026994E-2</v>
      </c>
      <c r="N255" s="31">
        <f t="shared" si="60"/>
        <v>20541996</v>
      </c>
      <c r="O255" s="36">
        <f t="shared" si="61"/>
        <v>0.82976185321218321</v>
      </c>
      <c r="P255" s="31">
        <v>6392922</v>
      </c>
      <c r="Q255" s="31">
        <v>22947297</v>
      </c>
      <c r="R255" s="31">
        <v>24384909</v>
      </c>
      <c r="S255" s="31">
        <v>29531093</v>
      </c>
      <c r="T255" s="36">
        <f t="shared" si="62"/>
        <v>1.211039704925698</v>
      </c>
      <c r="U255" s="36">
        <f t="shared" si="63"/>
        <v>-0.68936645871793845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84040</v>
      </c>
      <c r="E257" s="31">
        <v>106718</v>
      </c>
      <c r="F257" s="31">
        <v>50698</v>
      </c>
      <c r="G257" s="36">
        <f t="shared" si="56"/>
        <v>0.60326035221323182</v>
      </c>
      <c r="H257" s="31">
        <v>2661</v>
      </c>
      <c r="I257" s="36">
        <f t="shared" si="57"/>
        <v>3.166349357448834E-2</v>
      </c>
      <c r="J257" s="31">
        <v>18050</v>
      </c>
      <c r="K257" s="36">
        <f t="shared" si="58"/>
        <v>0.16913735264903765</v>
      </c>
      <c r="L257" s="31">
        <v>5992</v>
      </c>
      <c r="M257" s="36">
        <f t="shared" si="59"/>
        <v>5.6147978785209621E-2</v>
      </c>
      <c r="N257" s="31">
        <f t="shared" si="60"/>
        <v>77401</v>
      </c>
      <c r="O257" s="36">
        <f t="shared" si="61"/>
        <v>0.72528533143424723</v>
      </c>
      <c r="P257" s="31">
        <v>5719</v>
      </c>
      <c r="Q257" s="31">
        <v>102000</v>
      </c>
      <c r="R257" s="31">
        <v>102000</v>
      </c>
      <c r="S257" s="31">
        <v>54955</v>
      </c>
      <c r="T257" s="36">
        <f t="shared" si="62"/>
        <v>0.53877450980392161</v>
      </c>
      <c r="U257" s="36">
        <f t="shared" si="63"/>
        <v>4.7735618115055001E-2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25047654</v>
      </c>
      <c r="E259" s="32">
        <f>SUM(E255:E258)</f>
        <v>24863214</v>
      </c>
      <c r="F259" s="32">
        <f>SUM(F255:F258)</f>
        <v>6585683</v>
      </c>
      <c r="G259" s="37">
        <f t="shared" si="56"/>
        <v>0.26292614070762876</v>
      </c>
      <c r="H259" s="32">
        <f>SUM(H255:H258)</f>
        <v>7304218</v>
      </c>
      <c r="I259" s="37">
        <f t="shared" si="57"/>
        <v>0.29161285923224584</v>
      </c>
      <c r="J259" s="32">
        <f>SUM(J255:J258)</f>
        <v>4737648</v>
      </c>
      <c r="K259" s="37">
        <f t="shared" si="58"/>
        <v>0.19054849465559842</v>
      </c>
      <c r="L259" s="32">
        <f>SUM(L255:L258)</f>
        <v>1991848</v>
      </c>
      <c r="M259" s="37">
        <f t="shared" si="59"/>
        <v>8.0112249365669297E-2</v>
      </c>
      <c r="N259" s="32">
        <f t="shared" si="60"/>
        <v>20619397</v>
      </c>
      <c r="O259" s="37">
        <f t="shared" si="61"/>
        <v>0.82931341861112562</v>
      </c>
      <c r="P259" s="32">
        <f>SUM(P255:P258)</f>
        <v>6398641</v>
      </c>
      <c r="Q259" s="32">
        <f>SUM(Q255:Q258)</f>
        <v>23049297</v>
      </c>
      <c r="R259" s="32">
        <f>SUM(R255:R258)</f>
        <v>24486909</v>
      </c>
      <c r="S259" s="32">
        <f>SUM(S255:S258)</f>
        <v>29586048</v>
      </c>
      <c r="T259" s="37">
        <f t="shared" si="62"/>
        <v>1.2082393902799247</v>
      </c>
      <c r="U259" s="37">
        <f t="shared" si="63"/>
        <v>-0.68870764901484549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38790214</v>
      </c>
      <c r="E260" s="32">
        <f>SUM(E234:E239,E241:E246,E248:E253,E255:E258)</f>
        <v>67112083</v>
      </c>
      <c r="F260" s="32">
        <f>SUM(F234:F239,F241:F246,F248:F253,F255:F258)</f>
        <v>8013771</v>
      </c>
      <c r="G260" s="37">
        <f t="shared" si="56"/>
        <v>0.20659259575108299</v>
      </c>
      <c r="H260" s="32">
        <f>SUM(H234:H239,H241:H246,H248:H253,H255:H258)</f>
        <v>15646575</v>
      </c>
      <c r="I260" s="37">
        <f t="shared" si="57"/>
        <v>0.40336397731654688</v>
      </c>
      <c r="J260" s="32">
        <f>SUM(J234:J239,J241:J246,J248:J253,J255:J258)</f>
        <v>11964707</v>
      </c>
      <c r="K260" s="37">
        <f t="shared" si="58"/>
        <v>0.17827947614142747</v>
      </c>
      <c r="L260" s="32">
        <f>SUM(L234:L239,L241:L246,L248:L253,L255:L258)</f>
        <v>2970966</v>
      </c>
      <c r="M260" s="37">
        <f t="shared" si="59"/>
        <v>4.426871983693309E-2</v>
      </c>
      <c r="N260" s="32">
        <f t="shared" si="60"/>
        <v>38596019</v>
      </c>
      <c r="O260" s="37">
        <f t="shared" si="61"/>
        <v>0.57509791493135443</v>
      </c>
      <c r="P260" s="32">
        <f>SUM(P234:P239,P241:P246,P248:P253,P255:P258)</f>
        <v>8018136</v>
      </c>
      <c r="Q260" s="32">
        <f>SUM(Q234:Q239,Q241:Q246,Q248:Q253,Q255:Q258)</f>
        <v>26766682</v>
      </c>
      <c r="R260" s="32">
        <f>SUM(R234:R239,R241:R246,R248:R253,R255:R258)</f>
        <v>34035008</v>
      </c>
      <c r="S260" s="32">
        <f>SUM(S234:S239,S241:S246,S248:S253,S255:S258)</f>
        <v>32888059</v>
      </c>
      <c r="T260" s="37">
        <f t="shared" si="62"/>
        <v>0.96630090405737523</v>
      </c>
      <c r="U260" s="37">
        <f t="shared" si="63"/>
        <v>-0.62946924322560749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278</v>
      </c>
      <c r="M264" s="36">
        <f t="shared" si="67"/>
        <v>0</v>
      </c>
      <c r="N264" s="31">
        <f t="shared" si="68"/>
        <v>278</v>
      </c>
      <c r="O264" s="36">
        <f t="shared" si="69"/>
        <v>0</v>
      </c>
      <c r="P264" s="31">
        <v>0</v>
      </c>
      <c r="Q264" s="31">
        <v>54756</v>
      </c>
      <c r="R264" s="31">
        <v>0</v>
      </c>
      <c r="S264" s="31">
        <v>11034</v>
      </c>
      <c r="T264" s="36">
        <f t="shared" si="70"/>
        <v>0</v>
      </c>
      <c r="U264" s="36">
        <f t="shared" si="71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0</v>
      </c>
      <c r="E267" s="32">
        <f>SUM(E263:E266)</f>
        <v>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0</v>
      </c>
      <c r="K267" s="37">
        <f t="shared" si="66"/>
        <v>0</v>
      </c>
      <c r="L267" s="32">
        <f>SUM(L263:L266)</f>
        <v>278</v>
      </c>
      <c r="M267" s="37">
        <f t="shared" si="67"/>
        <v>0</v>
      </c>
      <c r="N267" s="32">
        <f t="shared" si="68"/>
        <v>278</v>
      </c>
      <c r="O267" s="37">
        <f t="shared" si="69"/>
        <v>0</v>
      </c>
      <c r="P267" s="32">
        <f>SUM(P263:P266)</f>
        <v>0</v>
      </c>
      <c r="Q267" s="32">
        <f>SUM(Q263:Q266)</f>
        <v>54756</v>
      </c>
      <c r="R267" s="32">
        <f>SUM(R263:R266)</f>
        <v>0</v>
      </c>
      <c r="S267" s="32">
        <f>SUM(S263:S266)</f>
        <v>11034</v>
      </c>
      <c r="T267" s="37">
        <f t="shared" si="70"/>
        <v>0</v>
      </c>
      <c r="U267" s="37">
        <f t="shared" si="71"/>
        <v>0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150000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255929</v>
      </c>
      <c r="E269" s="31">
        <v>319670</v>
      </c>
      <c r="F269" s="31">
        <v>12584</v>
      </c>
      <c r="G269" s="36">
        <f t="shared" si="64"/>
        <v>4.9169886960836795E-2</v>
      </c>
      <c r="H269" s="31">
        <v>15564</v>
      </c>
      <c r="I269" s="36">
        <f t="shared" si="65"/>
        <v>6.0813741311066739E-2</v>
      </c>
      <c r="J269" s="31">
        <v>16148</v>
      </c>
      <c r="K269" s="36">
        <f t="shared" si="66"/>
        <v>5.0514593174210906E-2</v>
      </c>
      <c r="L269" s="31">
        <v>35700</v>
      </c>
      <c r="M269" s="36">
        <f t="shared" si="67"/>
        <v>0.11167766759470704</v>
      </c>
      <c r="N269" s="31">
        <f t="shared" si="68"/>
        <v>79996</v>
      </c>
      <c r="O269" s="36">
        <f t="shared" si="69"/>
        <v>0.25024556573966905</v>
      </c>
      <c r="P269" s="31">
        <v>0</v>
      </c>
      <c r="Q269" s="31">
        <v>244266</v>
      </c>
      <c r="R269" s="31">
        <v>243974</v>
      </c>
      <c r="S269" s="31">
        <v>105263</v>
      </c>
      <c r="T269" s="36">
        <f t="shared" si="70"/>
        <v>0.43145171206767935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255929</v>
      </c>
      <c r="E275" s="32">
        <f>SUM(E268:E274)</f>
        <v>319670</v>
      </c>
      <c r="F275" s="32">
        <f>SUM(F268:F274)</f>
        <v>12584</v>
      </c>
      <c r="G275" s="37">
        <f t="shared" si="64"/>
        <v>4.9169886960836795E-2</v>
      </c>
      <c r="H275" s="32">
        <f>SUM(H268:H274)</f>
        <v>15564</v>
      </c>
      <c r="I275" s="37">
        <f t="shared" si="65"/>
        <v>6.0813741311066739E-2</v>
      </c>
      <c r="J275" s="32">
        <f>SUM(J268:J274)</f>
        <v>16148</v>
      </c>
      <c r="K275" s="37">
        <f t="shared" si="66"/>
        <v>5.0514593174210906E-2</v>
      </c>
      <c r="L275" s="32">
        <f>SUM(L268:L274)</f>
        <v>35700</v>
      </c>
      <c r="M275" s="37">
        <f t="shared" si="67"/>
        <v>0.11167766759470704</v>
      </c>
      <c r="N275" s="32">
        <f t="shared" si="68"/>
        <v>79996</v>
      </c>
      <c r="O275" s="37">
        <f t="shared" si="69"/>
        <v>0.25024556573966905</v>
      </c>
      <c r="P275" s="32">
        <f>SUM(P268:P274)</f>
        <v>0</v>
      </c>
      <c r="Q275" s="32">
        <f>SUM(Q268:Q274)</f>
        <v>244266</v>
      </c>
      <c r="R275" s="32">
        <f>SUM(R268:R274)</f>
        <v>393974</v>
      </c>
      <c r="S275" s="32">
        <f>SUM(S268:S274)</f>
        <v>105263</v>
      </c>
      <c r="T275" s="37">
        <f t="shared" si="70"/>
        <v>0.26718260595876886</v>
      </c>
      <c r="U275" s="37">
        <f t="shared" si="71"/>
        <v>0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435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347</v>
      </c>
      <c r="R279" s="31">
        <v>347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582804</v>
      </c>
      <c r="E282" s="31">
        <v>582804</v>
      </c>
      <c r="F282" s="31">
        <v>171979</v>
      </c>
      <c r="G282" s="36">
        <f t="shared" si="64"/>
        <v>0.29508891496969819</v>
      </c>
      <c r="H282" s="31">
        <v>240699</v>
      </c>
      <c r="I282" s="36">
        <f t="shared" si="65"/>
        <v>0.41300162661889761</v>
      </c>
      <c r="J282" s="31">
        <v>178890</v>
      </c>
      <c r="K282" s="36">
        <f t="shared" si="66"/>
        <v>0.30694710400065889</v>
      </c>
      <c r="L282" s="31">
        <v>339501</v>
      </c>
      <c r="M282" s="36">
        <f t="shared" si="67"/>
        <v>0.58253031894084462</v>
      </c>
      <c r="N282" s="31">
        <f t="shared" si="68"/>
        <v>931069</v>
      </c>
      <c r="O282" s="36">
        <f t="shared" si="69"/>
        <v>1.5975679645300993</v>
      </c>
      <c r="P282" s="31">
        <v>258973</v>
      </c>
      <c r="Q282" s="31">
        <v>555580</v>
      </c>
      <c r="R282" s="31">
        <v>555580</v>
      </c>
      <c r="S282" s="31">
        <v>675888</v>
      </c>
      <c r="T282" s="36">
        <f t="shared" si="70"/>
        <v>1.2165448720256309</v>
      </c>
      <c r="U282" s="36">
        <f t="shared" si="71"/>
        <v>0.31095133469512271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583239</v>
      </c>
      <c r="E285" s="32">
        <f>SUM(E276:E284)</f>
        <v>582804</v>
      </c>
      <c r="F285" s="32">
        <f>SUM(F276:F284)</f>
        <v>171979</v>
      </c>
      <c r="G285" s="37">
        <f t="shared" si="64"/>
        <v>0.2948688273589386</v>
      </c>
      <c r="H285" s="32">
        <f>SUM(H276:H284)</f>
        <v>240699</v>
      </c>
      <c r="I285" s="37">
        <f t="shared" si="65"/>
        <v>0.41269359559288732</v>
      </c>
      <c r="J285" s="32">
        <f>SUM(J276:J284)</f>
        <v>178890</v>
      </c>
      <c r="K285" s="37">
        <f t="shared" si="66"/>
        <v>0.30694710400065889</v>
      </c>
      <c r="L285" s="32">
        <f>SUM(L276:L284)</f>
        <v>339501</v>
      </c>
      <c r="M285" s="37">
        <f t="shared" si="67"/>
        <v>0.58253031894084462</v>
      </c>
      <c r="N285" s="32">
        <f t="shared" si="68"/>
        <v>931069</v>
      </c>
      <c r="O285" s="37">
        <f t="shared" si="69"/>
        <v>1.5975679645300993</v>
      </c>
      <c r="P285" s="32">
        <f>SUM(P276:P284)</f>
        <v>258973</v>
      </c>
      <c r="Q285" s="32">
        <f>SUM(Q276:Q284)</f>
        <v>555927</v>
      </c>
      <c r="R285" s="32">
        <f>SUM(R276:R284)</f>
        <v>555927</v>
      </c>
      <c r="S285" s="32">
        <f>SUM(S276:S284)</f>
        <v>675888</v>
      </c>
      <c r="T285" s="37">
        <f t="shared" si="70"/>
        <v>1.2157855257974519</v>
      </c>
      <c r="U285" s="37">
        <f t="shared" si="71"/>
        <v>0.31095133469512271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3150</v>
      </c>
      <c r="E290" s="31">
        <v>3150</v>
      </c>
      <c r="F290" s="31">
        <v>0</v>
      </c>
      <c r="G290" s="36">
        <f t="shared" si="64"/>
        <v>0</v>
      </c>
      <c r="H290" s="31">
        <v>783</v>
      </c>
      <c r="I290" s="36">
        <f t="shared" si="65"/>
        <v>0.24857142857142858</v>
      </c>
      <c r="J290" s="31">
        <v>783</v>
      </c>
      <c r="K290" s="36">
        <f t="shared" si="66"/>
        <v>0.24857142857142858</v>
      </c>
      <c r="L290" s="31">
        <v>1304</v>
      </c>
      <c r="M290" s="36">
        <f t="shared" si="67"/>
        <v>0.41396825396825399</v>
      </c>
      <c r="N290" s="31">
        <f t="shared" si="68"/>
        <v>2870</v>
      </c>
      <c r="O290" s="36">
        <f t="shared" si="69"/>
        <v>0.91111111111111109</v>
      </c>
      <c r="P290" s="31">
        <v>0</v>
      </c>
      <c r="Q290" s="31">
        <v>0</v>
      </c>
      <c r="R290" s="31">
        <v>39918</v>
      </c>
      <c r="S290" s="31">
        <v>947</v>
      </c>
      <c r="T290" s="36">
        <f t="shared" si="70"/>
        <v>2.3723633448569568E-2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500000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3150</v>
      </c>
      <c r="E292" s="32">
        <f>SUM(E286:E291)</f>
        <v>3150</v>
      </c>
      <c r="F292" s="32">
        <f>SUM(F286:F291)</f>
        <v>0</v>
      </c>
      <c r="G292" s="37">
        <f t="shared" si="64"/>
        <v>0</v>
      </c>
      <c r="H292" s="32">
        <f>SUM(H286:H291)</f>
        <v>783</v>
      </c>
      <c r="I292" s="37">
        <f t="shared" si="65"/>
        <v>0.24857142857142858</v>
      </c>
      <c r="J292" s="32">
        <f>SUM(J286:J291)</f>
        <v>783</v>
      </c>
      <c r="K292" s="37">
        <f t="shared" si="66"/>
        <v>0.24857142857142858</v>
      </c>
      <c r="L292" s="32">
        <f>SUM(L286:L291)</f>
        <v>1304</v>
      </c>
      <c r="M292" s="37">
        <f t="shared" si="67"/>
        <v>0.41396825396825399</v>
      </c>
      <c r="N292" s="32">
        <f t="shared" si="68"/>
        <v>2870</v>
      </c>
      <c r="O292" s="37">
        <f t="shared" si="69"/>
        <v>0.91111111111111109</v>
      </c>
      <c r="P292" s="32">
        <f>SUM(P286:P291)</f>
        <v>0</v>
      </c>
      <c r="Q292" s="32">
        <f>SUM(Q286:Q291)</f>
        <v>0</v>
      </c>
      <c r="R292" s="32">
        <f>SUM(R286:R291)</f>
        <v>539918</v>
      </c>
      <c r="S292" s="32">
        <f>SUM(S286:S291)</f>
        <v>947</v>
      </c>
      <c r="T292" s="37">
        <f t="shared" si="70"/>
        <v>1.7539700473034794E-3</v>
      </c>
      <c r="U292" s="37">
        <f t="shared" si="71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11092000</v>
      </c>
      <c r="E293" s="31">
        <v>11092000</v>
      </c>
      <c r="F293" s="31">
        <v>3677067</v>
      </c>
      <c r="G293" s="36">
        <f t="shared" si="64"/>
        <v>0.33150622069960334</v>
      </c>
      <c r="H293" s="31">
        <v>2139345</v>
      </c>
      <c r="I293" s="36">
        <f t="shared" si="65"/>
        <v>0.19287279120086548</v>
      </c>
      <c r="J293" s="31">
        <v>2411584</v>
      </c>
      <c r="K293" s="36">
        <f t="shared" si="66"/>
        <v>0.21741651640822215</v>
      </c>
      <c r="L293" s="31">
        <v>3977020</v>
      </c>
      <c r="M293" s="36">
        <f t="shared" si="67"/>
        <v>0.35854850342589256</v>
      </c>
      <c r="N293" s="31">
        <f t="shared" si="68"/>
        <v>12205016</v>
      </c>
      <c r="O293" s="36">
        <f t="shared" si="69"/>
        <v>1.1003440317345834</v>
      </c>
      <c r="P293" s="31">
        <v>1516477</v>
      </c>
      <c r="Q293" s="31">
        <v>9210000</v>
      </c>
      <c r="R293" s="31">
        <v>9210000</v>
      </c>
      <c r="S293" s="31">
        <v>9754252</v>
      </c>
      <c r="T293" s="36">
        <f t="shared" si="70"/>
        <v>1.0590935939196526</v>
      </c>
      <c r="U293" s="36">
        <f t="shared" si="71"/>
        <v>1.6225389504753451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11092000</v>
      </c>
      <c r="E298" s="32">
        <f>SUM(E293:E297)</f>
        <v>11092000</v>
      </c>
      <c r="F298" s="32">
        <f>SUM(F293:F297)</f>
        <v>3677067</v>
      </c>
      <c r="G298" s="37">
        <f t="shared" si="64"/>
        <v>0.33150622069960334</v>
      </c>
      <c r="H298" s="32">
        <f>SUM(H293:H297)</f>
        <v>2139345</v>
      </c>
      <c r="I298" s="37">
        <f t="shared" si="65"/>
        <v>0.19287279120086548</v>
      </c>
      <c r="J298" s="32">
        <f>SUM(J293:J297)</f>
        <v>2411584</v>
      </c>
      <c r="K298" s="37">
        <f t="shared" si="66"/>
        <v>0.21741651640822215</v>
      </c>
      <c r="L298" s="32">
        <f>SUM(L293:L297)</f>
        <v>3977020</v>
      </c>
      <c r="M298" s="37">
        <f t="shared" si="67"/>
        <v>0.35854850342589256</v>
      </c>
      <c r="N298" s="32">
        <f t="shared" si="68"/>
        <v>12205016</v>
      </c>
      <c r="O298" s="37">
        <f t="shared" si="69"/>
        <v>1.1003440317345834</v>
      </c>
      <c r="P298" s="32">
        <f>SUM(P293:P297)</f>
        <v>1516477</v>
      </c>
      <c r="Q298" s="32">
        <f>SUM(Q293:Q297)</f>
        <v>9210000</v>
      </c>
      <c r="R298" s="32">
        <f>SUM(R293:R297)</f>
        <v>9210000</v>
      </c>
      <c r="S298" s="32">
        <f>SUM(S293:S297)</f>
        <v>9754252</v>
      </c>
      <c r="T298" s="37">
        <f t="shared" si="70"/>
        <v>1.0590935939196526</v>
      </c>
      <c r="U298" s="37">
        <f t="shared" si="71"/>
        <v>1.6225389504753451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11934318</v>
      </c>
      <c r="E299" s="32">
        <f>SUM(E263:E266,E268:E274,E276:E284,E286:E291,E293:E297)</f>
        <v>11997624</v>
      </c>
      <c r="F299" s="32">
        <f>SUM(F263:F266,F268:F274,F276:F284,F286:F291,F293:F297)</f>
        <v>3861630</v>
      </c>
      <c r="G299" s="37">
        <f t="shared" si="64"/>
        <v>0.32357357999007569</v>
      </c>
      <c r="H299" s="32">
        <f>SUM(H263:H266,H268:H274,H276:H284,H286:H291,H293:H297)</f>
        <v>2396391</v>
      </c>
      <c r="I299" s="37">
        <f t="shared" si="65"/>
        <v>0.20079831960234343</v>
      </c>
      <c r="J299" s="32">
        <f>SUM(J263:J266,J268:J274,J276:J284,J286:J291,J293:J297)</f>
        <v>2607405</v>
      </c>
      <c r="K299" s="37">
        <f t="shared" si="66"/>
        <v>0.2173267807025791</v>
      </c>
      <c r="L299" s="32">
        <f>SUM(L263:L266,L268:L274,L276:L284,L286:L291,L293:L297)</f>
        <v>4353803</v>
      </c>
      <c r="M299" s="37">
        <f t="shared" si="67"/>
        <v>0.36288876864285796</v>
      </c>
      <c r="N299" s="32">
        <f t="shared" si="68"/>
        <v>13219229</v>
      </c>
      <c r="O299" s="37">
        <f t="shared" si="69"/>
        <v>1.1018205771409406</v>
      </c>
      <c r="P299" s="32">
        <f>SUM(P263:P266,P268:P274,P276:P284,P286:P291,P293:P297)</f>
        <v>1775450</v>
      </c>
      <c r="Q299" s="32">
        <f>SUM(Q263:Q266,Q268:Q274,Q276:Q284,Q286:Q291,Q293:Q297)</f>
        <v>10064949</v>
      </c>
      <c r="R299" s="32">
        <f>SUM(R263:R266,R268:R274,R276:R284,R286:R291,R293:R297)</f>
        <v>10699819</v>
      </c>
      <c r="S299" s="32">
        <f>SUM(S263:S266,S268:S274,S276:S284,S286:S291,S293:S297)</f>
        <v>10547384</v>
      </c>
      <c r="T299" s="37">
        <f t="shared" si="70"/>
        <v>0.98575349732551554</v>
      </c>
      <c r="U299" s="37">
        <f t="shared" si="71"/>
        <v>1.4522250697006394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363707208</v>
      </c>
      <c r="E302" s="31">
        <v>429780370</v>
      </c>
      <c r="F302" s="31">
        <v>112907720</v>
      </c>
      <c r="G302" s="36">
        <f t="shared" ref="G302:G339" si="72">IF(($D302     =0),0,($F302     /$D302     ))</f>
        <v>0.31043575028625775</v>
      </c>
      <c r="H302" s="31">
        <v>135515576</v>
      </c>
      <c r="I302" s="36">
        <f t="shared" ref="I302:I339" si="73">IF(($D302     =0),0,($H302     /$D302     ))</f>
        <v>0.37259524424932483</v>
      </c>
      <c r="J302" s="31">
        <v>131942732</v>
      </c>
      <c r="K302" s="36">
        <f t="shared" ref="K302:K339" si="74">IF(($E302     =0),0,($J302     /$E302     ))</f>
        <v>0.30700036858360935</v>
      </c>
      <c r="L302" s="31">
        <v>76082754</v>
      </c>
      <c r="M302" s="36">
        <f t="shared" ref="M302:M339" si="75">IF(($E302     =0),0,($L302     /$E302     ))</f>
        <v>0.17702705686627801</v>
      </c>
      <c r="N302" s="31">
        <f t="shared" ref="N302:N339" si="76">$F302     +$H302     +$J302     +$L302</f>
        <v>456448782</v>
      </c>
      <c r="O302" s="36">
        <f t="shared" ref="O302:O339" si="77">IF(($E302     =0),0,($N302     /$E302     ))</f>
        <v>1.0620512565522711</v>
      </c>
      <c r="P302" s="31">
        <v>104548026</v>
      </c>
      <c r="Q302" s="31">
        <v>278969680</v>
      </c>
      <c r="R302" s="31">
        <v>339690130</v>
      </c>
      <c r="S302" s="31">
        <v>401556982</v>
      </c>
      <c r="T302" s="36">
        <f t="shared" ref="T302:T339" si="78">IF(($R302     =0),0,($S302     /$R302     ))</f>
        <v>1.1821273170344986</v>
      </c>
      <c r="U302" s="36">
        <f t="shared" ref="U302:U339" si="79">IF(($P302     =0),0,(($L302     /$P302     )-1))</f>
        <v>-0.27226981789211402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363707208</v>
      </c>
      <c r="E303" s="32">
        <f>E302</f>
        <v>429780370</v>
      </c>
      <c r="F303" s="32">
        <f>F302</f>
        <v>112907720</v>
      </c>
      <c r="G303" s="37">
        <f t="shared" si="72"/>
        <v>0.31043575028625775</v>
      </c>
      <c r="H303" s="32">
        <f>H302</f>
        <v>135515576</v>
      </c>
      <c r="I303" s="37">
        <f t="shared" si="73"/>
        <v>0.37259524424932483</v>
      </c>
      <c r="J303" s="32">
        <f>J302</f>
        <v>131942732</v>
      </c>
      <c r="K303" s="37">
        <f t="shared" si="74"/>
        <v>0.30700036858360935</v>
      </c>
      <c r="L303" s="32">
        <f>L302</f>
        <v>76082754</v>
      </c>
      <c r="M303" s="37">
        <f t="shared" si="75"/>
        <v>0.17702705686627801</v>
      </c>
      <c r="N303" s="32">
        <f t="shared" si="76"/>
        <v>456448782</v>
      </c>
      <c r="O303" s="37">
        <f t="shared" si="77"/>
        <v>1.0620512565522711</v>
      </c>
      <c r="P303" s="32">
        <f>P302</f>
        <v>104548026</v>
      </c>
      <c r="Q303" s="32">
        <f>Q302</f>
        <v>278969680</v>
      </c>
      <c r="R303" s="32">
        <f>R302</f>
        <v>339690130</v>
      </c>
      <c r="S303" s="32">
        <f>S302</f>
        <v>401556982</v>
      </c>
      <c r="T303" s="37">
        <f t="shared" si="78"/>
        <v>1.1821273170344986</v>
      </c>
      <c r="U303" s="37">
        <f t="shared" si="79"/>
        <v>-0.27226981789211402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37863</v>
      </c>
      <c r="E308" s="31">
        <v>37863</v>
      </c>
      <c r="F308" s="31">
        <v>9015</v>
      </c>
      <c r="G308" s="36">
        <f t="shared" si="72"/>
        <v>0.23809523809523808</v>
      </c>
      <c r="H308" s="31">
        <v>-4356</v>
      </c>
      <c r="I308" s="36">
        <f t="shared" si="73"/>
        <v>-0.11504635131922986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4659</v>
      </c>
      <c r="O308" s="36">
        <f t="shared" si="77"/>
        <v>0.12304888677600824</v>
      </c>
      <c r="P308" s="31">
        <v>9015</v>
      </c>
      <c r="Q308" s="31">
        <v>34399</v>
      </c>
      <c r="R308" s="31">
        <v>34399</v>
      </c>
      <c r="S308" s="31">
        <v>35040</v>
      </c>
      <c r="T308" s="36">
        <f t="shared" si="78"/>
        <v>1.0186342626239135</v>
      </c>
      <c r="U308" s="36">
        <f t="shared" si="79"/>
        <v>-1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37863</v>
      </c>
      <c r="E310" s="32">
        <f>SUM(E304:E309)</f>
        <v>37863</v>
      </c>
      <c r="F310" s="32">
        <f>SUM(F304:F309)</f>
        <v>9015</v>
      </c>
      <c r="G310" s="37">
        <f t="shared" si="72"/>
        <v>0.23809523809523808</v>
      </c>
      <c r="H310" s="32">
        <f>SUM(H304:H309)</f>
        <v>-4356</v>
      </c>
      <c r="I310" s="37">
        <f t="shared" si="73"/>
        <v>-0.11504635131922986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4659</v>
      </c>
      <c r="O310" s="37">
        <f t="shared" si="77"/>
        <v>0.12304888677600824</v>
      </c>
      <c r="P310" s="32">
        <f>SUM(P304:P309)</f>
        <v>9015</v>
      </c>
      <c r="Q310" s="32">
        <f>SUM(Q304:Q309)</f>
        <v>34399</v>
      </c>
      <c r="R310" s="32">
        <f>SUM(R304:R309)</f>
        <v>34399</v>
      </c>
      <c r="S310" s="32">
        <f>SUM(S304:S309)</f>
        <v>35040</v>
      </c>
      <c r="T310" s="37">
        <f t="shared" si="78"/>
        <v>1.0186342626239135</v>
      </c>
      <c r="U310" s="37">
        <f t="shared" si="79"/>
        <v>-1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139426</v>
      </c>
      <c r="E311" s="31">
        <v>139426</v>
      </c>
      <c r="F311" s="31">
        <v>93887</v>
      </c>
      <c r="G311" s="36">
        <f t="shared" si="72"/>
        <v>0.67338229598496691</v>
      </c>
      <c r="H311" s="31">
        <v>6818</v>
      </c>
      <c r="I311" s="36">
        <f t="shared" si="73"/>
        <v>4.8900492017270814E-2</v>
      </c>
      <c r="J311" s="31">
        <v>6043</v>
      </c>
      <c r="K311" s="36">
        <f t="shared" si="74"/>
        <v>4.3341987864530286E-2</v>
      </c>
      <c r="L311" s="31">
        <v>1784</v>
      </c>
      <c r="M311" s="36">
        <f t="shared" si="75"/>
        <v>1.2795317946437536E-2</v>
      </c>
      <c r="N311" s="31">
        <f t="shared" si="76"/>
        <v>108532</v>
      </c>
      <c r="O311" s="36">
        <f t="shared" si="77"/>
        <v>0.77842009381320554</v>
      </c>
      <c r="P311" s="31">
        <v>22</v>
      </c>
      <c r="Q311" s="31">
        <v>282786</v>
      </c>
      <c r="R311" s="31">
        <v>282786</v>
      </c>
      <c r="S311" s="31">
        <v>100015</v>
      </c>
      <c r="T311" s="36">
        <f t="shared" si="78"/>
        <v>0.35367733904790194</v>
      </c>
      <c r="U311" s="36">
        <f t="shared" si="79"/>
        <v>80.090909090909093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1000000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17302</v>
      </c>
      <c r="E315" s="31">
        <v>3686</v>
      </c>
      <c r="F315" s="31">
        <v>-350</v>
      </c>
      <c r="G315" s="36">
        <f t="shared" si="72"/>
        <v>-2.0228875274534736E-2</v>
      </c>
      <c r="H315" s="31">
        <v>0</v>
      </c>
      <c r="I315" s="36">
        <f t="shared" si="73"/>
        <v>0</v>
      </c>
      <c r="J315" s="31">
        <v>5500</v>
      </c>
      <c r="K315" s="36">
        <f t="shared" si="74"/>
        <v>1.4921323928377646</v>
      </c>
      <c r="L315" s="31">
        <v>9500</v>
      </c>
      <c r="M315" s="36">
        <f t="shared" si="75"/>
        <v>2.5773195876288661</v>
      </c>
      <c r="N315" s="31">
        <f t="shared" si="76"/>
        <v>14650</v>
      </c>
      <c r="O315" s="36">
        <f t="shared" si="77"/>
        <v>3.9744981009224092</v>
      </c>
      <c r="P315" s="31">
        <v>6913</v>
      </c>
      <c r="Q315" s="31">
        <v>2318</v>
      </c>
      <c r="R315" s="31">
        <v>19044</v>
      </c>
      <c r="S315" s="31">
        <v>18262</v>
      </c>
      <c r="T315" s="36">
        <f t="shared" si="78"/>
        <v>0.95893719806763289</v>
      </c>
      <c r="U315" s="36">
        <f t="shared" si="79"/>
        <v>0.37422247938666287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156728</v>
      </c>
      <c r="E317" s="32">
        <f>SUM(E311:E316)</f>
        <v>1143112</v>
      </c>
      <c r="F317" s="32">
        <f>SUM(F311:F316)</f>
        <v>93537</v>
      </c>
      <c r="G317" s="37">
        <f t="shared" si="72"/>
        <v>0.59681103567964877</v>
      </c>
      <c r="H317" s="32">
        <f>SUM(H311:H316)</f>
        <v>6818</v>
      </c>
      <c r="I317" s="37">
        <f t="shared" si="73"/>
        <v>4.3502118319636567E-2</v>
      </c>
      <c r="J317" s="32">
        <f>SUM(J311:J316)</f>
        <v>11543</v>
      </c>
      <c r="K317" s="37">
        <f t="shared" si="74"/>
        <v>1.0097873174282136E-2</v>
      </c>
      <c r="L317" s="32">
        <f>SUM(L311:L316)</f>
        <v>11284</v>
      </c>
      <c r="M317" s="37">
        <f t="shared" si="75"/>
        <v>9.8712987003898127E-3</v>
      </c>
      <c r="N317" s="32">
        <f t="shared" si="76"/>
        <v>123182</v>
      </c>
      <c r="O317" s="37">
        <f t="shared" si="77"/>
        <v>0.10776021947105796</v>
      </c>
      <c r="P317" s="32">
        <f>SUM(P311:P316)</f>
        <v>6935</v>
      </c>
      <c r="Q317" s="32">
        <f>SUM(Q311:Q316)</f>
        <v>285104</v>
      </c>
      <c r="R317" s="32">
        <f>SUM(R311:R316)</f>
        <v>301830</v>
      </c>
      <c r="S317" s="32">
        <f>SUM(S311:S316)</f>
        <v>118277</v>
      </c>
      <c r="T317" s="37">
        <f t="shared" si="78"/>
        <v>0.39186628234436605</v>
      </c>
      <c r="U317" s="37">
        <f t="shared" si="79"/>
        <v>0.62710886806056232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1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33044</v>
      </c>
      <c r="M319" s="36">
        <f t="shared" si="75"/>
        <v>33044</v>
      </c>
      <c r="N319" s="31">
        <f t="shared" si="76"/>
        <v>33044</v>
      </c>
      <c r="O319" s="36">
        <f t="shared" si="77"/>
        <v>33044</v>
      </c>
      <c r="P319" s="31">
        <v>15</v>
      </c>
      <c r="Q319" s="31">
        <v>0</v>
      </c>
      <c r="R319" s="31">
        <v>0</v>
      </c>
      <c r="S319" s="31">
        <v>22</v>
      </c>
      <c r="T319" s="36">
        <f t="shared" si="78"/>
        <v>0</v>
      </c>
      <c r="U319" s="36">
        <f t="shared" si="79"/>
        <v>2201.9333333333334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31800</v>
      </c>
      <c r="E321" s="31">
        <v>25668</v>
      </c>
      <c r="F321" s="31">
        <v>16088</v>
      </c>
      <c r="G321" s="36">
        <f t="shared" si="72"/>
        <v>0.50591194968553455</v>
      </c>
      <c r="H321" s="31">
        <v>3291</v>
      </c>
      <c r="I321" s="36">
        <f t="shared" si="73"/>
        <v>0.10349056603773585</v>
      </c>
      <c r="J321" s="31">
        <v>2226</v>
      </c>
      <c r="K321" s="36">
        <f t="shared" si="74"/>
        <v>8.6722767648433854E-2</v>
      </c>
      <c r="L321" s="31">
        <v>0</v>
      </c>
      <c r="M321" s="36">
        <f t="shared" si="75"/>
        <v>0</v>
      </c>
      <c r="N321" s="31">
        <f t="shared" si="76"/>
        <v>21605</v>
      </c>
      <c r="O321" s="36">
        <f t="shared" si="77"/>
        <v>0.84170952158329437</v>
      </c>
      <c r="P321" s="31">
        <v>276</v>
      </c>
      <c r="Q321" s="31">
        <v>65000</v>
      </c>
      <c r="R321" s="31">
        <v>32842</v>
      </c>
      <c r="S321" s="31">
        <v>17306</v>
      </c>
      <c r="T321" s="36">
        <f t="shared" si="78"/>
        <v>0.52694720175385179</v>
      </c>
      <c r="U321" s="36">
        <f t="shared" si="79"/>
        <v>-1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31800</v>
      </c>
      <c r="E323" s="32">
        <f>SUM(E318:E322)</f>
        <v>25669</v>
      </c>
      <c r="F323" s="32">
        <f>SUM(F318:F322)</f>
        <v>16088</v>
      </c>
      <c r="G323" s="37">
        <f t="shared" si="72"/>
        <v>0.50591194968553455</v>
      </c>
      <c r="H323" s="32">
        <f>SUM(H318:H322)</f>
        <v>3291</v>
      </c>
      <c r="I323" s="37">
        <f t="shared" si="73"/>
        <v>0.10349056603773585</v>
      </c>
      <c r="J323" s="32">
        <f>SUM(J318:J322)</f>
        <v>2226</v>
      </c>
      <c r="K323" s="37">
        <f t="shared" si="74"/>
        <v>8.6719389146441228E-2</v>
      </c>
      <c r="L323" s="32">
        <f>SUM(L318:L322)</f>
        <v>33044</v>
      </c>
      <c r="M323" s="37">
        <f t="shared" si="75"/>
        <v>1.2873115431064708</v>
      </c>
      <c r="N323" s="32">
        <f t="shared" si="76"/>
        <v>54649</v>
      </c>
      <c r="O323" s="37">
        <f t="shared" si="77"/>
        <v>2.1289882737932917</v>
      </c>
      <c r="P323" s="32">
        <f>SUM(P318:P322)</f>
        <v>291</v>
      </c>
      <c r="Q323" s="32">
        <f>SUM(Q318:Q322)</f>
        <v>65000</v>
      </c>
      <c r="R323" s="32">
        <f>SUM(R318:R322)</f>
        <v>32842</v>
      </c>
      <c r="S323" s="32">
        <f>SUM(S318:S322)</f>
        <v>17328</v>
      </c>
      <c r="T323" s="37">
        <f t="shared" si="78"/>
        <v>0.52761707569575544</v>
      </c>
      <c r="U323" s="37">
        <f t="shared" si="79"/>
        <v>112.55326460481099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299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299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312790</v>
      </c>
      <c r="E327" s="31">
        <v>312790</v>
      </c>
      <c r="F327" s="31">
        <v>209670</v>
      </c>
      <c r="G327" s="36">
        <f t="shared" si="72"/>
        <v>0.67032194123853062</v>
      </c>
      <c r="H327" s="31">
        <v>39000</v>
      </c>
      <c r="I327" s="36">
        <f t="shared" si="73"/>
        <v>0.12468429297611816</v>
      </c>
      <c r="J327" s="31">
        <v>234282</v>
      </c>
      <c r="K327" s="36">
        <f t="shared" si="74"/>
        <v>0.74900732120592095</v>
      </c>
      <c r="L327" s="31">
        <v>57090</v>
      </c>
      <c r="M327" s="36">
        <f t="shared" si="75"/>
        <v>0.18251862271811758</v>
      </c>
      <c r="N327" s="31">
        <f t="shared" si="76"/>
        <v>540042</v>
      </c>
      <c r="O327" s="36">
        <f t="shared" si="77"/>
        <v>1.7265321781386873</v>
      </c>
      <c r="P327" s="31">
        <v>43932</v>
      </c>
      <c r="Q327" s="31">
        <v>606040</v>
      </c>
      <c r="R327" s="31">
        <v>383460</v>
      </c>
      <c r="S327" s="31">
        <v>175005</v>
      </c>
      <c r="T327" s="36">
        <f t="shared" si="78"/>
        <v>0.45638397746831483</v>
      </c>
      <c r="U327" s="36">
        <f t="shared" si="79"/>
        <v>0.2995083310570883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1085682</v>
      </c>
      <c r="E329" s="31">
        <v>279712</v>
      </c>
      <c r="F329" s="31">
        <v>63887</v>
      </c>
      <c r="G329" s="36">
        <f t="shared" si="72"/>
        <v>5.884503933932772E-2</v>
      </c>
      <c r="H329" s="31">
        <v>38883</v>
      </c>
      <c r="I329" s="36">
        <f t="shared" si="73"/>
        <v>3.5814354479488469E-2</v>
      </c>
      <c r="J329" s="31">
        <v>4173</v>
      </c>
      <c r="K329" s="36">
        <f t="shared" si="74"/>
        <v>1.4918916599931357E-2</v>
      </c>
      <c r="L329" s="31">
        <v>24564</v>
      </c>
      <c r="M329" s="36">
        <f t="shared" si="75"/>
        <v>8.7818899439423406E-2</v>
      </c>
      <c r="N329" s="31">
        <f t="shared" si="76"/>
        <v>131507</v>
      </c>
      <c r="O329" s="36">
        <f t="shared" si="77"/>
        <v>0.47015144148266791</v>
      </c>
      <c r="P329" s="31">
        <v>2520412</v>
      </c>
      <c r="Q329" s="31">
        <v>527409</v>
      </c>
      <c r="R329" s="31">
        <v>1189623</v>
      </c>
      <c r="S329" s="31">
        <v>3110537</v>
      </c>
      <c r="T329" s="36">
        <f t="shared" si="78"/>
        <v>2.6147250011137984</v>
      </c>
      <c r="U329" s="36">
        <f t="shared" si="79"/>
        <v>-0.99025397435022533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108218</v>
      </c>
      <c r="M331" s="36">
        <f t="shared" si="75"/>
        <v>0</v>
      </c>
      <c r="N331" s="31">
        <f t="shared" si="76"/>
        <v>108218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1398472</v>
      </c>
      <c r="E332" s="32">
        <f>SUM(E324:E331)</f>
        <v>592502</v>
      </c>
      <c r="F332" s="32">
        <f>SUM(F324:F331)</f>
        <v>273557</v>
      </c>
      <c r="G332" s="37">
        <f t="shared" si="72"/>
        <v>0.19561135296237608</v>
      </c>
      <c r="H332" s="32">
        <f>SUM(H324:H331)</f>
        <v>77883</v>
      </c>
      <c r="I332" s="37">
        <f t="shared" si="73"/>
        <v>5.5691497577355857E-2</v>
      </c>
      <c r="J332" s="32">
        <f>SUM(J324:J331)</f>
        <v>238754</v>
      </c>
      <c r="K332" s="37">
        <f t="shared" si="74"/>
        <v>0.40295897735366293</v>
      </c>
      <c r="L332" s="32">
        <f>SUM(L324:L331)</f>
        <v>189872</v>
      </c>
      <c r="M332" s="37">
        <f t="shared" si="75"/>
        <v>0.32045799001522357</v>
      </c>
      <c r="N332" s="32">
        <f t="shared" si="76"/>
        <v>780066</v>
      </c>
      <c r="O332" s="37">
        <f t="shared" si="77"/>
        <v>1.3165626445142802</v>
      </c>
      <c r="P332" s="32">
        <f>SUM(P324:P331)</f>
        <v>2564344</v>
      </c>
      <c r="Q332" s="32">
        <f>SUM(Q324:Q331)</f>
        <v>1133449</v>
      </c>
      <c r="R332" s="32">
        <f>SUM(R324:R331)</f>
        <v>1573083</v>
      </c>
      <c r="S332" s="32">
        <f>SUM(S324:S331)</f>
        <v>3285542</v>
      </c>
      <c r="T332" s="37">
        <f t="shared" si="78"/>
        <v>2.0886005379245725</v>
      </c>
      <c r="U332" s="37">
        <f t="shared" si="79"/>
        <v>-0.92595689189905883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365332071</v>
      </c>
      <c r="E338" s="32">
        <f>SUM(E302,E304:E309,E311:E316,E318:E322,E324:E331,E333:E336)</f>
        <v>431579516</v>
      </c>
      <c r="F338" s="32">
        <f>SUM(F302,F304:F309,F311:F316,F318:F322,F324:F331,F333:F336)</f>
        <v>113299917</v>
      </c>
      <c r="G338" s="37">
        <f t="shared" si="72"/>
        <v>0.31012858162129436</v>
      </c>
      <c r="H338" s="32">
        <f>SUM(H302,H304:H309,H311:H316,H318:H322,H324:H331,H333:H336)</f>
        <v>135599212</v>
      </c>
      <c r="I338" s="37">
        <f t="shared" si="73"/>
        <v>0.37116700876775749</v>
      </c>
      <c r="J338" s="32">
        <f>SUM(J302,J304:J309,J311:J316,J318:J322,J324:J331,J333:J336)</f>
        <v>132195255</v>
      </c>
      <c r="K338" s="37">
        <f t="shared" si="74"/>
        <v>0.30630567508213247</v>
      </c>
      <c r="L338" s="32">
        <f>SUM(L302,L304:L309,L311:L316,L318:L322,L324:L331,L333:L336)</f>
        <v>76316954</v>
      </c>
      <c r="M338" s="37">
        <f t="shared" si="75"/>
        <v>0.17683173359877441</v>
      </c>
      <c r="N338" s="32">
        <f t="shared" si="76"/>
        <v>457411338</v>
      </c>
      <c r="O338" s="37">
        <f t="shared" si="77"/>
        <v>1.0598541428458341</v>
      </c>
      <c r="P338" s="32">
        <f>SUM(P302,P304:P309,P311:P316,P318:P322,P324:P331,P333:P336)</f>
        <v>107128611</v>
      </c>
      <c r="Q338" s="32">
        <f>SUM(Q302,Q304:Q309,Q311:Q316,Q318:Q322,Q324:Q331,Q333:Q336)</f>
        <v>280487632</v>
      </c>
      <c r="R338" s="32">
        <f>SUM(R302,R304:R309,R311:R316,R318:R322,R324:R331,R333:R336)</f>
        <v>341632284</v>
      </c>
      <c r="S338" s="32">
        <f>SUM(S302,S304:S309,S311:S316,S318:S322,S324:S331,S333:S336)</f>
        <v>405013169</v>
      </c>
      <c r="T338" s="37">
        <f t="shared" si="78"/>
        <v>1.1855236989253626</v>
      </c>
      <c r="U338" s="37">
        <f t="shared" si="79"/>
        <v>-0.28761370760235094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2838252222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2825916047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643145938</v>
      </c>
      <c r="G339" s="39">
        <f t="shared" si="72"/>
        <v>0.22659928987805086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669357334</v>
      </c>
      <c r="I339" s="39">
        <f t="shared" si="73"/>
        <v>0.23583433805200418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709924301</v>
      </c>
      <c r="K339" s="39">
        <f t="shared" si="74"/>
        <v>0.25121917608049876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576943700</v>
      </c>
      <c r="M339" s="39">
        <f t="shared" si="75"/>
        <v>0.20416165604512029</v>
      </c>
      <c r="N339" s="34">
        <f t="shared" si="76"/>
        <v>2599371273</v>
      </c>
      <c r="O339" s="39">
        <f t="shared" si="77"/>
        <v>0.91983315490192974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800845995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2438882149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2615697482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2476222593</v>
      </c>
      <c r="T339" s="39">
        <f t="shared" si="78"/>
        <v>0.94667774467047483</v>
      </c>
      <c r="U339" s="39">
        <f t="shared" si="79"/>
        <v>-0.27958221230787328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3923131039</v>
      </c>
      <c r="E8" s="31">
        <v>3968059652</v>
      </c>
      <c r="F8" s="31">
        <v>1201440175</v>
      </c>
      <c r="G8" s="36">
        <f>IF(($D8       =0),0,($F8       /$D8       ))</f>
        <v>0.30624523194775705</v>
      </c>
      <c r="H8" s="31">
        <v>755669955</v>
      </c>
      <c r="I8" s="36">
        <f>IF(($D8       =0),0,($H8       /$D8       ))</f>
        <v>0.19261909619838216</v>
      </c>
      <c r="J8" s="31">
        <v>1211994946</v>
      </c>
      <c r="K8" s="36">
        <f>IF(($E8       =0),0,($J8       /$E8       ))</f>
        <v>0.30543768297160667</v>
      </c>
      <c r="L8" s="31">
        <v>567316740</v>
      </c>
      <c r="M8" s="36">
        <f>IF(($E8       =0),0,($L8       /$E8       ))</f>
        <v>0.14297081943162279</v>
      </c>
      <c r="N8" s="31">
        <f>$F8       +$H8       +$J8       +$L8</f>
        <v>3736421816</v>
      </c>
      <c r="O8" s="36">
        <f>IF(($E8       =0),0,($N8       /$E8       ))</f>
        <v>0.94162440680969883</v>
      </c>
      <c r="P8" s="31">
        <v>564072984</v>
      </c>
      <c r="Q8" s="31">
        <v>3774793869</v>
      </c>
      <c r="R8" s="31">
        <v>3788697622</v>
      </c>
      <c r="S8" s="31">
        <v>3788111536</v>
      </c>
      <c r="T8" s="36">
        <f>IF(($R8       =0),0,($S8       /$R8       ))</f>
        <v>0.99984530673638439</v>
      </c>
      <c r="U8" s="36">
        <f>IF(($P8       =0),0,(($L8       /$P8       )-1))</f>
        <v>5.7505962739035077E-3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4709559410</v>
      </c>
      <c r="E9" s="31">
        <v>4711789220</v>
      </c>
      <c r="F9" s="31">
        <v>3447036356</v>
      </c>
      <c r="G9" s="36">
        <f>IF(($D9       =0),0,($F9       /$D9       ))</f>
        <v>0.73192331934082133</v>
      </c>
      <c r="H9" s="31">
        <v>726012712</v>
      </c>
      <c r="I9" s="36">
        <f>IF(($D9       =0),0,($H9       /$D9       ))</f>
        <v>0.15415724673913817</v>
      </c>
      <c r="J9" s="31">
        <v>924485003</v>
      </c>
      <c r="K9" s="36">
        <f>IF(($E9       =0),0,($J9       /$E9       ))</f>
        <v>0.19620678256910651</v>
      </c>
      <c r="L9" s="31">
        <v>-786168645</v>
      </c>
      <c r="M9" s="36">
        <f>IF(($E9       =0),0,($L9       /$E9       ))</f>
        <v>-0.16685140363727902</v>
      </c>
      <c r="N9" s="31">
        <f>$F9       +$H9       +$J9       +$L9</f>
        <v>4311365426</v>
      </c>
      <c r="O9" s="36">
        <f>IF(($E9       =0),0,($N9       /$E9       ))</f>
        <v>0.91501661570506332</v>
      </c>
      <c r="P9" s="31">
        <v>345064305</v>
      </c>
      <c r="Q9" s="31">
        <v>4023928450</v>
      </c>
      <c r="R9" s="31">
        <v>4059578080</v>
      </c>
      <c r="S9" s="31">
        <v>5090864752</v>
      </c>
      <c r="T9" s="36">
        <f>IF(($R9       =0),0,($S9       /$R9       ))</f>
        <v>1.2540378954849416</v>
      </c>
      <c r="U9" s="36">
        <f>IF(($P9       =0),0,(($L9       /$P9       )-1))</f>
        <v>-3.2783250356770459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8632690449</v>
      </c>
      <c r="E10" s="32">
        <f>SUM(E8:E9)</f>
        <v>8679848872</v>
      </c>
      <c r="F10" s="32">
        <f>SUM(F8:F9)</f>
        <v>4648476531</v>
      </c>
      <c r="G10" s="37">
        <f t="shared" ref="G10:G54" si="0">IF(($D10      =0),0,($F10      /$D10      ))</f>
        <v>0.53847367265884916</v>
      </c>
      <c r="H10" s="32">
        <f>SUM(H8:H9)</f>
        <v>1481682667</v>
      </c>
      <c r="I10" s="37">
        <f t="shared" ref="I10:I54" si="1">IF(($D10      =0),0,($H10      /$D10      ))</f>
        <v>0.17163625589883583</v>
      </c>
      <c r="J10" s="32">
        <f>SUM(J8:J9)</f>
        <v>2136479949</v>
      </c>
      <c r="K10" s="37">
        <f t="shared" ref="K10:K54" si="2">IF(($E10      =0),0,($J10      /$E10      ))</f>
        <v>0.2461425285746611</v>
      </c>
      <c r="L10" s="32">
        <f>SUM(L8:L9)</f>
        <v>-218851905</v>
      </c>
      <c r="M10" s="37">
        <f t="shared" ref="M10:M54" si="3">IF(($E10      =0),0,($L10      /$E10      ))</f>
        <v>-2.5213792109444001E-2</v>
      </c>
      <c r="N10" s="32">
        <f t="shared" ref="N10:N54" si="4">$F10      +$H10      +$J10      +$L10</f>
        <v>8047787242</v>
      </c>
      <c r="O10" s="37">
        <f t="shared" ref="O10:O54" si="5">IF(($E10      =0),0,($N10      /$E10      ))</f>
        <v>0.92718057199832771</v>
      </c>
      <c r="P10" s="32">
        <f>SUM(P8:P9)</f>
        <v>909137289</v>
      </c>
      <c r="Q10" s="32">
        <f>SUM(Q8:Q9)</f>
        <v>7798722319</v>
      </c>
      <c r="R10" s="32">
        <f>SUM(R8:R9)</f>
        <v>7848275702</v>
      </c>
      <c r="S10" s="32">
        <f>SUM(S8:S9)</f>
        <v>8878976288</v>
      </c>
      <c r="T10" s="37">
        <f t="shared" ref="T10:T54" si="6">IF(($R10      =0),0,($S10      /$R10      ))</f>
        <v>1.1313282847259485</v>
      </c>
      <c r="U10" s="37">
        <f t="shared" ref="U10:U54" si="7">IF(($P10      =0),0,(($L10      /$P10      )-1))</f>
        <v>-1.2407248142255003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183617689</v>
      </c>
      <c r="E11" s="31">
        <v>183617689</v>
      </c>
      <c r="F11" s="31">
        <v>97005438</v>
      </c>
      <c r="G11" s="36">
        <f t="shared" si="0"/>
        <v>0.52830115948142664</v>
      </c>
      <c r="H11" s="31">
        <v>43774854</v>
      </c>
      <c r="I11" s="36">
        <f t="shared" si="1"/>
        <v>0.23840216178736462</v>
      </c>
      <c r="J11" s="31">
        <v>33368323</v>
      </c>
      <c r="K11" s="36">
        <f t="shared" si="2"/>
        <v>0.18172717008762701</v>
      </c>
      <c r="L11" s="31">
        <v>3098077</v>
      </c>
      <c r="M11" s="36">
        <f t="shared" si="3"/>
        <v>1.6872432154398806E-2</v>
      </c>
      <c r="N11" s="31">
        <f t="shared" si="4"/>
        <v>177246692</v>
      </c>
      <c r="O11" s="36">
        <f t="shared" si="5"/>
        <v>0.96530292351081703</v>
      </c>
      <c r="P11" s="31">
        <v>1801987</v>
      </c>
      <c r="Q11" s="31">
        <v>142820799</v>
      </c>
      <c r="R11" s="31">
        <v>176528689</v>
      </c>
      <c r="S11" s="31">
        <v>179089436</v>
      </c>
      <c r="T11" s="36">
        <f t="shared" si="6"/>
        <v>1.0145061237043458</v>
      </c>
      <c r="U11" s="36">
        <f t="shared" si="7"/>
        <v>0.71925602126985377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44908877</v>
      </c>
      <c r="E12" s="31">
        <v>38713288</v>
      </c>
      <c r="F12" s="31">
        <v>28769699</v>
      </c>
      <c r="G12" s="36">
        <f t="shared" si="0"/>
        <v>0.64062387932791109</v>
      </c>
      <c r="H12" s="31">
        <v>5715318</v>
      </c>
      <c r="I12" s="36">
        <f t="shared" si="1"/>
        <v>0.12726477217410714</v>
      </c>
      <c r="J12" s="31">
        <v>4357569</v>
      </c>
      <c r="K12" s="36">
        <f t="shared" si="2"/>
        <v>0.11256003365046131</v>
      </c>
      <c r="L12" s="31">
        <v>-3507271</v>
      </c>
      <c r="M12" s="36">
        <f t="shared" si="3"/>
        <v>-9.0596050637703512E-2</v>
      </c>
      <c r="N12" s="31">
        <f t="shared" si="4"/>
        <v>35335315</v>
      </c>
      <c r="O12" s="36">
        <f t="shared" si="5"/>
        <v>0.91274383617325405</v>
      </c>
      <c r="P12" s="31">
        <v>6768449</v>
      </c>
      <c r="Q12" s="31">
        <v>38741001</v>
      </c>
      <c r="R12" s="31">
        <v>43177021</v>
      </c>
      <c r="S12" s="31">
        <v>43162113</v>
      </c>
      <c r="T12" s="36">
        <f t="shared" si="6"/>
        <v>0.99965472374761566</v>
      </c>
      <c r="U12" s="36">
        <f t="shared" si="7"/>
        <v>-1.5181794233804524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80084576</v>
      </c>
      <c r="E13" s="31">
        <v>130454174</v>
      </c>
      <c r="F13" s="31">
        <v>64062197</v>
      </c>
      <c r="G13" s="36">
        <f t="shared" si="0"/>
        <v>0.79993177462786347</v>
      </c>
      <c r="H13" s="31">
        <v>39762088</v>
      </c>
      <c r="I13" s="36">
        <f t="shared" si="1"/>
        <v>0.49650119893248856</v>
      </c>
      <c r="J13" s="31">
        <v>35159927</v>
      </c>
      <c r="K13" s="36">
        <f t="shared" si="2"/>
        <v>0.26951937160707484</v>
      </c>
      <c r="L13" s="31">
        <v>25063229</v>
      </c>
      <c r="M13" s="36">
        <f t="shared" si="3"/>
        <v>0.19212285994007366</v>
      </c>
      <c r="N13" s="31">
        <f t="shared" si="4"/>
        <v>164047441</v>
      </c>
      <c r="O13" s="36">
        <f t="shared" si="5"/>
        <v>1.2575100969939068</v>
      </c>
      <c r="P13" s="31">
        <v>38124066</v>
      </c>
      <c r="Q13" s="31">
        <v>176763830</v>
      </c>
      <c r="R13" s="31">
        <v>172362066</v>
      </c>
      <c r="S13" s="31">
        <v>177194839</v>
      </c>
      <c r="T13" s="36">
        <f t="shared" si="6"/>
        <v>1.0280384954308914</v>
      </c>
      <c r="U13" s="36">
        <f t="shared" si="7"/>
        <v>-0.34258772398515935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286237302</v>
      </c>
      <c r="E14" s="31">
        <v>286237302</v>
      </c>
      <c r="F14" s="31">
        <v>87994556</v>
      </c>
      <c r="G14" s="36">
        <f t="shared" si="0"/>
        <v>0.30741819946304555</v>
      </c>
      <c r="H14" s="31">
        <v>76255152</v>
      </c>
      <c r="I14" s="36">
        <f t="shared" si="1"/>
        <v>0.26640536180011926</v>
      </c>
      <c r="J14" s="31">
        <v>66616361</v>
      </c>
      <c r="K14" s="36">
        <f t="shared" si="2"/>
        <v>0.23273123570735724</v>
      </c>
      <c r="L14" s="31">
        <v>45559965</v>
      </c>
      <c r="M14" s="36">
        <f t="shared" si="3"/>
        <v>0.15916851046898142</v>
      </c>
      <c r="N14" s="31">
        <f t="shared" si="4"/>
        <v>276426034</v>
      </c>
      <c r="O14" s="36">
        <f t="shared" si="5"/>
        <v>0.96572330743950352</v>
      </c>
      <c r="P14" s="31">
        <v>44280357</v>
      </c>
      <c r="Q14" s="31">
        <v>227484867</v>
      </c>
      <c r="R14" s="31">
        <v>227499398</v>
      </c>
      <c r="S14" s="31">
        <v>225464574</v>
      </c>
      <c r="T14" s="36">
        <f t="shared" si="6"/>
        <v>0.99105569501331159</v>
      </c>
      <c r="U14" s="36">
        <f t="shared" si="7"/>
        <v>2.8897869996847625E-2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90939143</v>
      </c>
      <c r="E15" s="31">
        <v>98984136</v>
      </c>
      <c r="F15" s="31">
        <v>37669034</v>
      </c>
      <c r="G15" s="36">
        <f t="shared" si="0"/>
        <v>0.41422244324426943</v>
      </c>
      <c r="H15" s="31">
        <v>9030693</v>
      </c>
      <c r="I15" s="36">
        <f t="shared" si="1"/>
        <v>9.9304795515831948E-2</v>
      </c>
      <c r="J15" s="31">
        <v>23564358</v>
      </c>
      <c r="K15" s="36">
        <f t="shared" si="2"/>
        <v>0.23806196580833922</v>
      </c>
      <c r="L15" s="31">
        <v>13702203</v>
      </c>
      <c r="M15" s="36">
        <f t="shared" si="3"/>
        <v>0.13842827299113869</v>
      </c>
      <c r="N15" s="31">
        <f t="shared" si="4"/>
        <v>83966288</v>
      </c>
      <c r="O15" s="36">
        <f t="shared" si="5"/>
        <v>0.84828025371661575</v>
      </c>
      <c r="P15" s="31">
        <v>15802584</v>
      </c>
      <c r="Q15" s="31">
        <v>90826889</v>
      </c>
      <c r="R15" s="31">
        <v>86748368</v>
      </c>
      <c r="S15" s="31">
        <v>56806097</v>
      </c>
      <c r="T15" s="36">
        <f t="shared" si="6"/>
        <v>0.65483764489955587</v>
      </c>
      <c r="U15" s="36">
        <f t="shared" si="7"/>
        <v>-0.13291376903929131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590607848</v>
      </c>
      <c r="E16" s="31">
        <v>499725317</v>
      </c>
      <c r="F16" s="31">
        <v>163181139</v>
      </c>
      <c r="G16" s="36">
        <f t="shared" si="0"/>
        <v>0.27629355003084888</v>
      </c>
      <c r="H16" s="31">
        <v>147095912</v>
      </c>
      <c r="I16" s="36">
        <f t="shared" si="1"/>
        <v>0.24905851234133955</v>
      </c>
      <c r="J16" s="31">
        <v>75310456</v>
      </c>
      <c r="K16" s="36">
        <f t="shared" si="2"/>
        <v>0.15070370349077192</v>
      </c>
      <c r="L16" s="31">
        <v>63170558</v>
      </c>
      <c r="M16" s="36">
        <f t="shared" si="3"/>
        <v>0.12641056166461945</v>
      </c>
      <c r="N16" s="31">
        <f t="shared" si="4"/>
        <v>448758065</v>
      </c>
      <c r="O16" s="36">
        <f t="shared" si="5"/>
        <v>0.89800946586822616</v>
      </c>
      <c r="P16" s="31">
        <v>143288724</v>
      </c>
      <c r="Q16" s="31">
        <v>422532862</v>
      </c>
      <c r="R16" s="31">
        <v>557739987</v>
      </c>
      <c r="S16" s="31">
        <v>522162536</v>
      </c>
      <c r="T16" s="36">
        <f t="shared" si="6"/>
        <v>0.93621140346890708</v>
      </c>
      <c r="U16" s="36">
        <f t="shared" si="7"/>
        <v>-0.55913796817675621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48009965</v>
      </c>
      <c r="E17" s="31">
        <v>48655747</v>
      </c>
      <c r="F17" s="31">
        <v>35375626</v>
      </c>
      <c r="G17" s="36">
        <f t="shared" si="0"/>
        <v>0.73683923743747781</v>
      </c>
      <c r="H17" s="31">
        <v>4431910</v>
      </c>
      <c r="I17" s="36">
        <f t="shared" si="1"/>
        <v>9.2312293916481714E-2</v>
      </c>
      <c r="J17" s="31">
        <v>2805146</v>
      </c>
      <c r="K17" s="36">
        <f t="shared" si="2"/>
        <v>5.7652922274525967E-2</v>
      </c>
      <c r="L17" s="31">
        <v>3985017</v>
      </c>
      <c r="M17" s="36">
        <f t="shared" si="3"/>
        <v>8.1902287925000927E-2</v>
      </c>
      <c r="N17" s="31">
        <f t="shared" si="4"/>
        <v>46597699</v>
      </c>
      <c r="O17" s="36">
        <f t="shared" si="5"/>
        <v>0.95770185174631062</v>
      </c>
      <c r="P17" s="31">
        <v>1102250</v>
      </c>
      <c r="Q17" s="31">
        <v>44362219</v>
      </c>
      <c r="R17" s="31">
        <v>45650923</v>
      </c>
      <c r="S17" s="31">
        <v>37132996</v>
      </c>
      <c r="T17" s="36">
        <f t="shared" si="6"/>
        <v>0.81341172444640386</v>
      </c>
      <c r="U17" s="36">
        <f t="shared" si="7"/>
        <v>2.615347697890678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94291500</v>
      </c>
      <c r="E18" s="31">
        <v>94791500</v>
      </c>
      <c r="F18" s="31">
        <v>50341332</v>
      </c>
      <c r="G18" s="36">
        <f t="shared" si="0"/>
        <v>0.53389045672197388</v>
      </c>
      <c r="H18" s="31">
        <v>32903140</v>
      </c>
      <c r="I18" s="36">
        <f t="shared" si="1"/>
        <v>0.34895128404999393</v>
      </c>
      <c r="J18" s="31">
        <v>5533975</v>
      </c>
      <c r="K18" s="36">
        <f t="shared" si="2"/>
        <v>5.8380498251425494E-2</v>
      </c>
      <c r="L18" s="31">
        <v>4194689</v>
      </c>
      <c r="M18" s="36">
        <f t="shared" si="3"/>
        <v>4.4251741981084801E-2</v>
      </c>
      <c r="N18" s="31">
        <f t="shared" si="4"/>
        <v>92973136</v>
      </c>
      <c r="O18" s="36">
        <f t="shared" si="5"/>
        <v>0.98081722517314318</v>
      </c>
      <c r="P18" s="31">
        <v>-2305707</v>
      </c>
      <c r="Q18" s="31">
        <v>87439000</v>
      </c>
      <c r="R18" s="31">
        <v>87720500</v>
      </c>
      <c r="S18" s="31">
        <v>95651925</v>
      </c>
      <c r="T18" s="36">
        <f t="shared" si="6"/>
        <v>1.0904170062870138</v>
      </c>
      <c r="U18" s="36">
        <f t="shared" si="7"/>
        <v>-2.8192636792098908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1418696900</v>
      </c>
      <c r="E19" s="32">
        <f>SUM(E11:E18)</f>
        <v>1381179153</v>
      </c>
      <c r="F19" s="32">
        <f>SUM(F11:F18)</f>
        <v>564399021</v>
      </c>
      <c r="G19" s="37">
        <f t="shared" si="0"/>
        <v>0.39782917760657688</v>
      </c>
      <c r="H19" s="32">
        <f>SUM(H11:H18)</f>
        <v>358969067</v>
      </c>
      <c r="I19" s="37">
        <f t="shared" si="1"/>
        <v>0.25302731471394629</v>
      </c>
      <c r="J19" s="32">
        <f>SUM(J11:J18)</f>
        <v>246716115</v>
      </c>
      <c r="K19" s="37">
        <f t="shared" si="2"/>
        <v>0.17862716394474859</v>
      </c>
      <c r="L19" s="32">
        <f>SUM(L11:L18)</f>
        <v>155266467</v>
      </c>
      <c r="M19" s="37">
        <f t="shared" si="3"/>
        <v>0.11241587788430803</v>
      </c>
      <c r="N19" s="32">
        <f t="shared" si="4"/>
        <v>1325350670</v>
      </c>
      <c r="O19" s="37">
        <f t="shared" si="5"/>
        <v>0.95957911551246822</v>
      </c>
      <c r="P19" s="32">
        <f>SUM(P11:P18)</f>
        <v>248862710</v>
      </c>
      <c r="Q19" s="32">
        <f>SUM(Q11:Q18)</f>
        <v>1230971467</v>
      </c>
      <c r="R19" s="32">
        <f>SUM(R11:R18)</f>
        <v>1397426952</v>
      </c>
      <c r="S19" s="32">
        <f>SUM(S11:S18)</f>
        <v>1336664516</v>
      </c>
      <c r="T19" s="37">
        <f t="shared" si="6"/>
        <v>0.95651834543978365</v>
      </c>
      <c r="U19" s="37">
        <f t="shared" si="7"/>
        <v>-0.3760958923898241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384214826</v>
      </c>
      <c r="E20" s="31">
        <v>410174737</v>
      </c>
      <c r="F20" s="31">
        <v>149737008</v>
      </c>
      <c r="G20" s="36">
        <f t="shared" si="0"/>
        <v>0.38972209781410155</v>
      </c>
      <c r="H20" s="31">
        <v>19639050</v>
      </c>
      <c r="I20" s="36">
        <f t="shared" si="1"/>
        <v>5.1114763593219592E-2</v>
      </c>
      <c r="J20" s="31">
        <v>102691213</v>
      </c>
      <c r="K20" s="36">
        <f t="shared" si="2"/>
        <v>0.25035967293129513</v>
      </c>
      <c r="L20" s="31">
        <v>15866447</v>
      </c>
      <c r="M20" s="36">
        <f t="shared" si="3"/>
        <v>3.868216535237274E-2</v>
      </c>
      <c r="N20" s="31">
        <f t="shared" si="4"/>
        <v>287933718</v>
      </c>
      <c r="O20" s="36">
        <f t="shared" si="5"/>
        <v>0.70197818643326149</v>
      </c>
      <c r="P20" s="31">
        <v>12747985</v>
      </c>
      <c r="Q20" s="31">
        <v>350904000</v>
      </c>
      <c r="R20" s="31">
        <v>375904000</v>
      </c>
      <c r="S20" s="31">
        <v>251923288</v>
      </c>
      <c r="T20" s="36">
        <f t="shared" si="6"/>
        <v>0.67017985443091854</v>
      </c>
      <c r="U20" s="36">
        <f t="shared" si="7"/>
        <v>0.24462391507363712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467128047</v>
      </c>
      <c r="E21" s="31">
        <v>484617801</v>
      </c>
      <c r="F21" s="31">
        <v>208237092</v>
      </c>
      <c r="G21" s="36">
        <f t="shared" si="0"/>
        <v>0.44578160814223172</v>
      </c>
      <c r="H21" s="31">
        <v>137857321</v>
      </c>
      <c r="I21" s="36">
        <f t="shared" si="1"/>
        <v>0.29511677126935604</v>
      </c>
      <c r="J21" s="31">
        <v>108946789</v>
      </c>
      <c r="K21" s="36">
        <f t="shared" si="2"/>
        <v>0.22480971350039203</v>
      </c>
      <c r="L21" s="31">
        <v>11699944</v>
      </c>
      <c r="M21" s="36">
        <f t="shared" si="3"/>
        <v>2.414262120759365E-2</v>
      </c>
      <c r="N21" s="31">
        <f t="shared" si="4"/>
        <v>466741146</v>
      </c>
      <c r="O21" s="36">
        <f t="shared" si="5"/>
        <v>0.96311184821706541</v>
      </c>
      <c r="P21" s="31">
        <v>19123925</v>
      </c>
      <c r="Q21" s="31">
        <v>419373644</v>
      </c>
      <c r="R21" s="31">
        <v>422775072</v>
      </c>
      <c r="S21" s="31">
        <v>437415071</v>
      </c>
      <c r="T21" s="36">
        <f t="shared" si="6"/>
        <v>1.0346283401496292</v>
      </c>
      <c r="U21" s="36">
        <f t="shared" si="7"/>
        <v>-0.38820383367954014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121502193</v>
      </c>
      <c r="E22" s="31">
        <v>121502193</v>
      </c>
      <c r="F22" s="31">
        <v>34728333</v>
      </c>
      <c r="G22" s="36">
        <f t="shared" si="0"/>
        <v>0.28582474227440485</v>
      </c>
      <c r="H22" s="31">
        <v>30067101</v>
      </c>
      <c r="I22" s="36">
        <f t="shared" si="1"/>
        <v>0.24746138532660064</v>
      </c>
      <c r="J22" s="31">
        <v>26197194</v>
      </c>
      <c r="K22" s="36">
        <f t="shared" si="2"/>
        <v>0.21561087378892002</v>
      </c>
      <c r="L22" s="31">
        <v>9891346</v>
      </c>
      <c r="M22" s="36">
        <f t="shared" si="3"/>
        <v>8.1408785765702193E-2</v>
      </c>
      <c r="N22" s="31">
        <f t="shared" si="4"/>
        <v>100883974</v>
      </c>
      <c r="O22" s="36">
        <f t="shared" si="5"/>
        <v>0.83030578715562775</v>
      </c>
      <c r="P22" s="31">
        <v>5223859</v>
      </c>
      <c r="Q22" s="31">
        <v>112657723</v>
      </c>
      <c r="R22" s="31">
        <v>112657724</v>
      </c>
      <c r="S22" s="31">
        <v>99108240</v>
      </c>
      <c r="T22" s="36">
        <f t="shared" si="6"/>
        <v>0.8797287614296202</v>
      </c>
      <c r="U22" s="36">
        <f t="shared" si="7"/>
        <v>0.89349406253116714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30279204</v>
      </c>
      <c r="E23" s="31">
        <v>45714526</v>
      </c>
      <c r="F23" s="31">
        <v>8779124</v>
      </c>
      <c r="G23" s="36">
        <f t="shared" si="0"/>
        <v>0.28993906180624829</v>
      </c>
      <c r="H23" s="31">
        <v>10844627</v>
      </c>
      <c r="I23" s="36">
        <f t="shared" si="1"/>
        <v>0.35815429626221351</v>
      </c>
      <c r="J23" s="31">
        <v>11138493</v>
      </c>
      <c r="K23" s="36">
        <f t="shared" si="2"/>
        <v>0.24365325367258539</v>
      </c>
      <c r="L23" s="31">
        <v>11406626</v>
      </c>
      <c r="M23" s="36">
        <f t="shared" si="3"/>
        <v>0.24951863221768941</v>
      </c>
      <c r="N23" s="31">
        <f t="shared" si="4"/>
        <v>42168870</v>
      </c>
      <c r="O23" s="36">
        <f t="shared" si="5"/>
        <v>0.92243918267904601</v>
      </c>
      <c r="P23" s="31">
        <v>9791442</v>
      </c>
      <c r="Q23" s="31">
        <v>23335584</v>
      </c>
      <c r="R23" s="31">
        <v>28422695</v>
      </c>
      <c r="S23" s="31">
        <v>42342579</v>
      </c>
      <c r="T23" s="36">
        <f t="shared" si="6"/>
        <v>1.4897453953609958</v>
      </c>
      <c r="U23" s="36">
        <f t="shared" si="7"/>
        <v>0.16495874662792254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191845783</v>
      </c>
      <c r="E24" s="31">
        <v>204746364</v>
      </c>
      <c r="F24" s="31">
        <v>82301953</v>
      </c>
      <c r="G24" s="36">
        <f t="shared" si="0"/>
        <v>0.4290005842870156</v>
      </c>
      <c r="H24" s="31">
        <v>51280750</v>
      </c>
      <c r="I24" s="36">
        <f t="shared" si="1"/>
        <v>0.26730194012135255</v>
      </c>
      <c r="J24" s="31">
        <v>38360769</v>
      </c>
      <c r="K24" s="36">
        <f t="shared" si="2"/>
        <v>0.18735751029014611</v>
      </c>
      <c r="L24" s="31">
        <v>6224550</v>
      </c>
      <c r="M24" s="36">
        <f t="shared" si="3"/>
        <v>3.040127247387895E-2</v>
      </c>
      <c r="N24" s="31">
        <f t="shared" si="4"/>
        <v>178168022</v>
      </c>
      <c r="O24" s="36">
        <f t="shared" si="5"/>
        <v>0.87018894264710844</v>
      </c>
      <c r="P24" s="31">
        <v>12288146</v>
      </c>
      <c r="Q24" s="31">
        <v>168213217</v>
      </c>
      <c r="R24" s="31">
        <v>168125717</v>
      </c>
      <c r="S24" s="31">
        <v>148070821</v>
      </c>
      <c r="T24" s="36">
        <f t="shared" si="6"/>
        <v>0.88071488194753689</v>
      </c>
      <c r="U24" s="36">
        <f t="shared" si="7"/>
        <v>-0.49345084278783802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175985045</v>
      </c>
      <c r="E25" s="31">
        <v>202344198</v>
      </c>
      <c r="F25" s="31">
        <v>101627541</v>
      </c>
      <c r="G25" s="36">
        <f t="shared" si="0"/>
        <v>0.57747827947539521</v>
      </c>
      <c r="H25" s="31">
        <v>103915643</v>
      </c>
      <c r="I25" s="36">
        <f t="shared" si="1"/>
        <v>0.59047996379465084</v>
      </c>
      <c r="J25" s="31">
        <v>30671796</v>
      </c>
      <c r="K25" s="36">
        <f t="shared" si="2"/>
        <v>0.15158228554692732</v>
      </c>
      <c r="L25" s="31">
        <v>31735587</v>
      </c>
      <c r="M25" s="36">
        <f t="shared" si="3"/>
        <v>0.1568396193895315</v>
      </c>
      <c r="N25" s="31">
        <f t="shared" si="4"/>
        <v>267950567</v>
      </c>
      <c r="O25" s="36">
        <f t="shared" si="5"/>
        <v>1.3242315304736338</v>
      </c>
      <c r="P25" s="31">
        <v>32142404</v>
      </c>
      <c r="Q25" s="31">
        <v>165260670</v>
      </c>
      <c r="R25" s="31">
        <v>173760670</v>
      </c>
      <c r="S25" s="31">
        <v>185898816</v>
      </c>
      <c r="T25" s="36">
        <f t="shared" si="6"/>
        <v>1.069855543259588</v>
      </c>
      <c r="U25" s="36">
        <f t="shared" si="7"/>
        <v>-1.265670732033608E-2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424675584</v>
      </c>
      <c r="E26" s="31">
        <v>425781134</v>
      </c>
      <c r="F26" s="31">
        <v>8742179</v>
      </c>
      <c r="G26" s="36">
        <f t="shared" si="0"/>
        <v>2.0585546542746379E-2</v>
      </c>
      <c r="H26" s="31">
        <v>14636674</v>
      </c>
      <c r="I26" s="36">
        <f t="shared" si="1"/>
        <v>3.4465541583855216E-2</v>
      </c>
      <c r="J26" s="31">
        <v>2856203</v>
      </c>
      <c r="K26" s="36">
        <f t="shared" si="2"/>
        <v>6.7081483229832345E-3</v>
      </c>
      <c r="L26" s="31">
        <v>46440269</v>
      </c>
      <c r="M26" s="36">
        <f t="shared" si="3"/>
        <v>0.10907075323821182</v>
      </c>
      <c r="N26" s="31">
        <f t="shared" si="4"/>
        <v>72675325</v>
      </c>
      <c r="O26" s="36">
        <f t="shared" si="5"/>
        <v>0.17068704833690448</v>
      </c>
      <c r="P26" s="31">
        <v>5537088</v>
      </c>
      <c r="Q26" s="31">
        <v>365621959</v>
      </c>
      <c r="R26" s="31">
        <v>374031828</v>
      </c>
      <c r="S26" s="31">
        <v>40717537</v>
      </c>
      <c r="T26" s="36">
        <f t="shared" si="6"/>
        <v>0.10886115552711734</v>
      </c>
      <c r="U26" s="36">
        <f t="shared" si="7"/>
        <v>7.3871285773316231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1795630682</v>
      </c>
      <c r="E27" s="32">
        <f>SUM(E20:E26)</f>
        <v>1894880953</v>
      </c>
      <c r="F27" s="32">
        <f>SUM(F20:F26)</f>
        <v>594153230</v>
      </c>
      <c r="G27" s="37">
        <f t="shared" si="0"/>
        <v>0.33088832573200594</v>
      </c>
      <c r="H27" s="32">
        <f>SUM(H20:H26)</f>
        <v>368241166</v>
      </c>
      <c r="I27" s="37">
        <f t="shared" si="1"/>
        <v>0.20507622736199158</v>
      </c>
      <c r="J27" s="32">
        <f>SUM(J20:J26)</f>
        <v>320862457</v>
      </c>
      <c r="K27" s="37">
        <f t="shared" si="2"/>
        <v>0.16933119544634528</v>
      </c>
      <c r="L27" s="32">
        <f>SUM(L20:L26)</f>
        <v>133264769</v>
      </c>
      <c r="M27" s="37">
        <f t="shared" si="3"/>
        <v>7.0328834531274115E-2</v>
      </c>
      <c r="N27" s="32">
        <f t="shared" si="4"/>
        <v>1416521622</v>
      </c>
      <c r="O27" s="37">
        <f t="shared" si="5"/>
        <v>0.74755177614580204</v>
      </c>
      <c r="P27" s="32">
        <f>SUM(P20:P26)</f>
        <v>96854849</v>
      </c>
      <c r="Q27" s="32">
        <f>SUM(Q20:Q26)</f>
        <v>1605366797</v>
      </c>
      <c r="R27" s="32">
        <f>SUM(R20:R26)</f>
        <v>1655677706</v>
      </c>
      <c r="S27" s="32">
        <f>SUM(S20:S26)</f>
        <v>1205476352</v>
      </c>
      <c r="T27" s="37">
        <f t="shared" si="6"/>
        <v>0.7280863586140478</v>
      </c>
      <c r="U27" s="37">
        <f t="shared" si="7"/>
        <v>0.37592253125086184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176685504</v>
      </c>
      <c r="E28" s="31">
        <v>206319331</v>
      </c>
      <c r="F28" s="31">
        <v>127915848</v>
      </c>
      <c r="G28" s="36">
        <f t="shared" si="0"/>
        <v>0.72397477497644624</v>
      </c>
      <c r="H28" s="31">
        <v>-367876</v>
      </c>
      <c r="I28" s="36">
        <f t="shared" si="1"/>
        <v>-2.0820949748090256E-3</v>
      </c>
      <c r="J28" s="31">
        <v>19346053</v>
      </c>
      <c r="K28" s="36">
        <f t="shared" si="2"/>
        <v>9.3767524866586544E-2</v>
      </c>
      <c r="L28" s="31">
        <v>-594848</v>
      </c>
      <c r="M28" s="36">
        <f t="shared" si="3"/>
        <v>-2.8831423459782352E-3</v>
      </c>
      <c r="N28" s="31">
        <f t="shared" si="4"/>
        <v>146299177</v>
      </c>
      <c r="O28" s="36">
        <f t="shared" si="5"/>
        <v>0.70909098188186737</v>
      </c>
      <c r="P28" s="31">
        <v>30377766</v>
      </c>
      <c r="Q28" s="31">
        <v>162891224</v>
      </c>
      <c r="R28" s="31">
        <v>167921434</v>
      </c>
      <c r="S28" s="31">
        <v>148552390</v>
      </c>
      <c r="T28" s="36">
        <f t="shared" si="6"/>
        <v>0.88465412938291133</v>
      </c>
      <c r="U28" s="36">
        <f t="shared" si="7"/>
        <v>-1.0195816901084827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265196455</v>
      </c>
      <c r="E29" s="31">
        <v>267036455</v>
      </c>
      <c r="F29" s="31">
        <v>94041478</v>
      </c>
      <c r="G29" s="36">
        <f t="shared" si="0"/>
        <v>0.35461061498729313</v>
      </c>
      <c r="H29" s="31">
        <v>76716468</v>
      </c>
      <c r="I29" s="36">
        <f t="shared" si="1"/>
        <v>0.28928164971134324</v>
      </c>
      <c r="J29" s="31">
        <v>62531170</v>
      </c>
      <c r="K29" s="36">
        <f t="shared" si="2"/>
        <v>0.23416716642677121</v>
      </c>
      <c r="L29" s="31">
        <v>20425521</v>
      </c>
      <c r="M29" s="36">
        <f t="shared" si="3"/>
        <v>7.6489635094953615E-2</v>
      </c>
      <c r="N29" s="31">
        <f t="shared" si="4"/>
        <v>253714637</v>
      </c>
      <c r="O29" s="36">
        <f t="shared" si="5"/>
        <v>0.95011236199941318</v>
      </c>
      <c r="P29" s="31">
        <v>9789059</v>
      </c>
      <c r="Q29" s="31">
        <v>229029167</v>
      </c>
      <c r="R29" s="31">
        <v>233016167</v>
      </c>
      <c r="S29" s="31">
        <v>240546997</v>
      </c>
      <c r="T29" s="36">
        <f t="shared" si="6"/>
        <v>1.0323189163093562</v>
      </c>
      <c r="U29" s="36">
        <f t="shared" si="7"/>
        <v>1.0865663390117479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185298000</v>
      </c>
      <c r="E30" s="31">
        <v>245002017</v>
      </c>
      <c r="F30" s="31">
        <v>78559472</v>
      </c>
      <c r="G30" s="36">
        <f t="shared" si="0"/>
        <v>0.42396287061921878</v>
      </c>
      <c r="H30" s="31">
        <v>57698367</v>
      </c>
      <c r="I30" s="36">
        <f t="shared" si="1"/>
        <v>0.31138148819739014</v>
      </c>
      <c r="J30" s="31">
        <v>63461079</v>
      </c>
      <c r="K30" s="36">
        <f t="shared" si="2"/>
        <v>0.25902267980104016</v>
      </c>
      <c r="L30" s="31">
        <v>14293240</v>
      </c>
      <c r="M30" s="36">
        <f t="shared" si="3"/>
        <v>5.8339274815031421E-2</v>
      </c>
      <c r="N30" s="31">
        <f t="shared" si="4"/>
        <v>214012158</v>
      </c>
      <c r="O30" s="36">
        <f t="shared" si="5"/>
        <v>0.87351182092513135</v>
      </c>
      <c r="P30" s="31">
        <v>32270264</v>
      </c>
      <c r="Q30" s="31">
        <v>182264681</v>
      </c>
      <c r="R30" s="31">
        <v>231003681</v>
      </c>
      <c r="S30" s="31">
        <v>153667319</v>
      </c>
      <c r="T30" s="36">
        <f t="shared" si="6"/>
        <v>0.66521588891910344</v>
      </c>
      <c r="U30" s="36">
        <f t="shared" si="7"/>
        <v>-0.55707706636673315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88117125</v>
      </c>
      <c r="E31" s="31">
        <v>104541244</v>
      </c>
      <c r="F31" s="31">
        <v>17482591</v>
      </c>
      <c r="G31" s="36">
        <f t="shared" si="0"/>
        <v>0.19840174086478649</v>
      </c>
      <c r="H31" s="31">
        <v>1347117</v>
      </c>
      <c r="I31" s="36">
        <f t="shared" si="1"/>
        <v>1.5287800186399636E-2</v>
      </c>
      <c r="J31" s="31">
        <v>1889604</v>
      </c>
      <c r="K31" s="36">
        <f t="shared" si="2"/>
        <v>1.8075201018269881E-2</v>
      </c>
      <c r="L31" s="31">
        <v>1722527</v>
      </c>
      <c r="M31" s="36">
        <f t="shared" si="3"/>
        <v>1.6477008825339787E-2</v>
      </c>
      <c r="N31" s="31">
        <f t="shared" si="4"/>
        <v>22441839</v>
      </c>
      <c r="O31" s="36">
        <f t="shared" si="5"/>
        <v>0.21466971447173519</v>
      </c>
      <c r="P31" s="31">
        <v>3357004</v>
      </c>
      <c r="Q31" s="31">
        <v>98310688</v>
      </c>
      <c r="R31" s="31">
        <v>124297482</v>
      </c>
      <c r="S31" s="31">
        <v>17789237</v>
      </c>
      <c r="T31" s="36">
        <f t="shared" si="6"/>
        <v>0.14311824112414442</v>
      </c>
      <c r="U31" s="36">
        <f t="shared" si="7"/>
        <v>-0.48688562778000866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115344405</v>
      </c>
      <c r="E32" s="31">
        <v>118747946</v>
      </c>
      <c r="F32" s="31">
        <v>43904877</v>
      </c>
      <c r="G32" s="36">
        <f t="shared" si="0"/>
        <v>0.38064158378553342</v>
      </c>
      <c r="H32" s="31">
        <v>35658973</v>
      </c>
      <c r="I32" s="36">
        <f t="shared" si="1"/>
        <v>0.30915216910607846</v>
      </c>
      <c r="J32" s="31">
        <v>28537206</v>
      </c>
      <c r="K32" s="36">
        <f t="shared" si="2"/>
        <v>0.24031747041755147</v>
      </c>
      <c r="L32" s="31">
        <v>6149676</v>
      </c>
      <c r="M32" s="36">
        <f t="shared" si="3"/>
        <v>5.1787641025807719E-2</v>
      </c>
      <c r="N32" s="31">
        <f t="shared" si="4"/>
        <v>114250732</v>
      </c>
      <c r="O32" s="36">
        <f t="shared" si="5"/>
        <v>0.96212806914571813</v>
      </c>
      <c r="P32" s="31">
        <v>5691696</v>
      </c>
      <c r="Q32" s="31">
        <v>101317370</v>
      </c>
      <c r="R32" s="31">
        <v>102456734</v>
      </c>
      <c r="S32" s="31">
        <v>104884180</v>
      </c>
      <c r="T32" s="36">
        <f t="shared" si="6"/>
        <v>1.0236924007357096</v>
      </c>
      <c r="U32" s="36">
        <f t="shared" si="7"/>
        <v>8.0464592627575326E-2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215465212</v>
      </c>
      <c r="E33" s="31">
        <v>277690841</v>
      </c>
      <c r="F33" s="31">
        <v>193258823</v>
      </c>
      <c r="G33" s="36">
        <f t="shared" si="0"/>
        <v>0.89693747406425872</v>
      </c>
      <c r="H33" s="31">
        <v>28993900</v>
      </c>
      <c r="I33" s="36">
        <f t="shared" si="1"/>
        <v>0.13456418198961975</v>
      </c>
      <c r="J33" s="31">
        <v>31082591</v>
      </c>
      <c r="K33" s="36">
        <f t="shared" si="2"/>
        <v>0.11193235933914003</v>
      </c>
      <c r="L33" s="31">
        <v>12616052</v>
      </c>
      <c r="M33" s="36">
        <f t="shared" si="3"/>
        <v>4.5432006164005966E-2</v>
      </c>
      <c r="N33" s="31">
        <f t="shared" si="4"/>
        <v>265951366</v>
      </c>
      <c r="O33" s="36">
        <f t="shared" si="5"/>
        <v>0.95772465898506176</v>
      </c>
      <c r="P33" s="31">
        <v>9282549</v>
      </c>
      <c r="Q33" s="31">
        <v>239322414</v>
      </c>
      <c r="R33" s="31">
        <v>244763625</v>
      </c>
      <c r="S33" s="31">
        <v>206393267</v>
      </c>
      <c r="T33" s="36">
        <f t="shared" si="6"/>
        <v>0.84323504769142066</v>
      </c>
      <c r="U33" s="36">
        <f t="shared" si="7"/>
        <v>0.35911504480073297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1111453444</v>
      </c>
      <c r="E34" s="31">
        <v>1123818999</v>
      </c>
      <c r="F34" s="31">
        <v>364183268</v>
      </c>
      <c r="G34" s="36">
        <f t="shared" si="0"/>
        <v>0.32766398805634545</v>
      </c>
      <c r="H34" s="31">
        <v>305280921</v>
      </c>
      <c r="I34" s="36">
        <f t="shared" si="1"/>
        <v>0.27466820373629613</v>
      </c>
      <c r="J34" s="31">
        <v>234211589</v>
      </c>
      <c r="K34" s="36">
        <f t="shared" si="2"/>
        <v>0.20840686018692234</v>
      </c>
      <c r="L34" s="31">
        <v>53854484</v>
      </c>
      <c r="M34" s="36">
        <f t="shared" si="3"/>
        <v>4.7920958844725851E-2</v>
      </c>
      <c r="N34" s="31">
        <f t="shared" si="4"/>
        <v>957530262</v>
      </c>
      <c r="O34" s="36">
        <f t="shared" si="5"/>
        <v>0.8520324561624536</v>
      </c>
      <c r="P34" s="31">
        <v>67541864</v>
      </c>
      <c r="Q34" s="31">
        <v>1124026031</v>
      </c>
      <c r="R34" s="31">
        <v>1154116705</v>
      </c>
      <c r="S34" s="31">
        <v>989417507</v>
      </c>
      <c r="T34" s="36">
        <f t="shared" si="6"/>
        <v>0.8572941563998937</v>
      </c>
      <c r="U34" s="36">
        <f t="shared" si="7"/>
        <v>-0.20265031477366391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2157560145</v>
      </c>
      <c r="E35" s="32">
        <f>SUM(E28:E34)</f>
        <v>2343156833</v>
      </c>
      <c r="F35" s="32">
        <f>SUM(F28:F34)</f>
        <v>919346357</v>
      </c>
      <c r="G35" s="37">
        <f t="shared" si="0"/>
        <v>0.42610462523166415</v>
      </c>
      <c r="H35" s="32">
        <f>SUM(H28:H34)</f>
        <v>505327870</v>
      </c>
      <c r="I35" s="37">
        <f t="shared" si="1"/>
        <v>0.23421264578466711</v>
      </c>
      <c r="J35" s="32">
        <f>SUM(J28:J34)</f>
        <v>441059292</v>
      </c>
      <c r="K35" s="37">
        <f t="shared" si="2"/>
        <v>0.18823293677500075</v>
      </c>
      <c r="L35" s="32">
        <f>SUM(L28:L34)</f>
        <v>108466652</v>
      </c>
      <c r="M35" s="37">
        <f t="shared" si="3"/>
        <v>4.6290820346467178E-2</v>
      </c>
      <c r="N35" s="32">
        <f t="shared" si="4"/>
        <v>1974200171</v>
      </c>
      <c r="O35" s="37">
        <f t="shared" si="5"/>
        <v>0.84253863983674715</v>
      </c>
      <c r="P35" s="32">
        <f>SUM(P28:P34)</f>
        <v>158310202</v>
      </c>
      <c r="Q35" s="32">
        <f>SUM(Q28:Q34)</f>
        <v>2137161575</v>
      </c>
      <c r="R35" s="32">
        <f>SUM(R28:R34)</f>
        <v>2257575828</v>
      </c>
      <c r="S35" s="32">
        <f>SUM(S28:S34)</f>
        <v>1861250897</v>
      </c>
      <c r="T35" s="37">
        <f t="shared" si="6"/>
        <v>0.82444668033538138</v>
      </c>
      <c r="U35" s="37">
        <f t="shared" si="7"/>
        <v>-0.31484736530119517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246585386</v>
      </c>
      <c r="E36" s="31">
        <v>247184814</v>
      </c>
      <c r="F36" s="31">
        <v>98498690</v>
      </c>
      <c r="G36" s="36">
        <f t="shared" si="0"/>
        <v>0.39945063897663424</v>
      </c>
      <c r="H36" s="31">
        <v>78512299</v>
      </c>
      <c r="I36" s="36">
        <f t="shared" si="1"/>
        <v>0.3183980213653051</v>
      </c>
      <c r="J36" s="31">
        <v>56343421</v>
      </c>
      <c r="K36" s="36">
        <f t="shared" si="2"/>
        <v>0.22794046320337463</v>
      </c>
      <c r="L36" s="31">
        <v>15052677</v>
      </c>
      <c r="M36" s="36">
        <f t="shared" si="3"/>
        <v>6.0896447303595273E-2</v>
      </c>
      <c r="N36" s="31">
        <f t="shared" si="4"/>
        <v>248407087</v>
      </c>
      <c r="O36" s="36">
        <f t="shared" si="5"/>
        <v>1.004944773832263</v>
      </c>
      <c r="P36" s="31">
        <v>9343757</v>
      </c>
      <c r="Q36" s="31">
        <v>315271496</v>
      </c>
      <c r="R36" s="31">
        <v>305828011</v>
      </c>
      <c r="S36" s="31">
        <v>238401567</v>
      </c>
      <c r="T36" s="36">
        <f t="shared" si="6"/>
        <v>0.77952822640565778</v>
      </c>
      <c r="U36" s="36">
        <f t="shared" si="7"/>
        <v>0.61098763591561722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168381066</v>
      </c>
      <c r="E37" s="31">
        <v>176777989</v>
      </c>
      <c r="F37" s="31">
        <v>46960186</v>
      </c>
      <c r="G37" s="36">
        <f t="shared" si="0"/>
        <v>0.27889231916372353</v>
      </c>
      <c r="H37" s="31">
        <v>-15639369</v>
      </c>
      <c r="I37" s="36">
        <f t="shared" si="1"/>
        <v>-9.2880805256334464E-2</v>
      </c>
      <c r="J37" s="31">
        <v>12543911</v>
      </c>
      <c r="K37" s="36">
        <f t="shared" si="2"/>
        <v>7.0958556950209445E-2</v>
      </c>
      <c r="L37" s="31">
        <v>14490266</v>
      </c>
      <c r="M37" s="36">
        <f t="shared" si="3"/>
        <v>8.1968722927377571E-2</v>
      </c>
      <c r="N37" s="31">
        <f t="shared" si="4"/>
        <v>58354994</v>
      </c>
      <c r="O37" s="36">
        <f t="shared" si="5"/>
        <v>0.33010327999601807</v>
      </c>
      <c r="P37" s="31">
        <v>13836027</v>
      </c>
      <c r="Q37" s="31">
        <v>154020544</v>
      </c>
      <c r="R37" s="31">
        <v>163259665</v>
      </c>
      <c r="S37" s="31">
        <v>250703216</v>
      </c>
      <c r="T37" s="36">
        <f t="shared" si="6"/>
        <v>1.5356102562136213</v>
      </c>
      <c r="U37" s="36">
        <f t="shared" si="7"/>
        <v>4.7285178035573416E-2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142392828</v>
      </c>
      <c r="E38" s="31">
        <v>178906211</v>
      </c>
      <c r="F38" s="31">
        <v>92752620</v>
      </c>
      <c r="G38" s="36">
        <f t="shared" si="0"/>
        <v>0.65138547567859251</v>
      </c>
      <c r="H38" s="31">
        <v>49182220</v>
      </c>
      <c r="I38" s="36">
        <f t="shared" si="1"/>
        <v>0.34539815446322902</v>
      </c>
      <c r="J38" s="31">
        <v>48008154</v>
      </c>
      <c r="K38" s="36">
        <f t="shared" si="2"/>
        <v>0.26834257867101102</v>
      </c>
      <c r="L38" s="31">
        <v>26832554</v>
      </c>
      <c r="M38" s="36">
        <f t="shared" si="3"/>
        <v>0.14998112055483642</v>
      </c>
      <c r="N38" s="31">
        <f t="shared" si="4"/>
        <v>216775548</v>
      </c>
      <c r="O38" s="36">
        <f t="shared" si="5"/>
        <v>1.2116714494613046</v>
      </c>
      <c r="P38" s="31">
        <v>30598401</v>
      </c>
      <c r="Q38" s="31">
        <v>236184427</v>
      </c>
      <c r="R38" s="31">
        <v>249308427</v>
      </c>
      <c r="S38" s="31">
        <v>242576337</v>
      </c>
      <c r="T38" s="36">
        <f t="shared" si="6"/>
        <v>0.9729969416557267</v>
      </c>
      <c r="U38" s="36">
        <f t="shared" si="7"/>
        <v>-0.12307332660945258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458938280</v>
      </c>
      <c r="E39" s="31">
        <v>393302951</v>
      </c>
      <c r="F39" s="31">
        <v>165404691</v>
      </c>
      <c r="G39" s="36">
        <f t="shared" si="0"/>
        <v>0.36040726652830091</v>
      </c>
      <c r="H39" s="31">
        <v>127141577</v>
      </c>
      <c r="I39" s="36">
        <f t="shared" si="1"/>
        <v>0.27703415152033078</v>
      </c>
      <c r="J39" s="31">
        <v>97025854</v>
      </c>
      <c r="K39" s="36">
        <f t="shared" si="2"/>
        <v>0.24669495551280518</v>
      </c>
      <c r="L39" s="31">
        <v>2696678</v>
      </c>
      <c r="M39" s="36">
        <f t="shared" si="3"/>
        <v>6.8564906343659754E-3</v>
      </c>
      <c r="N39" s="31">
        <f t="shared" si="4"/>
        <v>392268800</v>
      </c>
      <c r="O39" s="36">
        <f t="shared" si="5"/>
        <v>0.99737059943900597</v>
      </c>
      <c r="P39" s="31">
        <v>91141521</v>
      </c>
      <c r="Q39" s="31">
        <v>383613905</v>
      </c>
      <c r="R39" s="31">
        <v>375774263</v>
      </c>
      <c r="S39" s="31">
        <v>360018002</v>
      </c>
      <c r="T39" s="36">
        <f t="shared" si="6"/>
        <v>0.9580698771804923</v>
      </c>
      <c r="U39" s="36">
        <f t="shared" si="7"/>
        <v>-0.97041219007086787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1016297560</v>
      </c>
      <c r="E40" s="32">
        <f>SUM(E36:E39)</f>
        <v>996171965</v>
      </c>
      <c r="F40" s="32">
        <f>SUM(F36:F39)</f>
        <v>403616187</v>
      </c>
      <c r="G40" s="37">
        <f t="shared" si="0"/>
        <v>0.39714371350060113</v>
      </c>
      <c r="H40" s="32">
        <f>SUM(H36:H39)</f>
        <v>239196727</v>
      </c>
      <c r="I40" s="37">
        <f t="shared" si="1"/>
        <v>0.23536091831215258</v>
      </c>
      <c r="J40" s="32">
        <f>SUM(J36:J39)</f>
        <v>213921340</v>
      </c>
      <c r="K40" s="37">
        <f t="shared" si="2"/>
        <v>0.2147433851945432</v>
      </c>
      <c r="L40" s="32">
        <f>SUM(L36:L39)</f>
        <v>59072175</v>
      </c>
      <c r="M40" s="37">
        <f t="shared" si="3"/>
        <v>5.9299174314747953E-2</v>
      </c>
      <c r="N40" s="32">
        <f t="shared" si="4"/>
        <v>915806429</v>
      </c>
      <c r="O40" s="37">
        <f t="shared" si="5"/>
        <v>0.91932563972526571</v>
      </c>
      <c r="P40" s="32">
        <f>SUM(P36:P39)</f>
        <v>144919706</v>
      </c>
      <c r="Q40" s="32">
        <f>SUM(Q36:Q39)</f>
        <v>1089090372</v>
      </c>
      <c r="R40" s="32">
        <f>SUM(R36:R39)</f>
        <v>1094170366</v>
      </c>
      <c r="S40" s="32">
        <f>SUM(S36:S39)</f>
        <v>1091699122</v>
      </c>
      <c r="T40" s="37">
        <f t="shared" si="6"/>
        <v>0.99774144495520001</v>
      </c>
      <c r="U40" s="37">
        <f t="shared" si="7"/>
        <v>-0.59237996936041259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416923328</v>
      </c>
      <c r="E41" s="31">
        <v>422323328</v>
      </c>
      <c r="F41" s="31">
        <v>175914107</v>
      </c>
      <c r="G41" s="36">
        <f t="shared" si="0"/>
        <v>0.42193395088700819</v>
      </c>
      <c r="H41" s="31">
        <v>131319865</v>
      </c>
      <c r="I41" s="36">
        <f t="shared" si="1"/>
        <v>0.31497365625940699</v>
      </c>
      <c r="J41" s="31">
        <v>100905286</v>
      </c>
      <c r="K41" s="36">
        <f t="shared" si="2"/>
        <v>0.23892898949688141</v>
      </c>
      <c r="L41" s="31">
        <v>15994366</v>
      </c>
      <c r="M41" s="36">
        <f t="shared" si="3"/>
        <v>3.7872324211273498E-2</v>
      </c>
      <c r="N41" s="31">
        <f t="shared" si="4"/>
        <v>424133624</v>
      </c>
      <c r="O41" s="36">
        <f t="shared" si="5"/>
        <v>1.0042865167040926</v>
      </c>
      <c r="P41" s="31">
        <v>16090952</v>
      </c>
      <c r="Q41" s="31">
        <v>391978440</v>
      </c>
      <c r="R41" s="31">
        <v>402778440</v>
      </c>
      <c r="S41" s="31">
        <v>402939623</v>
      </c>
      <c r="T41" s="36">
        <f t="shared" si="6"/>
        <v>1.0004001778248111</v>
      </c>
      <c r="U41" s="36">
        <f t="shared" si="7"/>
        <v>-6.0025037673345771E-3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336837483</v>
      </c>
      <c r="E42" s="31">
        <v>364536153</v>
      </c>
      <c r="F42" s="31">
        <v>40537329</v>
      </c>
      <c r="G42" s="36">
        <f t="shared" si="0"/>
        <v>0.12034684690955252</v>
      </c>
      <c r="H42" s="31">
        <v>71060520</v>
      </c>
      <c r="I42" s="36">
        <f t="shared" si="1"/>
        <v>0.21096381366796996</v>
      </c>
      <c r="J42" s="31">
        <v>57741860</v>
      </c>
      <c r="K42" s="36">
        <f t="shared" si="2"/>
        <v>0.15839817127822711</v>
      </c>
      <c r="L42" s="31">
        <v>26794654</v>
      </c>
      <c r="M42" s="36">
        <f t="shared" si="3"/>
        <v>7.3503420112078707E-2</v>
      </c>
      <c r="N42" s="31">
        <f t="shared" si="4"/>
        <v>196134363</v>
      </c>
      <c r="O42" s="36">
        <f t="shared" si="5"/>
        <v>0.53803816544912075</v>
      </c>
      <c r="P42" s="31">
        <v>9197245</v>
      </c>
      <c r="Q42" s="31">
        <v>111270078</v>
      </c>
      <c r="R42" s="31">
        <v>133919110</v>
      </c>
      <c r="S42" s="31">
        <v>91885679</v>
      </c>
      <c r="T42" s="36">
        <f t="shared" si="6"/>
        <v>0.68612820828931731</v>
      </c>
      <c r="U42" s="36">
        <f t="shared" si="7"/>
        <v>1.9133348084127366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405286546</v>
      </c>
      <c r="E43" s="31">
        <v>424336753</v>
      </c>
      <c r="F43" s="31">
        <v>152108302</v>
      </c>
      <c r="G43" s="36">
        <f t="shared" si="0"/>
        <v>0.37531051425526474</v>
      </c>
      <c r="H43" s="31">
        <v>152585965</v>
      </c>
      <c r="I43" s="36">
        <f t="shared" si="1"/>
        <v>0.37648909519932594</v>
      </c>
      <c r="J43" s="31">
        <v>100493790</v>
      </c>
      <c r="K43" s="36">
        <f t="shared" si="2"/>
        <v>0.23682556198472868</v>
      </c>
      <c r="L43" s="31">
        <v>10828564</v>
      </c>
      <c r="M43" s="36">
        <f t="shared" si="3"/>
        <v>2.5518798273879425E-2</v>
      </c>
      <c r="N43" s="31">
        <f t="shared" si="4"/>
        <v>416016621</v>
      </c>
      <c r="O43" s="36">
        <f t="shared" si="5"/>
        <v>0.98039261991524929</v>
      </c>
      <c r="P43" s="31">
        <v>13750335</v>
      </c>
      <c r="Q43" s="31">
        <v>373620226</v>
      </c>
      <c r="R43" s="31">
        <v>394097455</v>
      </c>
      <c r="S43" s="31">
        <v>405531464</v>
      </c>
      <c r="T43" s="36">
        <f t="shared" si="6"/>
        <v>1.0290131510745228</v>
      </c>
      <c r="U43" s="36">
        <f t="shared" si="7"/>
        <v>-0.21248725940131641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132679176</v>
      </c>
      <c r="E44" s="31">
        <v>136822402</v>
      </c>
      <c r="F44" s="31">
        <v>85540710</v>
      </c>
      <c r="G44" s="36">
        <f t="shared" si="0"/>
        <v>0.64471842966525506</v>
      </c>
      <c r="H44" s="31">
        <v>25771073</v>
      </c>
      <c r="I44" s="36">
        <f t="shared" si="1"/>
        <v>0.19423600429957449</v>
      </c>
      <c r="J44" s="31">
        <v>22376126</v>
      </c>
      <c r="K44" s="36">
        <f t="shared" si="2"/>
        <v>0.16354139141629745</v>
      </c>
      <c r="L44" s="31">
        <v>3524409</v>
      </c>
      <c r="M44" s="36">
        <f t="shared" si="3"/>
        <v>2.5759005458769829E-2</v>
      </c>
      <c r="N44" s="31">
        <f t="shared" si="4"/>
        <v>137212318</v>
      </c>
      <c r="O44" s="36">
        <f t="shared" si="5"/>
        <v>1.0028497964828889</v>
      </c>
      <c r="P44" s="31">
        <v>3931165</v>
      </c>
      <c r="Q44" s="31">
        <v>115052329</v>
      </c>
      <c r="R44" s="31">
        <v>120552329</v>
      </c>
      <c r="S44" s="31">
        <v>119269447</v>
      </c>
      <c r="T44" s="36">
        <f t="shared" si="6"/>
        <v>0.98935829767336969</v>
      </c>
      <c r="U44" s="36">
        <f t="shared" si="7"/>
        <v>-0.10346958217220592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933773705</v>
      </c>
      <c r="E45" s="31">
        <v>885625155</v>
      </c>
      <c r="F45" s="31">
        <v>550092929</v>
      </c>
      <c r="G45" s="36">
        <f t="shared" si="0"/>
        <v>0.58910732445608971</v>
      </c>
      <c r="H45" s="31">
        <v>185171922</v>
      </c>
      <c r="I45" s="36">
        <f t="shared" si="1"/>
        <v>0.19830492228307073</v>
      </c>
      <c r="J45" s="31">
        <v>141250887</v>
      </c>
      <c r="K45" s="36">
        <f t="shared" si="2"/>
        <v>0.15949285790103829</v>
      </c>
      <c r="L45" s="31">
        <v>14881362</v>
      </c>
      <c r="M45" s="36">
        <f t="shared" si="3"/>
        <v>1.6803228675228855E-2</v>
      </c>
      <c r="N45" s="31">
        <f t="shared" si="4"/>
        <v>891397100</v>
      </c>
      <c r="O45" s="36">
        <f t="shared" si="5"/>
        <v>1.0065173679489716</v>
      </c>
      <c r="P45" s="31">
        <v>48622330</v>
      </c>
      <c r="Q45" s="31">
        <v>839939562</v>
      </c>
      <c r="R45" s="31">
        <v>867152674</v>
      </c>
      <c r="S45" s="31">
        <v>866443515</v>
      </c>
      <c r="T45" s="36">
        <f t="shared" si="6"/>
        <v>0.99918219822037935</v>
      </c>
      <c r="U45" s="36">
        <f t="shared" si="7"/>
        <v>-0.6939397597770407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487416678</v>
      </c>
      <c r="E46" s="31">
        <v>512248745</v>
      </c>
      <c r="F46" s="31">
        <v>519047032</v>
      </c>
      <c r="G46" s="36">
        <f t="shared" si="0"/>
        <v>1.0648938688962957</v>
      </c>
      <c r="H46" s="31">
        <v>410985588</v>
      </c>
      <c r="I46" s="36">
        <f t="shared" si="1"/>
        <v>0.84319147569259012</v>
      </c>
      <c r="J46" s="31">
        <v>327252236</v>
      </c>
      <c r="K46" s="36">
        <f t="shared" si="2"/>
        <v>0.63885414887644087</v>
      </c>
      <c r="L46" s="31">
        <v>26797368</v>
      </c>
      <c r="M46" s="36">
        <f t="shared" si="3"/>
        <v>5.2313194051846826E-2</v>
      </c>
      <c r="N46" s="31">
        <f t="shared" si="4"/>
        <v>1284082224</v>
      </c>
      <c r="O46" s="36">
        <f t="shared" si="5"/>
        <v>2.5067552366575345</v>
      </c>
      <c r="P46" s="31">
        <v>15879934</v>
      </c>
      <c r="Q46" s="31">
        <v>459638643</v>
      </c>
      <c r="R46" s="31">
        <v>489538643</v>
      </c>
      <c r="S46" s="31">
        <v>1075703160</v>
      </c>
      <c r="T46" s="36">
        <f t="shared" si="6"/>
        <v>2.1973815047732606</v>
      </c>
      <c r="U46" s="36">
        <f t="shared" si="7"/>
        <v>0.68749870119107559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2712916916</v>
      </c>
      <c r="E47" s="32">
        <f>SUM(E41:E46)</f>
        <v>2745892536</v>
      </c>
      <c r="F47" s="32">
        <f>SUM(F41:F46)</f>
        <v>1523240409</v>
      </c>
      <c r="G47" s="37">
        <f t="shared" si="0"/>
        <v>0.56147698442822491</v>
      </c>
      <c r="H47" s="32">
        <f>SUM(H41:H46)</f>
        <v>976894933</v>
      </c>
      <c r="I47" s="37">
        <f t="shared" si="1"/>
        <v>0.36009025091721608</v>
      </c>
      <c r="J47" s="32">
        <f>SUM(J41:J46)</f>
        <v>750020185</v>
      </c>
      <c r="K47" s="37">
        <f t="shared" si="2"/>
        <v>0.27314258484877574</v>
      </c>
      <c r="L47" s="32">
        <f>SUM(L41:L46)</f>
        <v>98820723</v>
      </c>
      <c r="M47" s="37">
        <f t="shared" si="3"/>
        <v>3.5988561716968813E-2</v>
      </c>
      <c r="N47" s="32">
        <f t="shared" si="4"/>
        <v>3348976250</v>
      </c>
      <c r="O47" s="37">
        <f t="shared" si="5"/>
        <v>1.2196312150214461</v>
      </c>
      <c r="P47" s="32">
        <f>SUM(P41:P46)</f>
        <v>107471961</v>
      </c>
      <c r="Q47" s="32">
        <f>SUM(Q41:Q46)</f>
        <v>2291499278</v>
      </c>
      <c r="R47" s="32">
        <f>SUM(R41:R46)</f>
        <v>2408038651</v>
      </c>
      <c r="S47" s="32">
        <f>SUM(S41:S46)</f>
        <v>2961772888</v>
      </c>
      <c r="T47" s="37">
        <f t="shared" si="6"/>
        <v>1.2299523875042653</v>
      </c>
      <c r="U47" s="37">
        <f t="shared" si="7"/>
        <v>-8.0497628586120196E-2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438117060</v>
      </c>
      <c r="E48" s="31">
        <v>440124060</v>
      </c>
      <c r="F48" s="31">
        <v>184815973</v>
      </c>
      <c r="G48" s="36">
        <f t="shared" si="0"/>
        <v>0.42184153477155167</v>
      </c>
      <c r="H48" s="31">
        <v>123513132</v>
      </c>
      <c r="I48" s="36">
        <f t="shared" si="1"/>
        <v>0.28191810654440164</v>
      </c>
      <c r="J48" s="31">
        <v>95882817</v>
      </c>
      <c r="K48" s="36">
        <f t="shared" si="2"/>
        <v>0.21785406823703299</v>
      </c>
      <c r="L48" s="31">
        <v>8458688</v>
      </c>
      <c r="M48" s="36">
        <f t="shared" si="3"/>
        <v>1.9218872060754871E-2</v>
      </c>
      <c r="N48" s="31">
        <f t="shared" si="4"/>
        <v>412670610</v>
      </c>
      <c r="O48" s="36">
        <f t="shared" si="5"/>
        <v>0.9376233828252879</v>
      </c>
      <c r="P48" s="31">
        <v>13704869</v>
      </c>
      <c r="Q48" s="31">
        <v>403019376</v>
      </c>
      <c r="R48" s="31">
        <v>414662390</v>
      </c>
      <c r="S48" s="31">
        <v>399198255</v>
      </c>
      <c r="T48" s="36">
        <f t="shared" si="6"/>
        <v>0.96270668531091041</v>
      </c>
      <c r="U48" s="36">
        <f t="shared" si="7"/>
        <v>-0.38279687314048749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360135850</v>
      </c>
      <c r="E49" s="31">
        <v>379143978</v>
      </c>
      <c r="F49" s="31">
        <v>183088437</v>
      </c>
      <c r="G49" s="36">
        <f t="shared" si="0"/>
        <v>0.50838714612832903</v>
      </c>
      <c r="H49" s="31">
        <v>104486207</v>
      </c>
      <c r="I49" s="36">
        <f t="shared" si="1"/>
        <v>0.29012998011722518</v>
      </c>
      <c r="J49" s="31">
        <v>80731132</v>
      </c>
      <c r="K49" s="36">
        <f t="shared" si="2"/>
        <v>0.21293001256636074</v>
      </c>
      <c r="L49" s="31">
        <v>6743670</v>
      </c>
      <c r="M49" s="36">
        <f t="shared" si="3"/>
        <v>1.7786567613636211E-2</v>
      </c>
      <c r="N49" s="31">
        <f t="shared" si="4"/>
        <v>375049446</v>
      </c>
      <c r="O49" s="36">
        <f t="shared" si="5"/>
        <v>0.98920058806789224</v>
      </c>
      <c r="P49" s="31">
        <v>7659064</v>
      </c>
      <c r="Q49" s="31">
        <v>368347836</v>
      </c>
      <c r="R49" s="31">
        <v>374774436</v>
      </c>
      <c r="S49" s="31">
        <v>341599796</v>
      </c>
      <c r="T49" s="36">
        <f t="shared" si="6"/>
        <v>0.91148104883012881</v>
      </c>
      <c r="U49" s="36">
        <f t="shared" si="7"/>
        <v>-0.11951773741543348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420864992</v>
      </c>
      <c r="E50" s="31">
        <v>432516747</v>
      </c>
      <c r="F50" s="31">
        <v>180799309</v>
      </c>
      <c r="G50" s="36">
        <f t="shared" si="0"/>
        <v>0.42958980299316507</v>
      </c>
      <c r="H50" s="31">
        <v>134733343</v>
      </c>
      <c r="I50" s="36">
        <f t="shared" si="1"/>
        <v>0.320134355579758</v>
      </c>
      <c r="J50" s="31">
        <v>102553210</v>
      </c>
      <c r="K50" s="36">
        <f t="shared" si="2"/>
        <v>0.23710806740160745</v>
      </c>
      <c r="L50" s="31">
        <v>16120432</v>
      </c>
      <c r="M50" s="36">
        <f t="shared" si="3"/>
        <v>3.7271231950701783E-2</v>
      </c>
      <c r="N50" s="31">
        <f t="shared" si="4"/>
        <v>434206294</v>
      </c>
      <c r="O50" s="36">
        <f t="shared" si="5"/>
        <v>1.0039063157940564</v>
      </c>
      <c r="P50" s="31">
        <v>16297077</v>
      </c>
      <c r="Q50" s="31">
        <v>391308036</v>
      </c>
      <c r="R50" s="31">
        <v>411363460</v>
      </c>
      <c r="S50" s="31">
        <v>414187109</v>
      </c>
      <c r="T50" s="36">
        <f t="shared" si="6"/>
        <v>1.0068641220588723</v>
      </c>
      <c r="U50" s="36">
        <f t="shared" si="7"/>
        <v>-1.0839060280564472E-2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211880179</v>
      </c>
      <c r="E51" s="31">
        <v>221502715</v>
      </c>
      <c r="F51" s="31">
        <v>76567261</v>
      </c>
      <c r="G51" s="36">
        <f t="shared" si="0"/>
        <v>0.36137056973130083</v>
      </c>
      <c r="H51" s="31">
        <v>7269702</v>
      </c>
      <c r="I51" s="36">
        <f t="shared" si="1"/>
        <v>3.4310439203470752E-2</v>
      </c>
      <c r="J51" s="31">
        <v>49431945</v>
      </c>
      <c r="K51" s="36">
        <f t="shared" si="2"/>
        <v>0.22316631649413418</v>
      </c>
      <c r="L51" s="31">
        <v>8636803</v>
      </c>
      <c r="M51" s="36">
        <f t="shared" si="3"/>
        <v>3.8991860664100667E-2</v>
      </c>
      <c r="N51" s="31">
        <f t="shared" si="4"/>
        <v>141905711</v>
      </c>
      <c r="O51" s="36">
        <f t="shared" si="5"/>
        <v>0.64064998480944124</v>
      </c>
      <c r="P51" s="31">
        <v>6548899</v>
      </c>
      <c r="Q51" s="31">
        <v>272637395</v>
      </c>
      <c r="R51" s="31">
        <v>217664568</v>
      </c>
      <c r="S51" s="31">
        <v>180930481</v>
      </c>
      <c r="T51" s="36">
        <f t="shared" si="6"/>
        <v>0.83123533913889003</v>
      </c>
      <c r="U51" s="36">
        <f t="shared" si="7"/>
        <v>0.31881756002039419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1013485974</v>
      </c>
      <c r="E52" s="31">
        <v>1070331402</v>
      </c>
      <c r="F52" s="31">
        <v>355760727</v>
      </c>
      <c r="G52" s="36">
        <f t="shared" si="0"/>
        <v>0.35102678885223526</v>
      </c>
      <c r="H52" s="31">
        <v>289091829</v>
      </c>
      <c r="I52" s="36">
        <f t="shared" si="1"/>
        <v>0.28524502204901753</v>
      </c>
      <c r="J52" s="31">
        <v>225160350</v>
      </c>
      <c r="K52" s="36">
        <f t="shared" si="2"/>
        <v>0.21036507905800936</v>
      </c>
      <c r="L52" s="31">
        <v>32290079</v>
      </c>
      <c r="M52" s="36">
        <f t="shared" si="3"/>
        <v>3.016830015419841E-2</v>
      </c>
      <c r="N52" s="31">
        <f t="shared" si="4"/>
        <v>902302985</v>
      </c>
      <c r="O52" s="36">
        <f t="shared" si="5"/>
        <v>0.8430127185972256</v>
      </c>
      <c r="P52" s="31">
        <v>30836158</v>
      </c>
      <c r="Q52" s="31">
        <v>963154430</v>
      </c>
      <c r="R52" s="31">
        <v>1017344074</v>
      </c>
      <c r="S52" s="31">
        <v>858580210</v>
      </c>
      <c r="T52" s="36">
        <f t="shared" si="6"/>
        <v>0.84394280356323181</v>
      </c>
      <c r="U52" s="36">
        <f t="shared" si="7"/>
        <v>4.7149875156301979E-2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2444484055</v>
      </c>
      <c r="E53" s="32">
        <f>SUM(E48:E52)</f>
        <v>2543618902</v>
      </c>
      <c r="F53" s="32">
        <f>SUM(F48:F52)</f>
        <v>981031707</v>
      </c>
      <c r="G53" s="37">
        <f t="shared" si="0"/>
        <v>0.40132464967131887</v>
      </c>
      <c r="H53" s="32">
        <f>SUM(H48:H52)</f>
        <v>659094213</v>
      </c>
      <c r="I53" s="37">
        <f t="shared" si="1"/>
        <v>0.26962508168211391</v>
      </c>
      <c r="J53" s="32">
        <f>SUM(J48:J52)</f>
        <v>553759454</v>
      </c>
      <c r="K53" s="37">
        <f t="shared" si="2"/>
        <v>0.21770535419617668</v>
      </c>
      <c r="L53" s="32">
        <f>SUM(L48:L52)</f>
        <v>72249672</v>
      </c>
      <c r="M53" s="37">
        <f t="shared" si="3"/>
        <v>2.8404283339454443E-2</v>
      </c>
      <c r="N53" s="32">
        <f t="shared" si="4"/>
        <v>2266135046</v>
      </c>
      <c r="O53" s="37">
        <f t="shared" si="5"/>
        <v>0.89090981523143276</v>
      </c>
      <c r="P53" s="32">
        <f>SUM(P48:P52)</f>
        <v>75046067</v>
      </c>
      <c r="Q53" s="32">
        <f>SUM(Q48:Q52)</f>
        <v>2398467073</v>
      </c>
      <c r="R53" s="32">
        <f>SUM(R48:R52)</f>
        <v>2435808928</v>
      </c>
      <c r="S53" s="32">
        <f>SUM(S48:S52)</f>
        <v>2194495851</v>
      </c>
      <c r="T53" s="37">
        <f t="shared" si="6"/>
        <v>0.90093103189414048</v>
      </c>
      <c r="U53" s="37">
        <f t="shared" si="7"/>
        <v>-3.7262379119747835E-2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20178276707</v>
      </c>
      <c r="E54" s="32">
        <f>SUM(E8:E9,E11:E18,E20:E26,E28:E34,E36:E39,E41:E46,E48:E52)</f>
        <v>20584749214</v>
      </c>
      <c r="F54" s="32">
        <f>SUM(F8:F9,F11:F18,F20:F26,F28:F34,F36:F39,F41:F46,F48:F52)</f>
        <v>9634263442</v>
      </c>
      <c r="G54" s="37">
        <f t="shared" si="0"/>
        <v>0.47745719725697883</v>
      </c>
      <c r="H54" s="32">
        <f>SUM(H8:H9,H11:H18,H20:H26,H28:H34,H36:H39,H41:H46,H48:H52)</f>
        <v>4589406643</v>
      </c>
      <c r="I54" s="37">
        <f t="shared" si="1"/>
        <v>0.22744294320277109</v>
      </c>
      <c r="J54" s="32">
        <f>SUM(J8:J9,J11:J18,J20:J26,J28:J34,J36:J39,J41:J46,J48:J52)</f>
        <v>4662818792</v>
      </c>
      <c r="K54" s="37">
        <f t="shared" si="2"/>
        <v>0.22651812482751776</v>
      </c>
      <c r="L54" s="32">
        <f>SUM(L8:L9,L11:L18,L20:L26,L28:L34,L36:L39,L41:L46,L48:L52)</f>
        <v>408288553</v>
      </c>
      <c r="M54" s="37">
        <f t="shared" si="3"/>
        <v>1.983451674613149E-2</v>
      </c>
      <c r="N54" s="32">
        <f t="shared" si="4"/>
        <v>19294777430</v>
      </c>
      <c r="O54" s="37">
        <f t="shared" si="5"/>
        <v>0.93733361671840676</v>
      </c>
      <c r="P54" s="32">
        <f>SUM(P8:P9,P11:P18,P20:P26,P28:P34,P36:P39,P41:P46,P48:P52)</f>
        <v>1740602784</v>
      </c>
      <c r="Q54" s="32">
        <f>SUM(Q8:Q9,Q11:Q18,Q20:Q26,Q28:Q34,Q36:Q39,Q41:Q46,Q48:Q52)</f>
        <v>18551278881</v>
      </c>
      <c r="R54" s="32">
        <f>SUM(R8:R9,R11:R18,R20:R26,R28:R34,R36:R39,R41:R46,R48:R52)</f>
        <v>19096974133</v>
      </c>
      <c r="S54" s="32">
        <f>SUM(S8:S9,S11:S18,S20:S26,S28:S34,S36:S39,S41:S46,S48:S52)</f>
        <v>19530335914</v>
      </c>
      <c r="T54" s="37">
        <f t="shared" si="6"/>
        <v>1.022692693511646</v>
      </c>
      <c r="U54" s="37">
        <f t="shared" si="7"/>
        <v>-0.76543266691684209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2816132969</v>
      </c>
      <c r="E57" s="31">
        <v>2840692086</v>
      </c>
      <c r="F57" s="31">
        <v>619744413</v>
      </c>
      <c r="G57" s="36">
        <f t="shared" ref="G57:G85" si="8">IF(($D57      =0),0,($F57      /$D57      ))</f>
        <v>0.22006930064103802</v>
      </c>
      <c r="H57" s="31">
        <v>963820794</v>
      </c>
      <c r="I57" s="36">
        <f t="shared" ref="I57:I85" si="9">IF(($D57      =0),0,($H57      /$D57      ))</f>
        <v>0.34224974623348475</v>
      </c>
      <c r="J57" s="31">
        <v>760390173</v>
      </c>
      <c r="K57" s="36">
        <f t="shared" ref="K57:K85" si="10">IF(($E57      =0),0,($J57      /$E57      ))</f>
        <v>0.26767778765867972</v>
      </c>
      <c r="L57" s="31">
        <v>627649780</v>
      </c>
      <c r="M57" s="36">
        <f t="shared" ref="M57:M85" si="11">IF(($E57      =0),0,($L57      /$E57      ))</f>
        <v>0.22094959995604396</v>
      </c>
      <c r="N57" s="31">
        <f t="shared" ref="N57:N85" si="12">$F57      +$H57      +$J57      +$L57</f>
        <v>2971605160</v>
      </c>
      <c r="O57" s="36">
        <f t="shared" ref="O57:O85" si="13">IF(($E57      =0),0,($N57      /$E57      ))</f>
        <v>1.0460849222783382</v>
      </c>
      <c r="P57" s="31">
        <v>512433915</v>
      </c>
      <c r="Q57" s="31">
        <v>2526577397</v>
      </c>
      <c r="R57" s="31">
        <v>2462406122</v>
      </c>
      <c r="S57" s="31">
        <v>2671408104</v>
      </c>
      <c r="T57" s="36">
        <f t="shared" ref="T57:T85" si="14">IF(($R57      =0),0,($S57      /$R57      ))</f>
        <v>1.0848771370947721</v>
      </c>
      <c r="U57" s="36">
        <f t="shared" ref="U57:U85" si="15">IF(($P57      =0),0,(($L57      /$P57      )-1))</f>
        <v>0.22484043625410699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2816132969</v>
      </c>
      <c r="E58" s="32">
        <f>E57</f>
        <v>2840692086</v>
      </c>
      <c r="F58" s="32">
        <f>F57</f>
        <v>619744413</v>
      </c>
      <c r="G58" s="37">
        <f t="shared" si="8"/>
        <v>0.22006930064103802</v>
      </c>
      <c r="H58" s="32">
        <f>H57</f>
        <v>963820794</v>
      </c>
      <c r="I58" s="37">
        <f t="shared" si="9"/>
        <v>0.34224974623348475</v>
      </c>
      <c r="J58" s="32">
        <f>J57</f>
        <v>760390173</v>
      </c>
      <c r="K58" s="37">
        <f t="shared" si="10"/>
        <v>0.26767778765867972</v>
      </c>
      <c r="L58" s="32">
        <f>L57</f>
        <v>627649780</v>
      </c>
      <c r="M58" s="37">
        <f t="shared" si="11"/>
        <v>0.22094959995604396</v>
      </c>
      <c r="N58" s="32">
        <f t="shared" si="12"/>
        <v>2971605160</v>
      </c>
      <c r="O58" s="37">
        <f t="shared" si="13"/>
        <v>1.0460849222783382</v>
      </c>
      <c r="P58" s="32">
        <f>P57</f>
        <v>512433915</v>
      </c>
      <c r="Q58" s="32">
        <f>Q57</f>
        <v>2526577397</v>
      </c>
      <c r="R58" s="32">
        <f>R57</f>
        <v>2462406122</v>
      </c>
      <c r="S58" s="32">
        <f>S57</f>
        <v>2671408104</v>
      </c>
      <c r="T58" s="37">
        <f t="shared" si="14"/>
        <v>1.0848771370947721</v>
      </c>
      <c r="U58" s="37">
        <f t="shared" si="15"/>
        <v>0.22484043625410699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153737366</v>
      </c>
      <c r="E59" s="31">
        <v>149276092</v>
      </c>
      <c r="F59" s="31">
        <v>63903422</v>
      </c>
      <c r="G59" s="36">
        <f t="shared" si="8"/>
        <v>0.4156661692772855</v>
      </c>
      <c r="H59" s="31">
        <v>17077834</v>
      </c>
      <c r="I59" s="36">
        <f t="shared" si="9"/>
        <v>0.11108447116233278</v>
      </c>
      <c r="J59" s="31">
        <v>38284407</v>
      </c>
      <c r="K59" s="36">
        <f t="shared" si="10"/>
        <v>0.25646710392177202</v>
      </c>
      <c r="L59" s="31">
        <v>20831487</v>
      </c>
      <c r="M59" s="36">
        <f t="shared" si="11"/>
        <v>0.13955005601298834</v>
      </c>
      <c r="N59" s="31">
        <f t="shared" si="12"/>
        <v>140097150</v>
      </c>
      <c r="O59" s="36">
        <f t="shared" si="13"/>
        <v>0.93851030076537645</v>
      </c>
      <c r="P59" s="31">
        <v>20994760</v>
      </c>
      <c r="Q59" s="31">
        <v>202790396</v>
      </c>
      <c r="R59" s="31">
        <v>201595455</v>
      </c>
      <c r="S59" s="31">
        <v>134120214</v>
      </c>
      <c r="T59" s="36">
        <f t="shared" si="14"/>
        <v>0.66529383809768927</v>
      </c>
      <c r="U59" s="36">
        <f t="shared" si="15"/>
        <v>-7.7768452699625845E-3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190719240</v>
      </c>
      <c r="E60" s="31">
        <v>190719240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7804410</v>
      </c>
      <c r="K60" s="36">
        <f t="shared" si="10"/>
        <v>4.0920936975210265E-2</v>
      </c>
      <c r="L60" s="31">
        <v>206569851</v>
      </c>
      <c r="M60" s="36">
        <f t="shared" si="11"/>
        <v>1.083109658994027</v>
      </c>
      <c r="N60" s="31">
        <f t="shared" si="12"/>
        <v>214374261</v>
      </c>
      <c r="O60" s="36">
        <f t="shared" si="13"/>
        <v>1.1240305959692374</v>
      </c>
      <c r="P60" s="31">
        <v>0</v>
      </c>
      <c r="Q60" s="31">
        <v>176187587</v>
      </c>
      <c r="R60" s="31">
        <v>170678587</v>
      </c>
      <c r="S60" s="31">
        <v>75335</v>
      </c>
      <c r="T60" s="36">
        <f t="shared" si="14"/>
        <v>4.4138518676628134E-4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118682172</v>
      </c>
      <c r="E61" s="31">
        <v>118682172</v>
      </c>
      <c r="F61" s="31">
        <v>39974845</v>
      </c>
      <c r="G61" s="36">
        <f t="shared" si="8"/>
        <v>0.33682266111543696</v>
      </c>
      <c r="H61" s="31">
        <v>4765854</v>
      </c>
      <c r="I61" s="36">
        <f t="shared" si="9"/>
        <v>4.0156444052945037E-2</v>
      </c>
      <c r="J61" s="31">
        <v>0</v>
      </c>
      <c r="K61" s="36">
        <f t="shared" si="10"/>
        <v>0</v>
      </c>
      <c r="L61" s="31">
        <v>-17721754</v>
      </c>
      <c r="M61" s="36">
        <f t="shared" si="11"/>
        <v>-0.14932111286267999</v>
      </c>
      <c r="N61" s="31">
        <f t="shared" si="12"/>
        <v>27018945</v>
      </c>
      <c r="O61" s="36">
        <f t="shared" si="13"/>
        <v>0.22765799230570199</v>
      </c>
      <c r="P61" s="31">
        <v>3904592</v>
      </c>
      <c r="Q61" s="31">
        <v>113209720</v>
      </c>
      <c r="R61" s="31">
        <v>141711366</v>
      </c>
      <c r="S61" s="31">
        <v>50126353</v>
      </c>
      <c r="T61" s="36">
        <f t="shared" si="14"/>
        <v>0.35372147213653987</v>
      </c>
      <c r="U61" s="36">
        <f t="shared" si="15"/>
        <v>-5.5386954642123944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36616334</v>
      </c>
      <c r="E62" s="31">
        <v>38568718</v>
      </c>
      <c r="F62" s="31">
        <v>15725501</v>
      </c>
      <c r="G62" s="36">
        <f t="shared" si="8"/>
        <v>0.42946683302593863</v>
      </c>
      <c r="H62" s="31">
        <v>5969582</v>
      </c>
      <c r="I62" s="36">
        <f t="shared" si="9"/>
        <v>0.16303057537108986</v>
      </c>
      <c r="J62" s="31">
        <v>10670881</v>
      </c>
      <c r="K62" s="36">
        <f t="shared" si="10"/>
        <v>0.27667191323289514</v>
      </c>
      <c r="L62" s="31">
        <v>3186016</v>
      </c>
      <c r="M62" s="36">
        <f t="shared" si="11"/>
        <v>8.2606219890430377E-2</v>
      </c>
      <c r="N62" s="31">
        <f t="shared" si="12"/>
        <v>35551980</v>
      </c>
      <c r="O62" s="36">
        <f t="shared" si="13"/>
        <v>0.92178277743118142</v>
      </c>
      <c r="P62" s="31">
        <v>3736736</v>
      </c>
      <c r="Q62" s="31">
        <v>38670619</v>
      </c>
      <c r="R62" s="31">
        <v>40206619</v>
      </c>
      <c r="S62" s="31">
        <v>22859518</v>
      </c>
      <c r="T62" s="36">
        <f t="shared" si="14"/>
        <v>0.56855111343731735</v>
      </c>
      <c r="U62" s="36">
        <f t="shared" si="15"/>
        <v>-0.14737995940842485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499755112</v>
      </c>
      <c r="E63" s="32">
        <f>SUM(E59:E62)</f>
        <v>497246222</v>
      </c>
      <c r="F63" s="32">
        <f>SUM(F59:F62)</f>
        <v>119603768</v>
      </c>
      <c r="G63" s="37">
        <f t="shared" si="8"/>
        <v>0.23932475151950022</v>
      </c>
      <c r="H63" s="32">
        <f>SUM(H59:H62)</f>
        <v>27813270</v>
      </c>
      <c r="I63" s="37">
        <f t="shared" si="9"/>
        <v>5.5653797894517583E-2</v>
      </c>
      <c r="J63" s="32">
        <f>SUM(J59:J62)</f>
        <v>56759698</v>
      </c>
      <c r="K63" s="37">
        <f t="shared" si="10"/>
        <v>0.11414807290380982</v>
      </c>
      <c r="L63" s="32">
        <f>SUM(L59:L62)</f>
        <v>212865600</v>
      </c>
      <c r="M63" s="37">
        <f t="shared" si="11"/>
        <v>0.42808892372036966</v>
      </c>
      <c r="N63" s="32">
        <f t="shared" si="12"/>
        <v>417042336</v>
      </c>
      <c r="O63" s="37">
        <f t="shared" si="13"/>
        <v>0.83870388058976542</v>
      </c>
      <c r="P63" s="32">
        <f>SUM(P59:P62)</f>
        <v>28636088</v>
      </c>
      <c r="Q63" s="32">
        <f>SUM(Q59:Q62)</f>
        <v>530858322</v>
      </c>
      <c r="R63" s="32">
        <f>SUM(R59:R62)</f>
        <v>554192027</v>
      </c>
      <c r="S63" s="32">
        <f>SUM(S59:S62)</f>
        <v>207181420</v>
      </c>
      <c r="T63" s="37">
        <f t="shared" si="14"/>
        <v>0.37384410079216096</v>
      </c>
      <c r="U63" s="37">
        <f t="shared" si="15"/>
        <v>6.4334734548936989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271418382</v>
      </c>
      <c r="E64" s="31">
        <v>276077814</v>
      </c>
      <c r="F64" s="31">
        <v>-490285</v>
      </c>
      <c r="G64" s="36">
        <f t="shared" si="8"/>
        <v>-1.8063809694363294E-3</v>
      </c>
      <c r="H64" s="31">
        <v>38135591</v>
      </c>
      <c r="I64" s="36">
        <f t="shared" si="9"/>
        <v>0.14050482034042927</v>
      </c>
      <c r="J64" s="31">
        <v>55036133</v>
      </c>
      <c r="K64" s="36">
        <f t="shared" si="10"/>
        <v>0.19935007526537427</v>
      </c>
      <c r="L64" s="31">
        <v>43612379</v>
      </c>
      <c r="M64" s="36">
        <f t="shared" si="11"/>
        <v>0.15797132832991789</v>
      </c>
      <c r="N64" s="31">
        <f t="shared" si="12"/>
        <v>136293818</v>
      </c>
      <c r="O64" s="36">
        <f t="shared" si="13"/>
        <v>0.49367899587903863</v>
      </c>
      <c r="P64" s="31">
        <v>27529940</v>
      </c>
      <c r="Q64" s="31">
        <v>84586802</v>
      </c>
      <c r="R64" s="31">
        <v>84865001</v>
      </c>
      <c r="S64" s="31">
        <v>84350237</v>
      </c>
      <c r="T64" s="36">
        <f t="shared" si="14"/>
        <v>0.99393431928434195</v>
      </c>
      <c r="U64" s="36">
        <f t="shared" si="15"/>
        <v>0.58417995099153863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67588511</v>
      </c>
      <c r="E65" s="31">
        <v>67588511</v>
      </c>
      <c r="F65" s="31">
        <v>11383986</v>
      </c>
      <c r="G65" s="36">
        <f t="shared" si="8"/>
        <v>0.16843078552211338</v>
      </c>
      <c r="H65" s="31">
        <v>8293521</v>
      </c>
      <c r="I65" s="36">
        <f t="shared" si="9"/>
        <v>0.12270607648095695</v>
      </c>
      <c r="J65" s="31">
        <v>8479733</v>
      </c>
      <c r="K65" s="36">
        <f t="shared" si="10"/>
        <v>0.12546116010752181</v>
      </c>
      <c r="L65" s="31">
        <v>8239589</v>
      </c>
      <c r="M65" s="36">
        <f t="shared" si="11"/>
        <v>0.12190813021461591</v>
      </c>
      <c r="N65" s="31">
        <f t="shared" si="12"/>
        <v>36396829</v>
      </c>
      <c r="O65" s="36">
        <f t="shared" si="13"/>
        <v>0.53850615232520804</v>
      </c>
      <c r="P65" s="31">
        <v>-6962090</v>
      </c>
      <c r="Q65" s="31">
        <v>57048401</v>
      </c>
      <c r="R65" s="31">
        <v>59935860</v>
      </c>
      <c r="S65" s="31">
        <v>23839721</v>
      </c>
      <c r="T65" s="36">
        <f t="shared" si="14"/>
        <v>0.39775388223344088</v>
      </c>
      <c r="U65" s="36">
        <f t="shared" si="15"/>
        <v>-2.1834936060866781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63474342</v>
      </c>
      <c r="E66" s="31">
        <v>60187473</v>
      </c>
      <c r="F66" s="31">
        <v>25209023</v>
      </c>
      <c r="G66" s="36">
        <f t="shared" si="8"/>
        <v>0.39715296300353931</v>
      </c>
      <c r="H66" s="31">
        <v>8335313</v>
      </c>
      <c r="I66" s="36">
        <f t="shared" si="9"/>
        <v>0.13131783232979399</v>
      </c>
      <c r="J66" s="31">
        <v>10239664</v>
      </c>
      <c r="K66" s="36">
        <f t="shared" si="10"/>
        <v>0.17012948857314544</v>
      </c>
      <c r="L66" s="31">
        <v>9766495</v>
      </c>
      <c r="M66" s="36">
        <f t="shared" si="11"/>
        <v>0.16226790249193548</v>
      </c>
      <c r="N66" s="31">
        <f t="shared" si="12"/>
        <v>53550495</v>
      </c>
      <c r="O66" s="36">
        <f t="shared" si="13"/>
        <v>0.88972824959771946</v>
      </c>
      <c r="P66" s="31">
        <v>9572240</v>
      </c>
      <c r="Q66" s="31">
        <v>34547329</v>
      </c>
      <c r="R66" s="31">
        <v>35542329</v>
      </c>
      <c r="S66" s="31">
        <v>55220633</v>
      </c>
      <c r="T66" s="36">
        <f t="shared" si="14"/>
        <v>1.5536582591422188</v>
      </c>
      <c r="U66" s="36">
        <f t="shared" si="15"/>
        <v>2.0293578096662879E-2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1158761499</v>
      </c>
      <c r="E67" s="31">
        <v>1158761499</v>
      </c>
      <c r="F67" s="31">
        <v>162143797</v>
      </c>
      <c r="G67" s="36">
        <f t="shared" si="8"/>
        <v>0.13992853330036295</v>
      </c>
      <c r="H67" s="31">
        <v>162638315</v>
      </c>
      <c r="I67" s="36">
        <f t="shared" si="9"/>
        <v>0.14035529756585396</v>
      </c>
      <c r="J67" s="31">
        <v>160967345</v>
      </c>
      <c r="K67" s="36">
        <f t="shared" si="10"/>
        <v>0.13891326656858488</v>
      </c>
      <c r="L67" s="31">
        <v>166089208</v>
      </c>
      <c r="M67" s="36">
        <f t="shared" si="11"/>
        <v>0.14333338494878661</v>
      </c>
      <c r="N67" s="31">
        <f t="shared" si="12"/>
        <v>651838665</v>
      </c>
      <c r="O67" s="36">
        <f t="shared" si="13"/>
        <v>0.56253048238358838</v>
      </c>
      <c r="P67" s="31">
        <v>152617756</v>
      </c>
      <c r="Q67" s="31">
        <v>1012499312</v>
      </c>
      <c r="R67" s="31">
        <v>1012499312</v>
      </c>
      <c r="S67" s="31">
        <v>615603990</v>
      </c>
      <c r="T67" s="36">
        <f t="shared" si="14"/>
        <v>0.60800435388345231</v>
      </c>
      <c r="U67" s="36">
        <f t="shared" si="15"/>
        <v>8.8269231268214954E-2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59045204</v>
      </c>
      <c r="E68" s="31">
        <v>58791436</v>
      </c>
      <c r="F68" s="31">
        <v>33429097</v>
      </c>
      <c r="G68" s="36">
        <f t="shared" si="8"/>
        <v>0.5661610890530584</v>
      </c>
      <c r="H68" s="31">
        <v>27851504</v>
      </c>
      <c r="I68" s="36">
        <f t="shared" si="9"/>
        <v>0.47169798922195272</v>
      </c>
      <c r="J68" s="31">
        <v>61004805</v>
      </c>
      <c r="K68" s="36">
        <f t="shared" si="10"/>
        <v>1.0376478131951055</v>
      </c>
      <c r="L68" s="31">
        <v>-13047641</v>
      </c>
      <c r="M68" s="36">
        <f t="shared" si="11"/>
        <v>-0.22193097987945046</v>
      </c>
      <c r="N68" s="31">
        <f t="shared" si="12"/>
        <v>109237765</v>
      </c>
      <c r="O68" s="36">
        <f t="shared" si="13"/>
        <v>1.8580557379139371</v>
      </c>
      <c r="P68" s="31">
        <v>5311695</v>
      </c>
      <c r="Q68" s="31">
        <v>197581492</v>
      </c>
      <c r="R68" s="31">
        <v>196517633</v>
      </c>
      <c r="S68" s="31">
        <v>116016702</v>
      </c>
      <c r="T68" s="36">
        <f t="shared" si="14"/>
        <v>0.59036280983498313</v>
      </c>
      <c r="U68" s="36">
        <f t="shared" si="15"/>
        <v>-3.4563987578353048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6562000</v>
      </c>
      <c r="E69" s="31">
        <v>8602000</v>
      </c>
      <c r="F69" s="31">
        <v>855454</v>
      </c>
      <c r="G69" s="36">
        <f t="shared" si="8"/>
        <v>0.13036482779640354</v>
      </c>
      <c r="H69" s="31">
        <v>2909351</v>
      </c>
      <c r="I69" s="36">
        <f t="shared" si="9"/>
        <v>0.44336345626333434</v>
      </c>
      <c r="J69" s="31">
        <v>212095</v>
      </c>
      <c r="K69" s="36">
        <f t="shared" si="10"/>
        <v>2.4656475238316669E-2</v>
      </c>
      <c r="L69" s="31">
        <v>2596147</v>
      </c>
      <c r="M69" s="36">
        <f t="shared" si="11"/>
        <v>0.30180737037898164</v>
      </c>
      <c r="N69" s="31">
        <f t="shared" si="12"/>
        <v>6573047</v>
      </c>
      <c r="O69" s="36">
        <f t="shared" si="13"/>
        <v>0.76413008602650545</v>
      </c>
      <c r="P69" s="31">
        <v>6835893</v>
      </c>
      <c r="Q69" s="31">
        <v>6652000</v>
      </c>
      <c r="R69" s="31">
        <v>8602000</v>
      </c>
      <c r="S69" s="31">
        <v>10961811</v>
      </c>
      <c r="T69" s="36">
        <f t="shared" si="14"/>
        <v>1.2743328295745175</v>
      </c>
      <c r="U69" s="36">
        <f t="shared" si="15"/>
        <v>-0.62021830944398926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1626849938</v>
      </c>
      <c r="E70" s="32">
        <f>SUM(E64:E69)</f>
        <v>1630008733</v>
      </c>
      <c r="F70" s="32">
        <f>SUM(F64:F69)</f>
        <v>232531072</v>
      </c>
      <c r="G70" s="37">
        <f t="shared" si="8"/>
        <v>0.14293332566731179</v>
      </c>
      <c r="H70" s="32">
        <f>SUM(H64:H69)</f>
        <v>248163595</v>
      </c>
      <c r="I70" s="37">
        <f t="shared" si="9"/>
        <v>0.15254240062552099</v>
      </c>
      <c r="J70" s="32">
        <f>SUM(J64:J69)</f>
        <v>295939775</v>
      </c>
      <c r="K70" s="37">
        <f t="shared" si="10"/>
        <v>0.18155717144860228</v>
      </c>
      <c r="L70" s="32">
        <f>SUM(L64:L69)</f>
        <v>217256177</v>
      </c>
      <c r="M70" s="37">
        <f t="shared" si="11"/>
        <v>0.13328528406111306</v>
      </c>
      <c r="N70" s="32">
        <f t="shared" si="12"/>
        <v>993890619</v>
      </c>
      <c r="O70" s="37">
        <f t="shared" si="13"/>
        <v>0.6097455791974582</v>
      </c>
      <c r="P70" s="32">
        <f>SUM(P64:P69)</f>
        <v>194905434</v>
      </c>
      <c r="Q70" s="32">
        <f>SUM(Q64:Q69)</f>
        <v>1392915336</v>
      </c>
      <c r="R70" s="32">
        <f>SUM(R64:R69)</f>
        <v>1397962135</v>
      </c>
      <c r="S70" s="32">
        <f>SUM(S64:S69)</f>
        <v>905993094</v>
      </c>
      <c r="T70" s="37">
        <f t="shared" si="14"/>
        <v>0.6480812829740914</v>
      </c>
      <c r="U70" s="37">
        <f t="shared" si="15"/>
        <v>0.11467480686043885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117207746</v>
      </c>
      <c r="E71" s="31">
        <v>136110678</v>
      </c>
      <c r="F71" s="31">
        <v>28755624</v>
      </c>
      <c r="G71" s="36">
        <f t="shared" si="8"/>
        <v>0.24533893860564471</v>
      </c>
      <c r="H71" s="31">
        <v>30768610</v>
      </c>
      <c r="I71" s="36">
        <f t="shared" si="9"/>
        <v>0.26251345196929221</v>
      </c>
      <c r="J71" s="31">
        <v>30557079</v>
      </c>
      <c r="K71" s="36">
        <f t="shared" si="10"/>
        <v>0.22450170294501068</v>
      </c>
      <c r="L71" s="31">
        <v>30860252</v>
      </c>
      <c r="M71" s="36">
        <f t="shared" si="11"/>
        <v>0.22672910350207792</v>
      </c>
      <c r="N71" s="31">
        <f t="shared" si="12"/>
        <v>120941565</v>
      </c>
      <c r="O71" s="36">
        <f t="shared" si="13"/>
        <v>0.8885531008816222</v>
      </c>
      <c r="P71" s="31">
        <v>39546640</v>
      </c>
      <c r="Q71" s="31">
        <v>124673640</v>
      </c>
      <c r="R71" s="31">
        <v>153282650</v>
      </c>
      <c r="S71" s="31">
        <v>157686903</v>
      </c>
      <c r="T71" s="36">
        <f t="shared" si="14"/>
        <v>1.0287328865987115</v>
      </c>
      <c r="U71" s="36">
        <f t="shared" si="15"/>
        <v>-0.21964920407903177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498570260</v>
      </c>
      <c r="E72" s="31">
        <v>498570260</v>
      </c>
      <c r="F72" s="31">
        <v>101906632</v>
      </c>
      <c r="G72" s="36">
        <f t="shared" si="8"/>
        <v>0.2043977352359525</v>
      </c>
      <c r="H72" s="31">
        <v>33029257</v>
      </c>
      <c r="I72" s="36">
        <f t="shared" si="9"/>
        <v>6.6247948684303795E-2</v>
      </c>
      <c r="J72" s="31">
        <v>203873204</v>
      </c>
      <c r="K72" s="36">
        <f t="shared" si="10"/>
        <v>0.40891569424939223</v>
      </c>
      <c r="L72" s="31">
        <v>48749516</v>
      </c>
      <c r="M72" s="36">
        <f t="shared" si="11"/>
        <v>9.7778628031282899E-2</v>
      </c>
      <c r="N72" s="31">
        <f t="shared" si="12"/>
        <v>387558609</v>
      </c>
      <c r="O72" s="36">
        <f t="shared" si="13"/>
        <v>0.77734000620093147</v>
      </c>
      <c r="P72" s="31">
        <v>50450013</v>
      </c>
      <c r="Q72" s="31">
        <v>260610271</v>
      </c>
      <c r="R72" s="31">
        <v>214516071</v>
      </c>
      <c r="S72" s="31">
        <v>194034984</v>
      </c>
      <c r="T72" s="36">
        <f t="shared" si="14"/>
        <v>0.90452423026151729</v>
      </c>
      <c r="U72" s="36">
        <f t="shared" si="15"/>
        <v>-3.3706572087503717E-2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164567461</v>
      </c>
      <c r="E73" s="31">
        <v>178734581</v>
      </c>
      <c r="F73" s="31">
        <v>52661619</v>
      </c>
      <c r="G73" s="36">
        <f t="shared" si="8"/>
        <v>0.32000019128933394</v>
      </c>
      <c r="H73" s="31">
        <v>76746356</v>
      </c>
      <c r="I73" s="36">
        <f t="shared" si="9"/>
        <v>0.46635194791028584</v>
      </c>
      <c r="J73" s="31">
        <v>65321952</v>
      </c>
      <c r="K73" s="36">
        <f t="shared" si="10"/>
        <v>0.36546901911499713</v>
      </c>
      <c r="L73" s="31">
        <v>-34970007</v>
      </c>
      <c r="M73" s="36">
        <f t="shared" si="11"/>
        <v>-0.19565327987648903</v>
      </c>
      <c r="N73" s="31">
        <f t="shared" si="12"/>
        <v>159759920</v>
      </c>
      <c r="O73" s="36">
        <f t="shared" si="13"/>
        <v>0.89383889287770224</v>
      </c>
      <c r="P73" s="31">
        <v>61218346</v>
      </c>
      <c r="Q73" s="31">
        <v>156073478</v>
      </c>
      <c r="R73" s="31">
        <v>156073478</v>
      </c>
      <c r="S73" s="31">
        <v>345642040</v>
      </c>
      <c r="T73" s="36">
        <f t="shared" si="14"/>
        <v>2.2146109923942361</v>
      </c>
      <c r="U73" s="36">
        <f t="shared" si="15"/>
        <v>-1.571234103580649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966650418</v>
      </c>
      <c r="E74" s="31">
        <v>1005696765</v>
      </c>
      <c r="F74" s="31">
        <v>416904805</v>
      </c>
      <c r="G74" s="36">
        <f t="shared" si="8"/>
        <v>0.4312880822651235</v>
      </c>
      <c r="H74" s="31">
        <v>323161803</v>
      </c>
      <c r="I74" s="36">
        <f t="shared" si="9"/>
        <v>0.33431093286921848</v>
      </c>
      <c r="J74" s="31">
        <v>228224449</v>
      </c>
      <c r="K74" s="36">
        <f t="shared" si="10"/>
        <v>0.2269316725901967</v>
      </c>
      <c r="L74" s="31">
        <v>42519126</v>
      </c>
      <c r="M74" s="36">
        <f t="shared" si="11"/>
        <v>4.2278276593641029E-2</v>
      </c>
      <c r="N74" s="31">
        <f t="shared" si="12"/>
        <v>1010810183</v>
      </c>
      <c r="O74" s="36">
        <f t="shared" si="13"/>
        <v>1.005084453065731</v>
      </c>
      <c r="P74" s="31">
        <v>32685836</v>
      </c>
      <c r="Q74" s="31">
        <v>938148884</v>
      </c>
      <c r="R74" s="31">
        <v>913700987</v>
      </c>
      <c r="S74" s="31">
        <v>996407245</v>
      </c>
      <c r="T74" s="36">
        <f t="shared" si="14"/>
        <v>1.0905178599746879</v>
      </c>
      <c r="U74" s="36">
        <f t="shared" si="15"/>
        <v>0.30084254231710639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118837540</v>
      </c>
      <c r="E75" s="31">
        <v>113404706</v>
      </c>
      <c r="F75" s="31">
        <v>52139382</v>
      </c>
      <c r="G75" s="36">
        <f t="shared" si="8"/>
        <v>0.43874504638854017</v>
      </c>
      <c r="H75" s="31">
        <v>31705777</v>
      </c>
      <c r="I75" s="36">
        <f t="shared" si="9"/>
        <v>0.26679933798696942</v>
      </c>
      <c r="J75" s="31">
        <v>22616292</v>
      </c>
      <c r="K75" s="36">
        <f t="shared" si="10"/>
        <v>0.19942992489218217</v>
      </c>
      <c r="L75" s="31">
        <v>6464656</v>
      </c>
      <c r="M75" s="36">
        <f t="shared" si="11"/>
        <v>5.7005182836063255E-2</v>
      </c>
      <c r="N75" s="31">
        <f t="shared" si="12"/>
        <v>112926107</v>
      </c>
      <c r="O75" s="36">
        <f t="shared" si="13"/>
        <v>0.99577972540222448</v>
      </c>
      <c r="P75" s="31">
        <v>3412333</v>
      </c>
      <c r="Q75" s="31">
        <v>112505150</v>
      </c>
      <c r="R75" s="31">
        <v>111952932</v>
      </c>
      <c r="S75" s="31">
        <v>110183165</v>
      </c>
      <c r="T75" s="36">
        <f t="shared" si="14"/>
        <v>0.9841918655600731</v>
      </c>
      <c r="U75" s="36">
        <f t="shared" si="15"/>
        <v>0.89449740104497422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170958996</v>
      </c>
      <c r="E76" s="31">
        <v>171024248</v>
      </c>
      <c r="F76" s="31">
        <v>53434107</v>
      </c>
      <c r="G76" s="36">
        <f t="shared" si="8"/>
        <v>0.3125551053189386</v>
      </c>
      <c r="H76" s="31">
        <v>43145471</v>
      </c>
      <c r="I76" s="36">
        <f t="shared" si="9"/>
        <v>0.25237321234619325</v>
      </c>
      <c r="J76" s="31">
        <v>46394279</v>
      </c>
      <c r="K76" s="36">
        <f t="shared" si="10"/>
        <v>0.27127310625566964</v>
      </c>
      <c r="L76" s="31">
        <v>11002656</v>
      </c>
      <c r="M76" s="36">
        <f t="shared" si="11"/>
        <v>6.4333894922315338E-2</v>
      </c>
      <c r="N76" s="31">
        <f t="shared" si="12"/>
        <v>153976513</v>
      </c>
      <c r="O76" s="36">
        <f t="shared" si="13"/>
        <v>0.90031977804691177</v>
      </c>
      <c r="P76" s="31">
        <v>30403867</v>
      </c>
      <c r="Q76" s="31">
        <v>177847036</v>
      </c>
      <c r="R76" s="31">
        <v>157254036</v>
      </c>
      <c r="S76" s="31">
        <v>127428888</v>
      </c>
      <c r="T76" s="36">
        <f t="shared" si="14"/>
        <v>0.81033778999478268</v>
      </c>
      <c r="U76" s="36">
        <f t="shared" si="15"/>
        <v>-0.63811655931793143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41031528</v>
      </c>
      <c r="E77" s="31">
        <v>0</v>
      </c>
      <c r="F77" s="31">
        <v>61465745</v>
      </c>
      <c r="G77" s="36">
        <f t="shared" si="8"/>
        <v>1.4980125770602548</v>
      </c>
      <c r="H77" s="31">
        <v>48219784</v>
      </c>
      <c r="I77" s="36">
        <f t="shared" si="9"/>
        <v>1.1751886013116548</v>
      </c>
      <c r="J77" s="31">
        <v>36454954</v>
      </c>
      <c r="K77" s="36">
        <f t="shared" si="10"/>
        <v>0</v>
      </c>
      <c r="L77" s="31">
        <v>-136066053</v>
      </c>
      <c r="M77" s="36">
        <f t="shared" si="11"/>
        <v>0</v>
      </c>
      <c r="N77" s="31">
        <f t="shared" si="12"/>
        <v>10074430</v>
      </c>
      <c r="O77" s="36">
        <f t="shared" si="13"/>
        <v>0</v>
      </c>
      <c r="P77" s="31">
        <v>1815137</v>
      </c>
      <c r="Q77" s="31">
        <v>152227896</v>
      </c>
      <c r="R77" s="31">
        <v>149453568</v>
      </c>
      <c r="S77" s="31">
        <v>143848425</v>
      </c>
      <c r="T77" s="36">
        <f t="shared" si="14"/>
        <v>0.96249575654159025</v>
      </c>
      <c r="U77" s="36">
        <f t="shared" si="15"/>
        <v>-75.961864035607235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2077823949</v>
      </c>
      <c r="E78" s="32">
        <f>SUM(E71:E77)</f>
        <v>2103541238</v>
      </c>
      <c r="F78" s="32">
        <f>SUM(F71:F77)</f>
        <v>767267914</v>
      </c>
      <c r="G78" s="37">
        <f t="shared" si="8"/>
        <v>0.36926512198940875</v>
      </c>
      <c r="H78" s="32">
        <f>SUM(H71:H77)</f>
        <v>586777058</v>
      </c>
      <c r="I78" s="37">
        <f t="shared" si="9"/>
        <v>0.28239979536399118</v>
      </c>
      <c r="J78" s="32">
        <f>SUM(J71:J77)</f>
        <v>633442209</v>
      </c>
      <c r="K78" s="37">
        <f t="shared" si="10"/>
        <v>0.30113134820321502</v>
      </c>
      <c r="L78" s="32">
        <f>SUM(L71:L77)</f>
        <v>-31439854</v>
      </c>
      <c r="M78" s="37">
        <f t="shared" si="11"/>
        <v>-1.4946155289017443E-2</v>
      </c>
      <c r="N78" s="32">
        <f t="shared" si="12"/>
        <v>1956047327</v>
      </c>
      <c r="O78" s="37">
        <f t="shared" si="13"/>
        <v>0.92988304277779033</v>
      </c>
      <c r="P78" s="32">
        <f>SUM(P71:P77)</f>
        <v>219532172</v>
      </c>
      <c r="Q78" s="32">
        <f>SUM(Q71:Q77)</f>
        <v>1922086355</v>
      </c>
      <c r="R78" s="32">
        <f>SUM(R71:R77)</f>
        <v>1856233722</v>
      </c>
      <c r="S78" s="32">
        <f>SUM(S71:S77)</f>
        <v>2075231650</v>
      </c>
      <c r="T78" s="37">
        <f t="shared" si="14"/>
        <v>1.1179797163495342</v>
      </c>
      <c r="U78" s="37">
        <f t="shared" si="15"/>
        <v>-1.1432129683479832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103107775</v>
      </c>
      <c r="E79" s="31">
        <v>114839345</v>
      </c>
      <c r="F79" s="31">
        <v>26311399</v>
      </c>
      <c r="G79" s="36">
        <f t="shared" si="8"/>
        <v>0.25518346215889148</v>
      </c>
      <c r="H79" s="31">
        <v>29800706</v>
      </c>
      <c r="I79" s="36">
        <f t="shared" si="9"/>
        <v>0.28902481893339277</v>
      </c>
      <c r="J79" s="31">
        <v>28110535</v>
      </c>
      <c r="K79" s="36">
        <f t="shared" si="10"/>
        <v>0.24478139439057234</v>
      </c>
      <c r="L79" s="31">
        <v>34511567</v>
      </c>
      <c r="M79" s="36">
        <f t="shared" si="11"/>
        <v>0.30052040962093612</v>
      </c>
      <c r="N79" s="31">
        <f t="shared" si="12"/>
        <v>118734207</v>
      </c>
      <c r="O79" s="36">
        <f t="shared" si="13"/>
        <v>1.0339157455138741</v>
      </c>
      <c r="P79" s="31">
        <v>28115670</v>
      </c>
      <c r="Q79" s="31">
        <v>96836106</v>
      </c>
      <c r="R79" s="31">
        <v>98609911</v>
      </c>
      <c r="S79" s="31">
        <v>115617108</v>
      </c>
      <c r="T79" s="36">
        <f t="shared" si="14"/>
        <v>1.1724694488366387</v>
      </c>
      <c r="U79" s="36">
        <f t="shared" si="15"/>
        <v>0.22748513551339866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369684677</v>
      </c>
      <c r="E80" s="31">
        <v>372622737</v>
      </c>
      <c r="F80" s="31">
        <v>123927243</v>
      </c>
      <c r="G80" s="36">
        <f t="shared" si="8"/>
        <v>0.33522418079557026</v>
      </c>
      <c r="H80" s="31">
        <v>96696911</v>
      </c>
      <c r="I80" s="36">
        <f t="shared" si="9"/>
        <v>0.26156591553833863</v>
      </c>
      <c r="J80" s="31">
        <v>75964701</v>
      </c>
      <c r="K80" s="36">
        <f t="shared" si="10"/>
        <v>0.20386491069115839</v>
      </c>
      <c r="L80" s="31">
        <v>56517606</v>
      </c>
      <c r="M80" s="36">
        <f t="shared" si="11"/>
        <v>0.15167514053228587</v>
      </c>
      <c r="N80" s="31">
        <f t="shared" si="12"/>
        <v>353106461</v>
      </c>
      <c r="O80" s="36">
        <f t="shared" si="13"/>
        <v>0.94762457020973467</v>
      </c>
      <c r="P80" s="31">
        <v>116316985</v>
      </c>
      <c r="Q80" s="31">
        <v>405598993</v>
      </c>
      <c r="R80" s="31">
        <v>405989850</v>
      </c>
      <c r="S80" s="31">
        <v>412917051</v>
      </c>
      <c r="T80" s="36">
        <f t="shared" si="14"/>
        <v>1.0170624979910212</v>
      </c>
      <c r="U80" s="36">
        <f t="shared" si="15"/>
        <v>-0.51410702400857455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288688520</v>
      </c>
      <c r="E81" s="31">
        <v>288713520</v>
      </c>
      <c r="F81" s="31">
        <v>148238135</v>
      </c>
      <c r="G81" s="36">
        <f t="shared" si="8"/>
        <v>0.51348815325250896</v>
      </c>
      <c r="H81" s="31">
        <v>2945204</v>
      </c>
      <c r="I81" s="36">
        <f t="shared" si="9"/>
        <v>1.0202012882258013E-2</v>
      </c>
      <c r="J81" s="31">
        <v>146858328</v>
      </c>
      <c r="K81" s="36">
        <f t="shared" si="10"/>
        <v>0.50866453361796149</v>
      </c>
      <c r="L81" s="31">
        <v>-18487223</v>
      </c>
      <c r="M81" s="36">
        <f t="shared" si="11"/>
        <v>-6.40331045113509E-2</v>
      </c>
      <c r="N81" s="31">
        <f t="shared" si="12"/>
        <v>279554444</v>
      </c>
      <c r="O81" s="36">
        <f t="shared" si="13"/>
        <v>0.96827624837243509</v>
      </c>
      <c r="P81" s="31">
        <v>855449</v>
      </c>
      <c r="Q81" s="31">
        <v>248531780</v>
      </c>
      <c r="R81" s="31">
        <v>259623210</v>
      </c>
      <c r="S81" s="31">
        <v>287778914</v>
      </c>
      <c r="T81" s="36">
        <f t="shared" si="14"/>
        <v>1.1084483317188782</v>
      </c>
      <c r="U81" s="36">
        <f t="shared" si="15"/>
        <v>-22.611134036044231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245995840</v>
      </c>
      <c r="E82" s="31">
        <v>237959810</v>
      </c>
      <c r="F82" s="31">
        <v>113418029</v>
      </c>
      <c r="G82" s="36">
        <f t="shared" si="8"/>
        <v>0.46105669510508795</v>
      </c>
      <c r="H82" s="31">
        <v>52392548</v>
      </c>
      <c r="I82" s="36">
        <f t="shared" si="9"/>
        <v>0.21298143903571704</v>
      </c>
      <c r="J82" s="31">
        <v>56537853</v>
      </c>
      <c r="K82" s="36">
        <f t="shared" si="10"/>
        <v>0.23759412566348914</v>
      </c>
      <c r="L82" s="31">
        <v>9008985</v>
      </c>
      <c r="M82" s="36">
        <f t="shared" si="11"/>
        <v>3.7859271277784261E-2</v>
      </c>
      <c r="N82" s="31">
        <f t="shared" si="12"/>
        <v>231357415</v>
      </c>
      <c r="O82" s="36">
        <f t="shared" si="13"/>
        <v>0.97225415922125669</v>
      </c>
      <c r="P82" s="31">
        <v>26969391</v>
      </c>
      <c r="Q82" s="31">
        <v>211590454</v>
      </c>
      <c r="R82" s="31">
        <v>226942554</v>
      </c>
      <c r="S82" s="31">
        <v>173787665</v>
      </c>
      <c r="T82" s="36">
        <f t="shared" si="14"/>
        <v>0.76577821980447092</v>
      </c>
      <c r="U82" s="36">
        <f t="shared" si="15"/>
        <v>-0.66595519342650333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189321000</v>
      </c>
      <c r="E83" s="31">
        <v>186056107</v>
      </c>
      <c r="F83" s="31">
        <v>77460445</v>
      </c>
      <c r="G83" s="36">
        <f t="shared" si="8"/>
        <v>0.40914872095541432</v>
      </c>
      <c r="H83" s="31">
        <v>69801133</v>
      </c>
      <c r="I83" s="36">
        <f t="shared" si="9"/>
        <v>0.36869197289260042</v>
      </c>
      <c r="J83" s="31">
        <v>29177136</v>
      </c>
      <c r="K83" s="36">
        <f t="shared" si="10"/>
        <v>0.15681901803954224</v>
      </c>
      <c r="L83" s="31">
        <v>3860921</v>
      </c>
      <c r="M83" s="36">
        <f t="shared" si="11"/>
        <v>2.075138011997639E-2</v>
      </c>
      <c r="N83" s="31">
        <f t="shared" si="12"/>
        <v>180299635</v>
      </c>
      <c r="O83" s="36">
        <f t="shared" si="13"/>
        <v>0.96906055870555219</v>
      </c>
      <c r="P83" s="31">
        <v>10670506</v>
      </c>
      <c r="Q83" s="31">
        <v>185016000</v>
      </c>
      <c r="R83" s="31">
        <v>186893000</v>
      </c>
      <c r="S83" s="31">
        <v>190963184</v>
      </c>
      <c r="T83" s="36">
        <f t="shared" si="14"/>
        <v>1.0217781511346065</v>
      </c>
      <c r="U83" s="36">
        <f t="shared" si="15"/>
        <v>-0.63816889283413558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1196797812</v>
      </c>
      <c r="E84" s="32">
        <f>SUM(E79:E83)</f>
        <v>1200191519</v>
      </c>
      <c r="F84" s="32">
        <f>SUM(F79:F83)</f>
        <v>489355251</v>
      </c>
      <c r="G84" s="37">
        <f t="shared" si="8"/>
        <v>0.40888715378099305</v>
      </c>
      <c r="H84" s="32">
        <f>SUM(H79:H83)</f>
        <v>251636502</v>
      </c>
      <c r="I84" s="37">
        <f t="shared" si="9"/>
        <v>0.21025815678880938</v>
      </c>
      <c r="J84" s="32">
        <f>SUM(J79:J83)</f>
        <v>336648553</v>
      </c>
      <c r="K84" s="37">
        <f t="shared" si="10"/>
        <v>0.28049569395432461</v>
      </c>
      <c r="L84" s="32">
        <f>SUM(L79:L83)</f>
        <v>85411856</v>
      </c>
      <c r="M84" s="37">
        <f t="shared" si="11"/>
        <v>7.1165188761844606E-2</v>
      </c>
      <c r="N84" s="32">
        <f t="shared" si="12"/>
        <v>1163052162</v>
      </c>
      <c r="O84" s="37">
        <f t="shared" si="13"/>
        <v>0.96905547455380747</v>
      </c>
      <c r="P84" s="32">
        <f>SUM(P79:P83)</f>
        <v>182928001</v>
      </c>
      <c r="Q84" s="32">
        <f>SUM(Q79:Q83)</f>
        <v>1147573333</v>
      </c>
      <c r="R84" s="32">
        <f>SUM(R79:R83)</f>
        <v>1178058525</v>
      </c>
      <c r="S84" s="32">
        <f>SUM(S79:S83)</f>
        <v>1181063922</v>
      </c>
      <c r="T84" s="37">
        <f t="shared" si="14"/>
        <v>1.0025511440528814</v>
      </c>
      <c r="U84" s="37">
        <f t="shared" si="15"/>
        <v>-0.53308484467613027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8217359780</v>
      </c>
      <c r="E85" s="32">
        <f>SUM(E57,E59:E62,E64:E69,E71:E77,E79:E83)</f>
        <v>8271679798</v>
      </c>
      <c r="F85" s="32">
        <f>SUM(F57,F59:F62,F64:F69,F71:F77,F79:F83)</f>
        <v>2228502418</v>
      </c>
      <c r="G85" s="37">
        <f t="shared" si="8"/>
        <v>0.27119445632937833</v>
      </c>
      <c r="H85" s="32">
        <f>SUM(H57,H59:H62,H64:H69,H71:H77,H79:H83)</f>
        <v>2078211219</v>
      </c>
      <c r="I85" s="37">
        <f t="shared" si="9"/>
        <v>0.25290498099621966</v>
      </c>
      <c r="J85" s="32">
        <f>SUM(J57,J59:J62,J64:J69,J71:J77,J79:J83)</f>
        <v>2083180408</v>
      </c>
      <c r="K85" s="37">
        <f t="shared" si="10"/>
        <v>0.25184490440547397</v>
      </c>
      <c r="L85" s="32">
        <f>SUM(L57,L59:L62,L64:L69,L71:L77,L79:L83)</f>
        <v>1111743559</v>
      </c>
      <c r="M85" s="37">
        <f t="shared" si="11"/>
        <v>0.13440360194658493</v>
      </c>
      <c r="N85" s="32">
        <f t="shared" si="12"/>
        <v>7501637604</v>
      </c>
      <c r="O85" s="37">
        <f t="shared" si="13"/>
        <v>0.9069061892136846</v>
      </c>
      <c r="P85" s="32">
        <f>SUM(P57,P59:P62,P64:P69,P71:P77,P79:P83)</f>
        <v>1138435610</v>
      </c>
      <c r="Q85" s="32">
        <f>SUM(Q57,Q59:Q62,Q64:Q69,Q71:Q77,Q79:Q83)</f>
        <v>7520010743</v>
      </c>
      <c r="R85" s="32">
        <f>SUM(R57,R59:R62,R64:R69,R71:R77,R79:R83)</f>
        <v>7448852531</v>
      </c>
      <c r="S85" s="32">
        <f>SUM(S57,S59:S62,S64:S69,S71:S77,S79:S83)</f>
        <v>7040878190</v>
      </c>
      <c r="T85" s="37">
        <f t="shared" si="14"/>
        <v>0.94522990765327586</v>
      </c>
      <c r="U85" s="37">
        <f t="shared" si="15"/>
        <v>-2.3446254461418348E-2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12310388120</v>
      </c>
      <c r="E88" s="31">
        <v>11955730197</v>
      </c>
      <c r="F88" s="31">
        <v>3503155970</v>
      </c>
      <c r="G88" s="36">
        <f t="shared" ref="G88:G99" si="16">IF(($D88      =0),0,($F88      /$D88      ))</f>
        <v>0.28456909204256675</v>
      </c>
      <c r="H88" s="31">
        <v>3327023068</v>
      </c>
      <c r="I88" s="36">
        <f t="shared" ref="I88:I99" si="17">IF(($D88      =0),0,($H88      /$D88      ))</f>
        <v>0.27026142763076427</v>
      </c>
      <c r="J88" s="31">
        <v>2876960394</v>
      </c>
      <c r="K88" s="36">
        <f t="shared" ref="K88:K99" si="18">IF(($E88      =0),0,($J88      /$E88      ))</f>
        <v>0.24063443609006024</v>
      </c>
      <c r="L88" s="31">
        <v>1764675433</v>
      </c>
      <c r="M88" s="36">
        <f t="shared" ref="M88:M99" si="19">IF(($E88      =0),0,($L88      /$E88      ))</f>
        <v>0.14760080763973768</v>
      </c>
      <c r="N88" s="31">
        <f t="shared" ref="N88:N99" si="20">$F88      +$H88      +$J88      +$L88</f>
        <v>11471814865</v>
      </c>
      <c r="O88" s="36">
        <f t="shared" ref="O88:O99" si="21">IF(($E88      =0),0,($N88      /$E88      ))</f>
        <v>0.9595244017700042</v>
      </c>
      <c r="P88" s="31">
        <v>2260945127</v>
      </c>
      <c r="Q88" s="31">
        <v>11304660119</v>
      </c>
      <c r="R88" s="31">
        <v>11181132715</v>
      </c>
      <c r="S88" s="31">
        <v>11615210520</v>
      </c>
      <c r="T88" s="36">
        <f t="shared" ref="T88:T99" si="22">IF(($R88      =0),0,($S88      /$R88      ))</f>
        <v>1.038822346184807</v>
      </c>
      <c r="U88" s="36">
        <f t="shared" ref="U88:U99" si="23">IF(($P88      =0),0,(($L88      /$P88      )-1))</f>
        <v>-0.21949656719820076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30589719404</v>
      </c>
      <c r="E89" s="31">
        <v>30988846959</v>
      </c>
      <c r="F89" s="31">
        <v>10727514071</v>
      </c>
      <c r="G89" s="36">
        <f t="shared" si="16"/>
        <v>0.35069017565415261</v>
      </c>
      <c r="H89" s="31">
        <v>9255538371</v>
      </c>
      <c r="I89" s="36">
        <f t="shared" si="17"/>
        <v>0.30257022788478793</v>
      </c>
      <c r="J89" s="31">
        <v>10163087433</v>
      </c>
      <c r="K89" s="36">
        <f t="shared" si="18"/>
        <v>0.32795952190303629</v>
      </c>
      <c r="L89" s="31">
        <v>9180288706</v>
      </c>
      <c r="M89" s="36">
        <f t="shared" si="19"/>
        <v>0.29624492702636024</v>
      </c>
      <c r="N89" s="31">
        <f t="shared" si="20"/>
        <v>39326428581</v>
      </c>
      <c r="O89" s="36">
        <f t="shared" si="21"/>
        <v>1.2690510438491336</v>
      </c>
      <c r="P89" s="31">
        <v>8044794508</v>
      </c>
      <c r="Q89" s="31">
        <v>29112113999</v>
      </c>
      <c r="R89" s="31">
        <v>29010298996</v>
      </c>
      <c r="S89" s="31">
        <v>37590241662</v>
      </c>
      <c r="T89" s="36">
        <f t="shared" si="22"/>
        <v>1.2957550581323902</v>
      </c>
      <c r="U89" s="36">
        <f t="shared" si="23"/>
        <v>0.14114645151853522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16955530580</v>
      </c>
      <c r="E90" s="31">
        <v>17037802559</v>
      </c>
      <c r="F90" s="31">
        <v>3588723855</v>
      </c>
      <c r="G90" s="36">
        <f t="shared" si="16"/>
        <v>0.21165506075245449</v>
      </c>
      <c r="H90" s="31">
        <v>6779973076</v>
      </c>
      <c r="I90" s="36">
        <f t="shared" si="17"/>
        <v>0.39986793949092686</v>
      </c>
      <c r="J90" s="31">
        <v>4136865027</v>
      </c>
      <c r="K90" s="36">
        <f t="shared" si="18"/>
        <v>0.24280508080044361</v>
      </c>
      <c r="L90" s="31">
        <v>3282007770</v>
      </c>
      <c r="M90" s="36">
        <f t="shared" si="19"/>
        <v>0.19263093105080747</v>
      </c>
      <c r="N90" s="31">
        <f t="shared" si="20"/>
        <v>17787569728</v>
      </c>
      <c r="O90" s="36">
        <f t="shared" si="21"/>
        <v>1.0440060956454706</v>
      </c>
      <c r="P90" s="31">
        <v>-3142709528</v>
      </c>
      <c r="Q90" s="31">
        <v>15877603258</v>
      </c>
      <c r="R90" s="31">
        <v>16094853260</v>
      </c>
      <c r="S90" s="31">
        <v>12241367267</v>
      </c>
      <c r="T90" s="36">
        <f t="shared" si="22"/>
        <v>0.76057650661674936</v>
      </c>
      <c r="U90" s="36">
        <f t="shared" si="23"/>
        <v>-2.044324249746571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59855638104</v>
      </c>
      <c r="E91" s="32">
        <f>SUM(E88:E90)</f>
        <v>59982379715</v>
      </c>
      <c r="F91" s="32">
        <f>SUM(F88:F90)</f>
        <v>17819393896</v>
      </c>
      <c r="G91" s="37">
        <f t="shared" si="16"/>
        <v>0.29770618876434923</v>
      </c>
      <c r="H91" s="32">
        <f>SUM(H88:H90)</f>
        <v>19362534515</v>
      </c>
      <c r="I91" s="37">
        <f t="shared" si="17"/>
        <v>0.32348722907869309</v>
      </c>
      <c r="J91" s="32">
        <f>SUM(J88:J90)</f>
        <v>17176912854</v>
      </c>
      <c r="K91" s="37">
        <f t="shared" si="18"/>
        <v>0.28636597840256262</v>
      </c>
      <c r="L91" s="32">
        <f>SUM(L88:L90)</f>
        <v>14226971909</v>
      </c>
      <c r="M91" s="37">
        <f t="shared" si="19"/>
        <v>0.2371858531888526</v>
      </c>
      <c r="N91" s="32">
        <f t="shared" si="20"/>
        <v>68585813174</v>
      </c>
      <c r="O91" s="37">
        <f t="shared" si="21"/>
        <v>1.1434326797282521</v>
      </c>
      <c r="P91" s="32">
        <f>SUM(P88:P90)</f>
        <v>7163030107</v>
      </c>
      <c r="Q91" s="32">
        <f>SUM(Q88:Q90)</f>
        <v>56294377376</v>
      </c>
      <c r="R91" s="32">
        <f>SUM(R88:R90)</f>
        <v>56286284971</v>
      </c>
      <c r="S91" s="32">
        <f>SUM(S88:S90)</f>
        <v>61446819449</v>
      </c>
      <c r="T91" s="37">
        <f t="shared" si="22"/>
        <v>1.0916836931174057</v>
      </c>
      <c r="U91" s="37">
        <f t="shared" si="23"/>
        <v>0.98616670549755647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1302741620</v>
      </c>
      <c r="E92" s="31">
        <v>1305241620</v>
      </c>
      <c r="F92" s="31">
        <v>336992922</v>
      </c>
      <c r="G92" s="36">
        <f t="shared" si="16"/>
        <v>0.25867978486785431</v>
      </c>
      <c r="H92" s="31">
        <v>333898801</v>
      </c>
      <c r="I92" s="36">
        <f t="shared" si="17"/>
        <v>0.25630470069728795</v>
      </c>
      <c r="J92" s="31">
        <v>338578136</v>
      </c>
      <c r="K92" s="36">
        <f t="shared" si="18"/>
        <v>0.25939881996714143</v>
      </c>
      <c r="L92" s="31">
        <v>345823609</v>
      </c>
      <c r="M92" s="36">
        <f t="shared" si="19"/>
        <v>0.26494987878183046</v>
      </c>
      <c r="N92" s="31">
        <f t="shared" si="20"/>
        <v>1355293468</v>
      </c>
      <c r="O92" s="36">
        <f t="shared" si="21"/>
        <v>1.0383468066242019</v>
      </c>
      <c r="P92" s="31">
        <v>318176051</v>
      </c>
      <c r="Q92" s="31">
        <v>1248226581</v>
      </c>
      <c r="R92" s="31">
        <v>1248226581</v>
      </c>
      <c r="S92" s="31">
        <v>1259687560</v>
      </c>
      <c r="T92" s="36">
        <f t="shared" si="22"/>
        <v>1.0091818097567016</v>
      </c>
      <c r="U92" s="36">
        <f t="shared" si="23"/>
        <v>8.6893900132037238E-2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517458319</v>
      </c>
      <c r="E93" s="31">
        <v>518039559</v>
      </c>
      <c r="F93" s="31">
        <v>139670383</v>
      </c>
      <c r="G93" s="36">
        <f t="shared" si="16"/>
        <v>0.26991619976255515</v>
      </c>
      <c r="H93" s="31">
        <v>138677543</v>
      </c>
      <c r="I93" s="36">
        <f t="shared" si="17"/>
        <v>0.2679975138248768</v>
      </c>
      <c r="J93" s="31">
        <v>124127163</v>
      </c>
      <c r="K93" s="36">
        <f t="shared" si="18"/>
        <v>0.23960942913241881</v>
      </c>
      <c r="L93" s="31">
        <v>117128091</v>
      </c>
      <c r="M93" s="36">
        <f t="shared" si="19"/>
        <v>0.22609873891889404</v>
      </c>
      <c r="N93" s="31">
        <f t="shared" si="20"/>
        <v>519603180</v>
      </c>
      <c r="O93" s="36">
        <f t="shared" si="21"/>
        <v>1.0030183428520756</v>
      </c>
      <c r="P93" s="31">
        <v>109624668</v>
      </c>
      <c r="Q93" s="31">
        <v>453303668</v>
      </c>
      <c r="R93" s="31">
        <v>495916520</v>
      </c>
      <c r="S93" s="31">
        <v>486894013</v>
      </c>
      <c r="T93" s="36">
        <f t="shared" si="22"/>
        <v>0.98180639959322191</v>
      </c>
      <c r="U93" s="36">
        <f t="shared" si="23"/>
        <v>6.8446483231310751E-2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406014242</v>
      </c>
      <c r="E94" s="31">
        <v>468307788</v>
      </c>
      <c r="F94" s="31">
        <v>151376239</v>
      </c>
      <c r="G94" s="36">
        <f t="shared" si="16"/>
        <v>0.37283480070632596</v>
      </c>
      <c r="H94" s="31">
        <v>139267997</v>
      </c>
      <c r="I94" s="36">
        <f t="shared" si="17"/>
        <v>0.34301259067656054</v>
      </c>
      <c r="J94" s="31">
        <v>115644984</v>
      </c>
      <c r="K94" s="36">
        <f t="shared" si="18"/>
        <v>0.2469422609730334</v>
      </c>
      <c r="L94" s="31">
        <v>55318593</v>
      </c>
      <c r="M94" s="36">
        <f t="shared" si="19"/>
        <v>0.1181244352912619</v>
      </c>
      <c r="N94" s="31">
        <f t="shared" si="20"/>
        <v>461607813</v>
      </c>
      <c r="O94" s="36">
        <f t="shared" si="21"/>
        <v>0.98569322319277763</v>
      </c>
      <c r="P94" s="31">
        <v>50066244</v>
      </c>
      <c r="Q94" s="31">
        <v>382889029</v>
      </c>
      <c r="R94" s="31">
        <v>385766574</v>
      </c>
      <c r="S94" s="31">
        <v>384435397</v>
      </c>
      <c r="T94" s="36">
        <f t="shared" si="22"/>
        <v>0.99654926815924705</v>
      </c>
      <c r="U94" s="36">
        <f t="shared" si="23"/>
        <v>0.1049079895028675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330739037</v>
      </c>
      <c r="E95" s="31">
        <v>431059916</v>
      </c>
      <c r="F95" s="31">
        <v>134004237</v>
      </c>
      <c r="G95" s="36">
        <f t="shared" si="16"/>
        <v>0.40516607357721729</v>
      </c>
      <c r="H95" s="31">
        <v>206417558</v>
      </c>
      <c r="I95" s="36">
        <f t="shared" si="17"/>
        <v>0.62411005326837188</v>
      </c>
      <c r="J95" s="31">
        <v>81993555</v>
      </c>
      <c r="K95" s="36">
        <f t="shared" si="18"/>
        <v>0.19021382401048861</v>
      </c>
      <c r="L95" s="31">
        <v>10820432</v>
      </c>
      <c r="M95" s="36">
        <f t="shared" si="19"/>
        <v>2.5101921098133376E-2</v>
      </c>
      <c r="N95" s="31">
        <f t="shared" si="20"/>
        <v>433235782</v>
      </c>
      <c r="O95" s="36">
        <f t="shared" si="21"/>
        <v>1.0050477112791902</v>
      </c>
      <c r="P95" s="31">
        <v>8407050</v>
      </c>
      <c r="Q95" s="31">
        <v>321959762</v>
      </c>
      <c r="R95" s="31">
        <v>323260537</v>
      </c>
      <c r="S95" s="31">
        <v>324522779</v>
      </c>
      <c r="T95" s="36">
        <f t="shared" si="22"/>
        <v>1.0039047203587366</v>
      </c>
      <c r="U95" s="36">
        <f t="shared" si="23"/>
        <v>0.28706645018169286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2556953218</v>
      </c>
      <c r="E96" s="32">
        <f>SUM(E92:E95)</f>
        <v>2722648883</v>
      </c>
      <c r="F96" s="32">
        <f>SUM(F92:F95)</f>
        <v>762043781</v>
      </c>
      <c r="G96" s="37">
        <f t="shared" si="16"/>
        <v>0.29802804980376452</v>
      </c>
      <c r="H96" s="32">
        <f>SUM(H92:H95)</f>
        <v>818261899</v>
      </c>
      <c r="I96" s="37">
        <f t="shared" si="17"/>
        <v>0.32001441920788398</v>
      </c>
      <c r="J96" s="32">
        <f>SUM(J92:J95)</f>
        <v>660343838</v>
      </c>
      <c r="K96" s="37">
        <f t="shared" si="18"/>
        <v>0.24253727394785779</v>
      </c>
      <c r="L96" s="32">
        <f>SUM(L92:L95)</f>
        <v>529090725</v>
      </c>
      <c r="M96" s="37">
        <f t="shared" si="19"/>
        <v>0.1943294004245644</v>
      </c>
      <c r="N96" s="32">
        <f t="shared" si="20"/>
        <v>2769740243</v>
      </c>
      <c r="O96" s="37">
        <f t="shared" si="21"/>
        <v>1.017296156068465</v>
      </c>
      <c r="P96" s="32">
        <f>SUM(P92:P95)</f>
        <v>486274013</v>
      </c>
      <c r="Q96" s="32">
        <f>SUM(Q92:Q95)</f>
        <v>2406379040</v>
      </c>
      <c r="R96" s="32">
        <f>SUM(R92:R95)</f>
        <v>2453170212</v>
      </c>
      <c r="S96" s="32">
        <f>SUM(S92:S95)</f>
        <v>2455539749</v>
      </c>
      <c r="T96" s="37">
        <f t="shared" si="22"/>
        <v>1.0009659081087847</v>
      </c>
      <c r="U96" s="37">
        <f t="shared" si="23"/>
        <v>8.8050586408778608E-2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834942989</v>
      </c>
      <c r="E97" s="31">
        <v>947462337</v>
      </c>
      <c r="F97" s="31">
        <v>536320017</v>
      </c>
      <c r="G97" s="36">
        <f t="shared" si="16"/>
        <v>0.6423432786019837</v>
      </c>
      <c r="H97" s="31">
        <v>825345239</v>
      </c>
      <c r="I97" s="36">
        <f t="shared" si="17"/>
        <v>0.98850490377613076</v>
      </c>
      <c r="J97" s="31">
        <v>919854500</v>
      </c>
      <c r="K97" s="36">
        <f t="shared" si="18"/>
        <v>0.97086128290078932</v>
      </c>
      <c r="L97" s="31">
        <v>1097431799</v>
      </c>
      <c r="M97" s="36">
        <f t="shared" si="19"/>
        <v>1.1582854073913442</v>
      </c>
      <c r="N97" s="31">
        <f t="shared" si="20"/>
        <v>3378951555</v>
      </c>
      <c r="O97" s="36">
        <f t="shared" si="21"/>
        <v>3.5663175442930561</v>
      </c>
      <c r="P97" s="31">
        <v>687388593</v>
      </c>
      <c r="Q97" s="31">
        <v>767607355</v>
      </c>
      <c r="R97" s="31">
        <v>780072684</v>
      </c>
      <c r="S97" s="31">
        <v>1609750367</v>
      </c>
      <c r="T97" s="36">
        <f t="shared" si="22"/>
        <v>2.0635902269332638</v>
      </c>
      <c r="U97" s="36">
        <f t="shared" si="23"/>
        <v>0.59652314596963341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1513377977</v>
      </c>
      <c r="E98" s="31">
        <v>1235490159</v>
      </c>
      <c r="F98" s="31">
        <v>347583378</v>
      </c>
      <c r="G98" s="36">
        <f t="shared" si="16"/>
        <v>0.22967387082572829</v>
      </c>
      <c r="H98" s="31">
        <v>317460539</v>
      </c>
      <c r="I98" s="36">
        <f t="shared" si="17"/>
        <v>0.20976949831747155</v>
      </c>
      <c r="J98" s="31">
        <v>377107335</v>
      </c>
      <c r="K98" s="36">
        <f t="shared" si="18"/>
        <v>0.3052289265543231</v>
      </c>
      <c r="L98" s="31">
        <v>231644991</v>
      </c>
      <c r="M98" s="36">
        <f t="shared" si="19"/>
        <v>0.187492380503858</v>
      </c>
      <c r="N98" s="31">
        <f t="shared" si="20"/>
        <v>1273796243</v>
      </c>
      <c r="O98" s="36">
        <f t="shared" si="21"/>
        <v>1.0310047665867326</v>
      </c>
      <c r="P98" s="31">
        <v>601628828</v>
      </c>
      <c r="Q98" s="31">
        <v>1058771218</v>
      </c>
      <c r="R98" s="31">
        <v>1460137505</v>
      </c>
      <c r="S98" s="31">
        <v>1215964246</v>
      </c>
      <c r="T98" s="36">
        <f t="shared" si="22"/>
        <v>0.83277379139713281</v>
      </c>
      <c r="U98" s="36">
        <f t="shared" si="23"/>
        <v>-0.61497026036790903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698253126</v>
      </c>
      <c r="E99" s="31">
        <v>833074028</v>
      </c>
      <c r="F99" s="31">
        <v>260390086</v>
      </c>
      <c r="G99" s="36">
        <f t="shared" si="16"/>
        <v>0.37291646296188585</v>
      </c>
      <c r="H99" s="31">
        <v>191979678</v>
      </c>
      <c r="I99" s="36">
        <f t="shared" si="17"/>
        <v>0.27494281207127741</v>
      </c>
      <c r="J99" s="31">
        <v>201328450</v>
      </c>
      <c r="K99" s="36">
        <f t="shared" si="18"/>
        <v>0.24166933937832474</v>
      </c>
      <c r="L99" s="31">
        <v>178871496</v>
      </c>
      <c r="M99" s="36">
        <f t="shared" si="19"/>
        <v>0.21471260654881441</v>
      </c>
      <c r="N99" s="31">
        <f t="shared" si="20"/>
        <v>832569710</v>
      </c>
      <c r="O99" s="36">
        <f t="shared" si="21"/>
        <v>0.99939463002920548</v>
      </c>
      <c r="P99" s="31">
        <v>161959376</v>
      </c>
      <c r="Q99" s="31">
        <v>677348967</v>
      </c>
      <c r="R99" s="31">
        <v>659051201</v>
      </c>
      <c r="S99" s="31">
        <v>683604531</v>
      </c>
      <c r="T99" s="36">
        <f t="shared" si="22"/>
        <v>1.0372555728033641</v>
      </c>
      <c r="U99" s="36">
        <f t="shared" si="23"/>
        <v>0.10442198789405066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84398748</v>
      </c>
      <c r="E100" s="31">
        <v>90891032</v>
      </c>
      <c r="F100" s="31">
        <v>19862025</v>
      </c>
      <c r="G100" s="36">
        <f>IF(($D100     =0),0,($F100     /$D100     ))</f>
        <v>0.23533554075944349</v>
      </c>
      <c r="H100" s="31">
        <v>82965245</v>
      </c>
      <c r="I100" s="36">
        <f>IF(($D100     =0),0,($H100     /$D100     ))</f>
        <v>0.98301511534270625</v>
      </c>
      <c r="J100" s="31">
        <v>11439923</v>
      </c>
      <c r="K100" s="36">
        <f>IF(($E100     =0),0,($J100     /$E100     ))</f>
        <v>0.1258641556627941</v>
      </c>
      <c r="L100" s="31">
        <v>2225617</v>
      </c>
      <c r="M100" s="36">
        <f>IF(($E100     =0),0,($L100     /$E100     ))</f>
        <v>2.4486651224292402E-2</v>
      </c>
      <c r="N100" s="31">
        <f>$F100     +$H100     +$J100     +$L100</f>
        <v>116492810</v>
      </c>
      <c r="O100" s="36">
        <f>IF(($E100     =0),0,($N100     /$E100     ))</f>
        <v>1.2816755122771628</v>
      </c>
      <c r="P100" s="31">
        <v>3559597</v>
      </c>
      <c r="Q100" s="31">
        <v>76051208</v>
      </c>
      <c r="R100" s="31">
        <v>86512412</v>
      </c>
      <c r="S100" s="31">
        <v>53506789</v>
      </c>
      <c r="T100" s="36">
        <f>IF(($R100     =0),0,($S100     /$R100     ))</f>
        <v>0.61848684787565511</v>
      </c>
      <c r="U100" s="36">
        <f>IF(($P100     =0),0,(($L100     /$P100     )-1))</f>
        <v>-0.3747559063568151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3130972840</v>
      </c>
      <c r="E101" s="32">
        <f>SUM(E97:E100)</f>
        <v>3106917556</v>
      </c>
      <c r="F101" s="32">
        <f>SUM(F97:F100)</f>
        <v>1164155506</v>
      </c>
      <c r="G101" s="37">
        <f>IF(($D101     =0),0,($F101     /$D101     ))</f>
        <v>0.37181910080063169</v>
      </c>
      <c r="H101" s="32">
        <f>SUM(H97:H100)</f>
        <v>1417750701</v>
      </c>
      <c r="I101" s="37">
        <f>IF(($D101     =0),0,($H101     /$D101     ))</f>
        <v>0.45281475549305628</v>
      </c>
      <c r="J101" s="32">
        <f>SUM(J97:J100)</f>
        <v>1509730208</v>
      </c>
      <c r="K101" s="37">
        <f>IF(($E101     =0),0,($J101     /$E101     ))</f>
        <v>0.48592541668331285</v>
      </c>
      <c r="L101" s="32">
        <f>SUM(L97:L100)</f>
        <v>1510173903</v>
      </c>
      <c r="M101" s="37">
        <f>IF(($E101     =0),0,($L101     /$E101     ))</f>
        <v>0.48606822542928141</v>
      </c>
      <c r="N101" s="32">
        <f>$F101     +$H101     +$J101     +$L101</f>
        <v>5601810318</v>
      </c>
      <c r="O101" s="37">
        <f>IF(($E101     =0),0,($N101     /$E101     ))</f>
        <v>1.8030122193561031</v>
      </c>
      <c r="P101" s="32">
        <f>SUM(P97:P100)</f>
        <v>1454536394</v>
      </c>
      <c r="Q101" s="32">
        <f>SUM(Q97:Q100)</f>
        <v>2579778748</v>
      </c>
      <c r="R101" s="32">
        <f>SUM(R97:R100)</f>
        <v>2985773802</v>
      </c>
      <c r="S101" s="32">
        <f>SUM(S97:S100)</f>
        <v>3562825933</v>
      </c>
      <c r="T101" s="37">
        <f>IF(($R101     =0),0,($S101     /$R101     ))</f>
        <v>1.193267196133031</v>
      </c>
      <c r="U101" s="37">
        <f>IF(($P101     =0),0,(($L101     /$P101     )-1))</f>
        <v>3.8251025707920494E-2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65543564162</v>
      </c>
      <c r="E102" s="32">
        <f>SUM(E88:E90,E92:E95,E97:E100)</f>
        <v>65811946154</v>
      </c>
      <c r="F102" s="32">
        <f>SUM(F88:F90,F92:F95,F97:F100)</f>
        <v>19745593183</v>
      </c>
      <c r="G102" s="37">
        <f>IF(($D102     =0),0,($F102     /$D102     ))</f>
        <v>0.30125906998581936</v>
      </c>
      <c r="H102" s="32">
        <f>SUM(H88:H90,H92:H95,H97:H100)</f>
        <v>21598547115</v>
      </c>
      <c r="I102" s="37">
        <f>IF(($D102     =0),0,($H102     /$D102     ))</f>
        <v>0.32952964018887038</v>
      </c>
      <c r="J102" s="32">
        <f>SUM(J88:J90,J92:J95,J97:J100)</f>
        <v>19346986900</v>
      </c>
      <c r="K102" s="37">
        <f>IF(($E102     =0),0,($J102     /$E102     ))</f>
        <v>0.29397378486161219</v>
      </c>
      <c r="L102" s="32">
        <f>SUM(L88:L90,L92:L95,L97:L100)</f>
        <v>16266236537</v>
      </c>
      <c r="M102" s="37">
        <f>IF(($E102     =0),0,($L102     /$E102     ))</f>
        <v>0.24716236925948057</v>
      </c>
      <c r="N102" s="32">
        <f>$F102     +$H102     +$J102     +$L102</f>
        <v>76957363735</v>
      </c>
      <c r="O102" s="37">
        <f>IF(($E102     =0),0,($N102     /$E102     ))</f>
        <v>1.1693524995434676</v>
      </c>
      <c r="P102" s="32">
        <f>SUM(P88:P90,P92:P95,P97:P100)</f>
        <v>9103840514</v>
      </c>
      <c r="Q102" s="32">
        <f>SUM(Q88:Q90,Q92:Q95,Q97:Q100)</f>
        <v>61280535164</v>
      </c>
      <c r="R102" s="32">
        <f>SUM(R88:R90,R92:R95,R97:R100)</f>
        <v>61725228985</v>
      </c>
      <c r="S102" s="32">
        <f>SUM(S88:S90,S92:S95,S97:S100)</f>
        <v>67465185131</v>
      </c>
      <c r="T102" s="37">
        <f>IF(($R102     =0),0,($S102     /$R102     ))</f>
        <v>1.0929920591691102</v>
      </c>
      <c r="U102" s="37">
        <f>IF(($P102     =0),0,(($L102     /$P102     )-1))</f>
        <v>0.78674445273789417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19037984550</v>
      </c>
      <c r="E105" s="31">
        <v>19041067745</v>
      </c>
      <c r="F105" s="31">
        <v>6404035475</v>
      </c>
      <c r="G105" s="36">
        <f t="shared" ref="G105:G136" si="24">IF(($D105     =0),0,($F105     /$D105     ))</f>
        <v>0.33638200819949715</v>
      </c>
      <c r="H105" s="31">
        <v>6655820160</v>
      </c>
      <c r="I105" s="36">
        <f t="shared" ref="I105:I136" si="25">IF(($D105     =0),0,($H105     /$D105     ))</f>
        <v>0.34960739370912031</v>
      </c>
      <c r="J105" s="31">
        <v>4945582760</v>
      </c>
      <c r="K105" s="36">
        <f t="shared" ref="K105:K136" si="26">IF(($E105     =0),0,($J105     /$E105     ))</f>
        <v>0.25973242815118192</v>
      </c>
      <c r="L105" s="31">
        <v>3683276214</v>
      </c>
      <c r="M105" s="36">
        <f t="shared" ref="M105:M136" si="27">IF(($E105     =0),0,($L105     /$E105     ))</f>
        <v>0.19343853313936099</v>
      </c>
      <c r="N105" s="31">
        <f t="shared" ref="N105:N136" si="28">$F105     +$H105     +$J105     +$L105</f>
        <v>21688714609</v>
      </c>
      <c r="O105" s="36">
        <f t="shared" ref="O105:O136" si="29">IF(($E105     =0),0,($N105     /$E105     ))</f>
        <v>1.1390492854422645</v>
      </c>
      <c r="P105" s="31">
        <v>3717775240</v>
      </c>
      <c r="Q105" s="31">
        <v>17692611570</v>
      </c>
      <c r="R105" s="31">
        <v>18052418479</v>
      </c>
      <c r="S105" s="31">
        <v>20808497505</v>
      </c>
      <c r="T105" s="36">
        <f t="shared" ref="T105:T136" si="30">IF(($R105     =0),0,($S105     /$R105     ))</f>
        <v>1.1526709027494619</v>
      </c>
      <c r="U105" s="36">
        <f t="shared" ref="U105:U136" si="31">IF(($P105     =0),0,(($L105     /$P105     )-1))</f>
        <v>-9.2794813491737793E-3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19037984550</v>
      </c>
      <c r="E106" s="32">
        <f>E105</f>
        <v>19041067745</v>
      </c>
      <c r="F106" s="32">
        <f>F105</f>
        <v>6404035475</v>
      </c>
      <c r="G106" s="37">
        <f t="shared" si="24"/>
        <v>0.33638200819949715</v>
      </c>
      <c r="H106" s="32">
        <f>H105</f>
        <v>6655820160</v>
      </c>
      <c r="I106" s="37">
        <f t="shared" si="25"/>
        <v>0.34960739370912031</v>
      </c>
      <c r="J106" s="32">
        <f>J105</f>
        <v>4945582760</v>
      </c>
      <c r="K106" s="37">
        <f t="shared" si="26"/>
        <v>0.25973242815118192</v>
      </c>
      <c r="L106" s="32">
        <f>L105</f>
        <v>3683276214</v>
      </c>
      <c r="M106" s="37">
        <f t="shared" si="27"/>
        <v>0.19343853313936099</v>
      </c>
      <c r="N106" s="32">
        <f t="shared" si="28"/>
        <v>21688714609</v>
      </c>
      <c r="O106" s="37">
        <f t="shared" si="29"/>
        <v>1.1390492854422645</v>
      </c>
      <c r="P106" s="32">
        <f>P105</f>
        <v>3717775240</v>
      </c>
      <c r="Q106" s="32">
        <f>Q105</f>
        <v>17692611570</v>
      </c>
      <c r="R106" s="32">
        <f>R105</f>
        <v>18052418479</v>
      </c>
      <c r="S106" s="32">
        <f>S105</f>
        <v>20808497505</v>
      </c>
      <c r="T106" s="37">
        <f t="shared" si="30"/>
        <v>1.1526709027494619</v>
      </c>
      <c r="U106" s="37">
        <f t="shared" si="31"/>
        <v>-9.2794813491737793E-3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163656457</v>
      </c>
      <c r="E107" s="31">
        <v>165906562</v>
      </c>
      <c r="F107" s="31">
        <v>43060222</v>
      </c>
      <c r="G107" s="36">
        <f t="shared" si="24"/>
        <v>0.26311349267447481</v>
      </c>
      <c r="H107" s="31">
        <v>33536317</v>
      </c>
      <c r="I107" s="36">
        <f t="shared" si="25"/>
        <v>0.20491899687159915</v>
      </c>
      <c r="J107" s="31">
        <v>32379068</v>
      </c>
      <c r="K107" s="36">
        <f t="shared" si="26"/>
        <v>0.19516448059480612</v>
      </c>
      <c r="L107" s="31">
        <v>59945971</v>
      </c>
      <c r="M107" s="36">
        <f t="shared" si="27"/>
        <v>0.36132368893281025</v>
      </c>
      <c r="N107" s="31">
        <f t="shared" si="28"/>
        <v>168921578</v>
      </c>
      <c r="O107" s="36">
        <f t="shared" si="29"/>
        <v>1.0181729761840281</v>
      </c>
      <c r="P107" s="31">
        <v>33810277</v>
      </c>
      <c r="Q107" s="31">
        <v>153342435</v>
      </c>
      <c r="R107" s="31">
        <v>156551848</v>
      </c>
      <c r="S107" s="31">
        <v>157528129</v>
      </c>
      <c r="T107" s="36">
        <f t="shared" si="30"/>
        <v>1.0062361512334239</v>
      </c>
      <c r="U107" s="36">
        <f t="shared" si="31"/>
        <v>0.77301034830326887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150792693</v>
      </c>
      <c r="E108" s="31">
        <v>150989693</v>
      </c>
      <c r="F108" s="31">
        <v>76479850</v>
      </c>
      <c r="G108" s="36">
        <f t="shared" si="24"/>
        <v>0.50718538463929419</v>
      </c>
      <c r="H108" s="31">
        <v>58075158</v>
      </c>
      <c r="I108" s="36">
        <f t="shared" si="25"/>
        <v>0.38513244139754171</v>
      </c>
      <c r="J108" s="31">
        <v>43763417</v>
      </c>
      <c r="K108" s="36">
        <f t="shared" si="26"/>
        <v>0.28984373787686291</v>
      </c>
      <c r="L108" s="31">
        <v>1871567</v>
      </c>
      <c r="M108" s="36">
        <f t="shared" si="27"/>
        <v>1.2395329527559208E-2</v>
      </c>
      <c r="N108" s="31">
        <f t="shared" si="28"/>
        <v>180189992</v>
      </c>
      <c r="O108" s="36">
        <f t="shared" si="29"/>
        <v>1.193392664226425</v>
      </c>
      <c r="P108" s="31">
        <v>7056782</v>
      </c>
      <c r="Q108" s="31">
        <v>169338249</v>
      </c>
      <c r="R108" s="31">
        <v>163259027</v>
      </c>
      <c r="S108" s="31">
        <v>92980461</v>
      </c>
      <c r="T108" s="36">
        <f t="shared" si="30"/>
        <v>0.56952722742859418</v>
      </c>
      <c r="U108" s="36">
        <f t="shared" si="31"/>
        <v>-0.73478463696342045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75230172</v>
      </c>
      <c r="E109" s="31">
        <v>71961768</v>
      </c>
      <c r="F109" s="31">
        <v>15851380</v>
      </c>
      <c r="G109" s="36">
        <f t="shared" si="24"/>
        <v>0.21070508784693459</v>
      </c>
      <c r="H109" s="31">
        <v>27086051</v>
      </c>
      <c r="I109" s="36">
        <f t="shared" si="25"/>
        <v>0.36004239097047391</v>
      </c>
      <c r="J109" s="31">
        <v>13893463</v>
      </c>
      <c r="K109" s="36">
        <f t="shared" si="26"/>
        <v>0.19306728261595796</v>
      </c>
      <c r="L109" s="31">
        <v>10810724</v>
      </c>
      <c r="M109" s="36">
        <f t="shared" si="27"/>
        <v>0.15022871589258341</v>
      </c>
      <c r="N109" s="31">
        <f t="shared" si="28"/>
        <v>67641618</v>
      </c>
      <c r="O109" s="36">
        <f t="shared" si="29"/>
        <v>0.93996603863318084</v>
      </c>
      <c r="P109" s="31">
        <v>11950458</v>
      </c>
      <c r="Q109" s="31">
        <v>65009963</v>
      </c>
      <c r="R109" s="31">
        <v>70289309</v>
      </c>
      <c r="S109" s="31">
        <v>68041075</v>
      </c>
      <c r="T109" s="36">
        <f t="shared" si="30"/>
        <v>0.96801456676718789</v>
      </c>
      <c r="U109" s="36">
        <f t="shared" si="31"/>
        <v>-9.5371574880226295E-2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588678951</v>
      </c>
      <c r="E110" s="31">
        <v>592000783</v>
      </c>
      <c r="F110" s="31">
        <v>214775354</v>
      </c>
      <c r="G110" s="36">
        <f t="shared" si="24"/>
        <v>0.3648429311684358</v>
      </c>
      <c r="H110" s="31">
        <v>158446667</v>
      </c>
      <c r="I110" s="36">
        <f t="shared" si="25"/>
        <v>0.26915633169972131</v>
      </c>
      <c r="J110" s="31">
        <v>156627674</v>
      </c>
      <c r="K110" s="36">
        <f t="shared" si="26"/>
        <v>0.26457342371454262</v>
      </c>
      <c r="L110" s="31">
        <v>60351264</v>
      </c>
      <c r="M110" s="36">
        <f t="shared" si="27"/>
        <v>0.10194456786723541</v>
      </c>
      <c r="N110" s="31">
        <f t="shared" si="28"/>
        <v>590200959</v>
      </c>
      <c r="O110" s="36">
        <f t="shared" si="29"/>
        <v>0.99695976077788395</v>
      </c>
      <c r="P110" s="31">
        <v>61173524</v>
      </c>
      <c r="Q110" s="31">
        <v>555706386</v>
      </c>
      <c r="R110" s="31">
        <v>569812458</v>
      </c>
      <c r="S110" s="31">
        <v>561028513</v>
      </c>
      <c r="T110" s="36">
        <f t="shared" si="30"/>
        <v>0.9845844981507933</v>
      </c>
      <c r="U110" s="36">
        <f t="shared" si="31"/>
        <v>-1.3441435873467134E-2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674573986</v>
      </c>
      <c r="E111" s="31">
        <v>690073986</v>
      </c>
      <c r="F111" s="31">
        <v>327754546</v>
      </c>
      <c r="G111" s="36">
        <f t="shared" si="24"/>
        <v>0.48586893773279899</v>
      </c>
      <c r="H111" s="31">
        <v>271111237</v>
      </c>
      <c r="I111" s="36">
        <f t="shared" si="25"/>
        <v>0.40189992888341236</v>
      </c>
      <c r="J111" s="31">
        <v>222207215</v>
      </c>
      <c r="K111" s="36">
        <f t="shared" si="26"/>
        <v>0.32200491470200127</v>
      </c>
      <c r="L111" s="31">
        <v>65890513</v>
      </c>
      <c r="M111" s="36">
        <f t="shared" si="27"/>
        <v>9.5483258805237739E-2</v>
      </c>
      <c r="N111" s="31">
        <f t="shared" si="28"/>
        <v>886963511</v>
      </c>
      <c r="O111" s="36">
        <f t="shared" si="29"/>
        <v>1.2853165443045698</v>
      </c>
      <c r="P111" s="31">
        <v>59771462</v>
      </c>
      <c r="Q111" s="31">
        <v>685105182</v>
      </c>
      <c r="R111" s="31">
        <v>728475807</v>
      </c>
      <c r="S111" s="31">
        <v>816777111</v>
      </c>
      <c r="T111" s="36">
        <f t="shared" si="30"/>
        <v>1.1212137769731041</v>
      </c>
      <c r="U111" s="36">
        <f t="shared" si="31"/>
        <v>0.10237412295519888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1652932259</v>
      </c>
      <c r="E112" s="32">
        <f>SUM(E107:E111)</f>
        <v>1670932792</v>
      </c>
      <c r="F112" s="32">
        <f>SUM(F107:F111)</f>
        <v>677921352</v>
      </c>
      <c r="G112" s="37">
        <f t="shared" si="24"/>
        <v>0.41013256793120645</v>
      </c>
      <c r="H112" s="32">
        <f>SUM(H107:H111)</f>
        <v>548255430</v>
      </c>
      <c r="I112" s="37">
        <f t="shared" si="25"/>
        <v>0.33168656913483352</v>
      </c>
      <c r="J112" s="32">
        <f>SUM(J107:J111)</f>
        <v>468870837</v>
      </c>
      <c r="K112" s="37">
        <f t="shared" si="26"/>
        <v>0.28060424646929782</v>
      </c>
      <c r="L112" s="32">
        <f>SUM(L107:L111)</f>
        <v>198870039</v>
      </c>
      <c r="M112" s="37">
        <f t="shared" si="27"/>
        <v>0.11901737757026436</v>
      </c>
      <c r="N112" s="32">
        <f t="shared" si="28"/>
        <v>1893917658</v>
      </c>
      <c r="O112" s="37">
        <f t="shared" si="29"/>
        <v>1.1334493326527522</v>
      </c>
      <c r="P112" s="32">
        <f>SUM(P107:P111)</f>
        <v>173762503</v>
      </c>
      <c r="Q112" s="32">
        <f>SUM(Q107:Q111)</f>
        <v>1628502215</v>
      </c>
      <c r="R112" s="32">
        <f>SUM(R107:R111)</f>
        <v>1688388449</v>
      </c>
      <c r="S112" s="32">
        <f>SUM(S107:S111)</f>
        <v>1696355289</v>
      </c>
      <c r="T112" s="37">
        <f t="shared" si="30"/>
        <v>1.0047186060794946</v>
      </c>
      <c r="U112" s="37">
        <f t="shared" si="31"/>
        <v>0.1444934066125878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226177087</v>
      </c>
      <c r="E113" s="31">
        <v>220975430</v>
      </c>
      <c r="F113" s="31">
        <v>78068553</v>
      </c>
      <c r="G113" s="36">
        <f t="shared" si="24"/>
        <v>0.3451656135265373</v>
      </c>
      <c r="H113" s="31">
        <v>63885359</v>
      </c>
      <c r="I113" s="36">
        <f t="shared" si="25"/>
        <v>0.28245725439022917</v>
      </c>
      <c r="J113" s="31">
        <v>20983349</v>
      </c>
      <c r="K113" s="36">
        <f t="shared" si="26"/>
        <v>9.4957837620227734E-2</v>
      </c>
      <c r="L113" s="31">
        <v>56300984</v>
      </c>
      <c r="M113" s="36">
        <f t="shared" si="27"/>
        <v>0.25478390968624881</v>
      </c>
      <c r="N113" s="31">
        <f t="shared" si="28"/>
        <v>219238245</v>
      </c>
      <c r="O113" s="36">
        <f t="shared" si="29"/>
        <v>0.99213856038202985</v>
      </c>
      <c r="P113" s="31">
        <v>21698870</v>
      </c>
      <c r="Q113" s="31">
        <v>214378550</v>
      </c>
      <c r="R113" s="31">
        <v>231386349</v>
      </c>
      <c r="S113" s="31">
        <v>222223080</v>
      </c>
      <c r="T113" s="36">
        <f t="shared" si="30"/>
        <v>0.96039840275970645</v>
      </c>
      <c r="U113" s="36">
        <f t="shared" si="31"/>
        <v>1.5946505048419573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299538148</v>
      </c>
      <c r="E114" s="31">
        <v>310582558</v>
      </c>
      <c r="F114" s="31">
        <v>74133437</v>
      </c>
      <c r="G114" s="36">
        <f t="shared" si="24"/>
        <v>0.24749247297876731</v>
      </c>
      <c r="H114" s="31">
        <v>74334896</v>
      </c>
      <c r="I114" s="36">
        <f t="shared" si="25"/>
        <v>0.24816503839771353</v>
      </c>
      <c r="J114" s="31">
        <v>74328358</v>
      </c>
      <c r="K114" s="36">
        <f t="shared" si="26"/>
        <v>0.23931916357002894</v>
      </c>
      <c r="L114" s="31">
        <v>86989815</v>
      </c>
      <c r="M114" s="36">
        <f t="shared" si="27"/>
        <v>0.28008596348800757</v>
      </c>
      <c r="N114" s="31">
        <f t="shared" si="28"/>
        <v>309786506</v>
      </c>
      <c r="O114" s="36">
        <f t="shared" si="29"/>
        <v>0.99743690693667353</v>
      </c>
      <c r="P114" s="31">
        <v>73761811</v>
      </c>
      <c r="Q114" s="31">
        <v>282595665</v>
      </c>
      <c r="R114" s="31">
        <v>283370682</v>
      </c>
      <c r="S114" s="31">
        <v>289197347</v>
      </c>
      <c r="T114" s="36">
        <f t="shared" si="30"/>
        <v>1.0205619895427291</v>
      </c>
      <c r="U114" s="36">
        <f t="shared" si="31"/>
        <v>0.17933404590622093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105154201</v>
      </c>
      <c r="E115" s="31">
        <v>41649736</v>
      </c>
      <c r="F115" s="31">
        <v>2748439</v>
      </c>
      <c r="G115" s="36">
        <f t="shared" si="24"/>
        <v>2.6137224893183299E-2</v>
      </c>
      <c r="H115" s="31">
        <v>20422138</v>
      </c>
      <c r="I115" s="36">
        <f t="shared" si="25"/>
        <v>0.19421133731024212</v>
      </c>
      <c r="J115" s="31">
        <v>7203935</v>
      </c>
      <c r="K115" s="36">
        <f t="shared" si="26"/>
        <v>0.17296472179319455</v>
      </c>
      <c r="L115" s="31">
        <v>6619636</v>
      </c>
      <c r="M115" s="36">
        <f t="shared" si="27"/>
        <v>0.15893584535565844</v>
      </c>
      <c r="N115" s="31">
        <f t="shared" si="28"/>
        <v>36994148</v>
      </c>
      <c r="O115" s="36">
        <f t="shared" si="29"/>
        <v>0.88822046795206577</v>
      </c>
      <c r="P115" s="31">
        <v>4697653</v>
      </c>
      <c r="Q115" s="31">
        <v>65602740</v>
      </c>
      <c r="R115" s="31">
        <v>100068860</v>
      </c>
      <c r="S115" s="31">
        <v>49017770</v>
      </c>
      <c r="T115" s="36">
        <f t="shared" si="30"/>
        <v>0.48984039590338091</v>
      </c>
      <c r="U115" s="36">
        <f t="shared" si="31"/>
        <v>0.40913686047053699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30918655</v>
      </c>
      <c r="E116" s="31">
        <v>27943655</v>
      </c>
      <c r="F116" s="31">
        <v>12070052</v>
      </c>
      <c r="G116" s="36">
        <f t="shared" si="24"/>
        <v>0.39038088817252886</v>
      </c>
      <c r="H116" s="31">
        <v>3897063</v>
      </c>
      <c r="I116" s="36">
        <f t="shared" si="25"/>
        <v>0.12604244912982146</v>
      </c>
      <c r="J116" s="31">
        <v>2770764</v>
      </c>
      <c r="K116" s="36">
        <f t="shared" si="26"/>
        <v>9.9155389658224735E-2</v>
      </c>
      <c r="L116" s="31">
        <v>3047008</v>
      </c>
      <c r="M116" s="36">
        <f t="shared" si="27"/>
        <v>0.10904114010855058</v>
      </c>
      <c r="N116" s="31">
        <f t="shared" si="28"/>
        <v>21784887</v>
      </c>
      <c r="O116" s="36">
        <f t="shared" si="29"/>
        <v>0.77960048533379045</v>
      </c>
      <c r="P116" s="31">
        <v>2751810</v>
      </c>
      <c r="Q116" s="31">
        <v>24450924</v>
      </c>
      <c r="R116" s="31">
        <v>25210081</v>
      </c>
      <c r="S116" s="31">
        <v>23009877</v>
      </c>
      <c r="T116" s="36">
        <f t="shared" si="30"/>
        <v>0.91272523083126944</v>
      </c>
      <c r="U116" s="36">
        <f t="shared" si="31"/>
        <v>0.10727412139646275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2688150807</v>
      </c>
      <c r="E117" s="31">
        <v>2686520097</v>
      </c>
      <c r="F117" s="31">
        <v>698995834</v>
      </c>
      <c r="G117" s="36">
        <f t="shared" si="24"/>
        <v>0.26002850442013908</v>
      </c>
      <c r="H117" s="31">
        <v>644305489</v>
      </c>
      <c r="I117" s="36">
        <f t="shared" si="25"/>
        <v>0.23968353535903389</v>
      </c>
      <c r="J117" s="31">
        <v>589682907</v>
      </c>
      <c r="K117" s="36">
        <f t="shared" si="26"/>
        <v>0.21949692751544675</v>
      </c>
      <c r="L117" s="31">
        <v>503015184</v>
      </c>
      <c r="M117" s="36">
        <f t="shared" si="27"/>
        <v>0.18723670988417698</v>
      </c>
      <c r="N117" s="31">
        <f t="shared" si="28"/>
        <v>2435999414</v>
      </c>
      <c r="O117" s="36">
        <f t="shared" si="29"/>
        <v>0.90674900095489586</v>
      </c>
      <c r="P117" s="31">
        <v>381900900</v>
      </c>
      <c r="Q117" s="31">
        <v>2240514935</v>
      </c>
      <c r="R117" s="31">
        <v>2491837099</v>
      </c>
      <c r="S117" s="31">
        <v>2061362095</v>
      </c>
      <c r="T117" s="36">
        <f t="shared" si="30"/>
        <v>0.8272459286472803</v>
      </c>
      <c r="U117" s="36">
        <f t="shared" si="31"/>
        <v>0.31713537202975961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128161262</v>
      </c>
      <c r="E118" s="31">
        <v>128648233</v>
      </c>
      <c r="F118" s="31">
        <v>47462628</v>
      </c>
      <c r="G118" s="36">
        <f t="shared" si="24"/>
        <v>0.37033521096257621</v>
      </c>
      <c r="H118" s="31">
        <v>39633965</v>
      </c>
      <c r="I118" s="36">
        <f t="shared" si="25"/>
        <v>0.3092507391195945</v>
      </c>
      <c r="J118" s="31">
        <v>30570241</v>
      </c>
      <c r="K118" s="36">
        <f t="shared" si="26"/>
        <v>0.23762659064271796</v>
      </c>
      <c r="L118" s="31">
        <v>10793793</v>
      </c>
      <c r="M118" s="36">
        <f t="shared" si="27"/>
        <v>8.3901603219066367E-2</v>
      </c>
      <c r="N118" s="31">
        <f t="shared" si="28"/>
        <v>128460627</v>
      </c>
      <c r="O118" s="36">
        <f t="shared" si="29"/>
        <v>0.99854171335567432</v>
      </c>
      <c r="P118" s="31">
        <v>9495814</v>
      </c>
      <c r="Q118" s="31">
        <v>115880244</v>
      </c>
      <c r="R118" s="31">
        <v>116541916</v>
      </c>
      <c r="S118" s="31">
        <v>118129315</v>
      </c>
      <c r="T118" s="36">
        <f t="shared" si="30"/>
        <v>1.0136208417922354</v>
      </c>
      <c r="U118" s="36">
        <f t="shared" si="31"/>
        <v>0.13668959817452198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137713188</v>
      </c>
      <c r="E119" s="31">
        <v>139681173</v>
      </c>
      <c r="F119" s="31">
        <v>63824901</v>
      </c>
      <c r="G119" s="36">
        <f t="shared" si="24"/>
        <v>0.46346251892738116</v>
      </c>
      <c r="H119" s="31">
        <v>38560315</v>
      </c>
      <c r="I119" s="36">
        <f t="shared" si="25"/>
        <v>0.28000451924764097</v>
      </c>
      <c r="J119" s="31">
        <v>31485820</v>
      </c>
      <c r="K119" s="36">
        <f t="shared" si="26"/>
        <v>0.22541205320490829</v>
      </c>
      <c r="L119" s="31">
        <v>6167815</v>
      </c>
      <c r="M119" s="36">
        <f t="shared" si="27"/>
        <v>4.4156380330511689E-2</v>
      </c>
      <c r="N119" s="31">
        <f t="shared" si="28"/>
        <v>140038851</v>
      </c>
      <c r="O119" s="36">
        <f t="shared" si="29"/>
        <v>1.0025606743723436</v>
      </c>
      <c r="P119" s="31">
        <v>5066977</v>
      </c>
      <c r="Q119" s="31">
        <v>132497520</v>
      </c>
      <c r="R119" s="31">
        <v>132387980</v>
      </c>
      <c r="S119" s="31">
        <v>132506833</v>
      </c>
      <c r="T119" s="36">
        <f t="shared" si="30"/>
        <v>1.0008977627727231</v>
      </c>
      <c r="U119" s="36">
        <f t="shared" si="31"/>
        <v>0.21725735088199527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776620739</v>
      </c>
      <c r="E120" s="31">
        <v>786429381</v>
      </c>
      <c r="F120" s="31">
        <v>327525521</v>
      </c>
      <c r="G120" s="36">
        <f t="shared" si="24"/>
        <v>0.42173161821783389</v>
      </c>
      <c r="H120" s="31">
        <v>262042948</v>
      </c>
      <c r="I120" s="36">
        <f t="shared" si="25"/>
        <v>0.33741430641861858</v>
      </c>
      <c r="J120" s="31">
        <v>198903262</v>
      </c>
      <c r="K120" s="36">
        <f t="shared" si="26"/>
        <v>0.25291941883844749</v>
      </c>
      <c r="L120" s="31">
        <v>11379409</v>
      </c>
      <c r="M120" s="36">
        <f t="shared" si="27"/>
        <v>1.4469714986398759E-2</v>
      </c>
      <c r="N120" s="31">
        <f t="shared" si="28"/>
        <v>799851140</v>
      </c>
      <c r="O120" s="36">
        <f t="shared" si="29"/>
        <v>1.0170667059551275</v>
      </c>
      <c r="P120" s="31">
        <v>16256898</v>
      </c>
      <c r="Q120" s="31">
        <v>726720000</v>
      </c>
      <c r="R120" s="31">
        <v>752720000</v>
      </c>
      <c r="S120" s="31">
        <v>773183573</v>
      </c>
      <c r="T120" s="36">
        <f t="shared" si="30"/>
        <v>1.0271861688277182</v>
      </c>
      <c r="U120" s="36">
        <f t="shared" si="31"/>
        <v>-0.30002581058206801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4392434087</v>
      </c>
      <c r="E121" s="32">
        <f>SUM(E113:E120)</f>
        <v>4342430263</v>
      </c>
      <c r="F121" s="32">
        <f>SUM(F113:F120)</f>
        <v>1304829365</v>
      </c>
      <c r="G121" s="37">
        <f t="shared" si="24"/>
        <v>0.29706293575624004</v>
      </c>
      <c r="H121" s="32">
        <f>SUM(H113:H120)</f>
        <v>1147082173</v>
      </c>
      <c r="I121" s="37">
        <f t="shared" si="25"/>
        <v>0.26114954721687095</v>
      </c>
      <c r="J121" s="32">
        <f>SUM(J113:J120)</f>
        <v>955928636</v>
      </c>
      <c r="K121" s="37">
        <f t="shared" si="26"/>
        <v>0.22013678472745113</v>
      </c>
      <c r="L121" s="32">
        <f>SUM(L113:L120)</f>
        <v>684313644</v>
      </c>
      <c r="M121" s="37">
        <f t="shared" si="27"/>
        <v>0.15758771069526328</v>
      </c>
      <c r="N121" s="32">
        <f t="shared" si="28"/>
        <v>4092153818</v>
      </c>
      <c r="O121" s="37">
        <f t="shared" si="29"/>
        <v>0.94236489020157699</v>
      </c>
      <c r="P121" s="32">
        <f>SUM(P113:P120)</f>
        <v>515630733</v>
      </c>
      <c r="Q121" s="32">
        <f>SUM(Q113:Q120)</f>
        <v>3802640578</v>
      </c>
      <c r="R121" s="32">
        <f>SUM(R113:R120)</f>
        <v>4133522967</v>
      </c>
      <c r="S121" s="32">
        <f>SUM(S113:S120)</f>
        <v>3668629890</v>
      </c>
      <c r="T121" s="37">
        <f t="shared" si="30"/>
        <v>0.88753102844438603</v>
      </c>
      <c r="U121" s="37">
        <f t="shared" si="31"/>
        <v>0.32713897796313085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45191261</v>
      </c>
      <c r="E122" s="31">
        <v>45191261</v>
      </c>
      <c r="F122" s="31">
        <v>12140074</v>
      </c>
      <c r="G122" s="36">
        <f t="shared" si="24"/>
        <v>0.2686376465573731</v>
      </c>
      <c r="H122" s="31">
        <v>11916708</v>
      </c>
      <c r="I122" s="36">
        <f t="shared" si="25"/>
        <v>0.26369496527215736</v>
      </c>
      <c r="J122" s="31">
        <v>11188346</v>
      </c>
      <c r="K122" s="36">
        <f t="shared" si="26"/>
        <v>0.24757764559833814</v>
      </c>
      <c r="L122" s="31">
        <v>10910128</v>
      </c>
      <c r="M122" s="36">
        <f t="shared" si="27"/>
        <v>0.24142118981809338</v>
      </c>
      <c r="N122" s="31">
        <f t="shared" si="28"/>
        <v>46155256</v>
      </c>
      <c r="O122" s="36">
        <f t="shared" si="29"/>
        <v>1.021331447245962</v>
      </c>
      <c r="P122" s="31">
        <v>8861082</v>
      </c>
      <c r="Q122" s="31">
        <v>40827257</v>
      </c>
      <c r="R122" s="31">
        <v>43209404</v>
      </c>
      <c r="S122" s="31">
        <v>41996262</v>
      </c>
      <c r="T122" s="36">
        <f t="shared" si="30"/>
        <v>0.97192412096218683</v>
      </c>
      <c r="U122" s="36">
        <f t="shared" si="31"/>
        <v>0.23124106062893901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413746427</v>
      </c>
      <c r="E123" s="31">
        <v>411767341</v>
      </c>
      <c r="F123" s="31">
        <v>233935917</v>
      </c>
      <c r="G123" s="36">
        <f t="shared" si="24"/>
        <v>0.56540891167623308</v>
      </c>
      <c r="H123" s="31">
        <v>163270900</v>
      </c>
      <c r="I123" s="36">
        <f t="shared" si="25"/>
        <v>0.39461585489413786</v>
      </c>
      <c r="J123" s="31">
        <v>147657470</v>
      </c>
      <c r="K123" s="36">
        <f t="shared" si="26"/>
        <v>0.35859441800655095</v>
      </c>
      <c r="L123" s="31">
        <v>87599751</v>
      </c>
      <c r="M123" s="36">
        <f t="shared" si="27"/>
        <v>0.21274089097804383</v>
      </c>
      <c r="N123" s="31">
        <f t="shared" si="28"/>
        <v>632464038</v>
      </c>
      <c r="O123" s="36">
        <f t="shared" si="29"/>
        <v>1.5359742627087076</v>
      </c>
      <c r="P123" s="31">
        <v>86022909</v>
      </c>
      <c r="Q123" s="31">
        <v>383343632</v>
      </c>
      <c r="R123" s="31">
        <v>381505868</v>
      </c>
      <c r="S123" s="31">
        <v>594798553</v>
      </c>
      <c r="T123" s="36">
        <f t="shared" si="30"/>
        <v>1.5590810073726049</v>
      </c>
      <c r="U123" s="36">
        <f t="shared" si="31"/>
        <v>1.8330489149117168E-2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328685192</v>
      </c>
      <c r="E124" s="31">
        <v>330124798</v>
      </c>
      <c r="F124" s="31">
        <v>109618046</v>
      </c>
      <c r="G124" s="36">
        <f t="shared" si="24"/>
        <v>0.33350466850359356</v>
      </c>
      <c r="H124" s="31">
        <v>66048483</v>
      </c>
      <c r="I124" s="36">
        <f t="shared" si="25"/>
        <v>0.200947546794259</v>
      </c>
      <c r="J124" s="31">
        <v>101210412</v>
      </c>
      <c r="K124" s="36">
        <f t="shared" si="26"/>
        <v>0.30658227619725797</v>
      </c>
      <c r="L124" s="31">
        <v>57685795</v>
      </c>
      <c r="M124" s="36">
        <f t="shared" si="27"/>
        <v>0.17473935720515005</v>
      </c>
      <c r="N124" s="31">
        <f t="shared" si="28"/>
        <v>334562736</v>
      </c>
      <c r="O124" s="36">
        <f t="shared" si="29"/>
        <v>1.0134432130724091</v>
      </c>
      <c r="P124" s="31">
        <v>45199605</v>
      </c>
      <c r="Q124" s="31">
        <v>292870208</v>
      </c>
      <c r="R124" s="31">
        <v>307538195</v>
      </c>
      <c r="S124" s="31">
        <v>303739126</v>
      </c>
      <c r="T124" s="36">
        <f t="shared" si="30"/>
        <v>0.98764683846830803</v>
      </c>
      <c r="U124" s="36">
        <f t="shared" si="31"/>
        <v>0.27624555568571885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691475520</v>
      </c>
      <c r="E125" s="31">
        <v>626150010</v>
      </c>
      <c r="F125" s="31">
        <v>2416467</v>
      </c>
      <c r="G125" s="36">
        <f t="shared" si="24"/>
        <v>3.4946529994293943E-3</v>
      </c>
      <c r="H125" s="31">
        <v>423510002</v>
      </c>
      <c r="I125" s="36">
        <f t="shared" si="25"/>
        <v>0.61247287828786767</v>
      </c>
      <c r="J125" s="31">
        <v>201188437</v>
      </c>
      <c r="K125" s="36">
        <f t="shared" si="26"/>
        <v>0.32131028313806143</v>
      </c>
      <c r="L125" s="31">
        <v>2839651</v>
      </c>
      <c r="M125" s="36">
        <f t="shared" si="27"/>
        <v>4.5350969490521925E-3</v>
      </c>
      <c r="N125" s="31">
        <f t="shared" si="28"/>
        <v>629954557</v>
      </c>
      <c r="O125" s="36">
        <f t="shared" si="29"/>
        <v>1.0060760950878209</v>
      </c>
      <c r="P125" s="31">
        <v>2498959</v>
      </c>
      <c r="Q125" s="31">
        <v>595634912</v>
      </c>
      <c r="R125" s="31">
        <v>593455210</v>
      </c>
      <c r="S125" s="31">
        <v>591205246</v>
      </c>
      <c r="T125" s="36">
        <f t="shared" si="30"/>
        <v>0.99620870461310806</v>
      </c>
      <c r="U125" s="36">
        <f t="shared" si="31"/>
        <v>0.13633356929825569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1479098400</v>
      </c>
      <c r="E126" s="32">
        <f>SUM(E122:E125)</f>
        <v>1413233410</v>
      </c>
      <c r="F126" s="32">
        <f>SUM(F122:F125)</f>
        <v>358110504</v>
      </c>
      <c r="G126" s="37">
        <f t="shared" si="24"/>
        <v>0.24211405001857889</v>
      </c>
      <c r="H126" s="32">
        <f>SUM(H122:H125)</f>
        <v>664746093</v>
      </c>
      <c r="I126" s="37">
        <f t="shared" si="25"/>
        <v>0.44942655133694959</v>
      </c>
      <c r="J126" s="32">
        <f>SUM(J122:J125)</f>
        <v>461244665</v>
      </c>
      <c r="K126" s="37">
        <f t="shared" si="26"/>
        <v>0.32637543220832854</v>
      </c>
      <c r="L126" s="32">
        <f>SUM(L122:L125)</f>
        <v>159035325</v>
      </c>
      <c r="M126" s="37">
        <f t="shared" si="27"/>
        <v>0.11253295023643688</v>
      </c>
      <c r="N126" s="32">
        <f t="shared" si="28"/>
        <v>1643136587</v>
      </c>
      <c r="O126" s="37">
        <f t="shared" si="29"/>
        <v>1.1626788436879651</v>
      </c>
      <c r="P126" s="32">
        <f>SUM(P122:P125)</f>
        <v>142582555</v>
      </c>
      <c r="Q126" s="32">
        <f>SUM(Q122:Q125)</f>
        <v>1312676009</v>
      </c>
      <c r="R126" s="32">
        <f>SUM(R122:R125)</f>
        <v>1325708677</v>
      </c>
      <c r="S126" s="32">
        <f>SUM(S122:S125)</f>
        <v>1531739187</v>
      </c>
      <c r="T126" s="37">
        <f t="shared" si="30"/>
        <v>1.1554116025447121</v>
      </c>
      <c r="U126" s="37">
        <f t="shared" si="31"/>
        <v>0.115391185127802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130913304</v>
      </c>
      <c r="E127" s="31">
        <v>139507676</v>
      </c>
      <c r="F127" s="31">
        <v>51381389</v>
      </c>
      <c r="G127" s="36">
        <f t="shared" si="24"/>
        <v>0.39248409008147866</v>
      </c>
      <c r="H127" s="31">
        <v>31898350</v>
      </c>
      <c r="I127" s="36">
        <f t="shared" si="25"/>
        <v>0.24366010959436177</v>
      </c>
      <c r="J127" s="31">
        <v>30505815</v>
      </c>
      <c r="K127" s="36">
        <f t="shared" si="26"/>
        <v>0.21866764521258314</v>
      </c>
      <c r="L127" s="31">
        <v>31541222</v>
      </c>
      <c r="M127" s="36">
        <f t="shared" si="27"/>
        <v>0.22608950922528448</v>
      </c>
      <c r="N127" s="31">
        <f t="shared" si="28"/>
        <v>145326776</v>
      </c>
      <c r="O127" s="36">
        <f t="shared" si="29"/>
        <v>1.0417116833055122</v>
      </c>
      <c r="P127" s="31">
        <v>25307173</v>
      </c>
      <c r="Q127" s="31">
        <v>136037335</v>
      </c>
      <c r="R127" s="31">
        <v>129537335</v>
      </c>
      <c r="S127" s="31">
        <v>128089364</v>
      </c>
      <c r="T127" s="36">
        <f t="shared" si="30"/>
        <v>0.98882197939304528</v>
      </c>
      <c r="U127" s="36">
        <f t="shared" si="31"/>
        <v>0.24633525838701931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251868773</v>
      </c>
      <c r="E128" s="31">
        <v>255047947</v>
      </c>
      <c r="F128" s="31">
        <v>102658076</v>
      </c>
      <c r="G128" s="36">
        <f t="shared" si="24"/>
        <v>0.40758556440817695</v>
      </c>
      <c r="H128" s="31">
        <v>82245260</v>
      </c>
      <c r="I128" s="36">
        <f t="shared" si="25"/>
        <v>0.32654012254230502</v>
      </c>
      <c r="J128" s="31">
        <v>67532195</v>
      </c>
      <c r="K128" s="36">
        <f t="shared" si="26"/>
        <v>0.26478235090439683</v>
      </c>
      <c r="L128" s="31">
        <v>7790321</v>
      </c>
      <c r="M128" s="36">
        <f t="shared" si="27"/>
        <v>3.05445352202737E-2</v>
      </c>
      <c r="N128" s="31">
        <f t="shared" si="28"/>
        <v>260225852</v>
      </c>
      <c r="O128" s="36">
        <f t="shared" si="29"/>
        <v>1.020301692528425</v>
      </c>
      <c r="P128" s="31">
        <v>7075882</v>
      </c>
      <c r="Q128" s="31">
        <v>237714752</v>
      </c>
      <c r="R128" s="31">
        <v>243494404</v>
      </c>
      <c r="S128" s="31">
        <v>228996952</v>
      </c>
      <c r="T128" s="36">
        <f t="shared" si="30"/>
        <v>0.94046084114524453</v>
      </c>
      <c r="U128" s="36">
        <f t="shared" si="31"/>
        <v>0.10096819025529258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279942168</v>
      </c>
      <c r="E129" s="31">
        <v>311416220</v>
      </c>
      <c r="F129" s="31">
        <v>105431723</v>
      </c>
      <c r="G129" s="36">
        <f t="shared" si="24"/>
        <v>0.37661965595694036</v>
      </c>
      <c r="H129" s="31">
        <v>74864401</v>
      </c>
      <c r="I129" s="36">
        <f t="shared" si="25"/>
        <v>0.26742809607732981</v>
      </c>
      <c r="J129" s="31">
        <v>71009507</v>
      </c>
      <c r="K129" s="36">
        <f t="shared" si="26"/>
        <v>0.22802122188754331</v>
      </c>
      <c r="L129" s="31">
        <v>8371841</v>
      </c>
      <c r="M129" s="36">
        <f t="shared" si="27"/>
        <v>2.6883124456394725E-2</v>
      </c>
      <c r="N129" s="31">
        <f t="shared" si="28"/>
        <v>259677472</v>
      </c>
      <c r="O129" s="36">
        <f t="shared" si="29"/>
        <v>0.83385981629344808</v>
      </c>
      <c r="P129" s="31">
        <v>81220684</v>
      </c>
      <c r="Q129" s="31">
        <v>257013900</v>
      </c>
      <c r="R129" s="31">
        <v>273462264</v>
      </c>
      <c r="S129" s="31">
        <v>281873136</v>
      </c>
      <c r="T129" s="36">
        <f t="shared" si="30"/>
        <v>1.0307569749367687</v>
      </c>
      <c r="U129" s="36">
        <f t="shared" si="31"/>
        <v>-0.89692476611007121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67957394</v>
      </c>
      <c r="E130" s="31">
        <v>72500157</v>
      </c>
      <c r="F130" s="31">
        <v>15039669</v>
      </c>
      <c r="G130" s="36">
        <f t="shared" si="24"/>
        <v>0.22131026684160374</v>
      </c>
      <c r="H130" s="31">
        <v>15049010</v>
      </c>
      <c r="I130" s="36">
        <f t="shared" si="25"/>
        <v>0.22144772061153492</v>
      </c>
      <c r="J130" s="31">
        <v>15753080</v>
      </c>
      <c r="K130" s="36">
        <f t="shared" si="26"/>
        <v>0.21728339153803489</v>
      </c>
      <c r="L130" s="31">
        <v>15029876</v>
      </c>
      <c r="M130" s="36">
        <f t="shared" si="27"/>
        <v>0.20730818555330852</v>
      </c>
      <c r="N130" s="31">
        <f t="shared" si="28"/>
        <v>60871635</v>
      </c>
      <c r="O130" s="36">
        <f t="shared" si="29"/>
        <v>0.83960694043738415</v>
      </c>
      <c r="P130" s="31">
        <v>12412758</v>
      </c>
      <c r="Q130" s="31">
        <v>56838401</v>
      </c>
      <c r="R130" s="31">
        <v>59222299</v>
      </c>
      <c r="S130" s="31">
        <v>56055848</v>
      </c>
      <c r="T130" s="36">
        <f t="shared" si="30"/>
        <v>0.9465327916432289</v>
      </c>
      <c r="U130" s="36">
        <f t="shared" si="31"/>
        <v>0.2108409750677489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534657527</v>
      </c>
      <c r="E131" s="31">
        <v>534657527</v>
      </c>
      <c r="F131" s="31">
        <v>219291112</v>
      </c>
      <c r="G131" s="36">
        <f t="shared" si="24"/>
        <v>0.41015248252551023</v>
      </c>
      <c r="H131" s="31">
        <v>174827395</v>
      </c>
      <c r="I131" s="36">
        <f t="shared" si="25"/>
        <v>0.32698949546444894</v>
      </c>
      <c r="J131" s="31">
        <v>132835670</v>
      </c>
      <c r="K131" s="36">
        <f t="shared" si="26"/>
        <v>0.2484500138721511</v>
      </c>
      <c r="L131" s="31">
        <v>2926055</v>
      </c>
      <c r="M131" s="36">
        <f t="shared" si="27"/>
        <v>5.4727649985932027E-3</v>
      </c>
      <c r="N131" s="31">
        <f t="shared" si="28"/>
        <v>529880232</v>
      </c>
      <c r="O131" s="36">
        <f t="shared" si="29"/>
        <v>0.9910647568607035</v>
      </c>
      <c r="P131" s="31">
        <v>124766085</v>
      </c>
      <c r="Q131" s="31">
        <v>437615222</v>
      </c>
      <c r="R131" s="31">
        <v>502371114</v>
      </c>
      <c r="S131" s="31">
        <v>501168452</v>
      </c>
      <c r="T131" s="36">
        <f t="shared" si="30"/>
        <v>0.99760602875745763</v>
      </c>
      <c r="U131" s="36">
        <f t="shared" si="31"/>
        <v>-0.97654767319179725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1265339166</v>
      </c>
      <c r="E132" s="32">
        <f>SUM(E127:E131)</f>
        <v>1313129527</v>
      </c>
      <c r="F132" s="32">
        <f>SUM(F127:F131)</f>
        <v>493801969</v>
      </c>
      <c r="G132" s="37">
        <f t="shared" si="24"/>
        <v>0.39025265499447914</v>
      </c>
      <c r="H132" s="32">
        <f>SUM(H127:H131)</f>
        <v>378884416</v>
      </c>
      <c r="I132" s="37">
        <f t="shared" si="25"/>
        <v>0.29943308970489896</v>
      </c>
      <c r="J132" s="32">
        <f>SUM(J127:J131)</f>
        <v>317636267</v>
      </c>
      <c r="K132" s="37">
        <f t="shared" si="26"/>
        <v>0.24189256312412508</v>
      </c>
      <c r="L132" s="32">
        <f>SUM(L127:L131)</f>
        <v>65659315</v>
      </c>
      <c r="M132" s="37">
        <f t="shared" si="27"/>
        <v>5.0002161744094269E-2</v>
      </c>
      <c r="N132" s="32">
        <f t="shared" si="28"/>
        <v>1255981967</v>
      </c>
      <c r="O132" s="37">
        <f t="shared" si="29"/>
        <v>0.95647987588051553</v>
      </c>
      <c r="P132" s="32">
        <f>SUM(P127:P131)</f>
        <v>250782582</v>
      </c>
      <c r="Q132" s="32">
        <f>SUM(Q127:Q131)</f>
        <v>1125219610</v>
      </c>
      <c r="R132" s="32">
        <f>SUM(R127:R131)</f>
        <v>1208087416</v>
      </c>
      <c r="S132" s="32">
        <f>SUM(S127:S131)</f>
        <v>1196183752</v>
      </c>
      <c r="T132" s="37">
        <f t="shared" si="30"/>
        <v>0.9901466865374583</v>
      </c>
      <c r="U132" s="37">
        <f t="shared" si="31"/>
        <v>-0.73818231522953215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562830313</v>
      </c>
      <c r="E133" s="31">
        <v>593899855</v>
      </c>
      <c r="F133" s="31">
        <v>179618388</v>
      </c>
      <c r="G133" s="36">
        <f t="shared" si="24"/>
        <v>0.31913417570314839</v>
      </c>
      <c r="H133" s="31">
        <v>160937753</v>
      </c>
      <c r="I133" s="36">
        <f t="shared" si="25"/>
        <v>0.2859436481702079</v>
      </c>
      <c r="J133" s="31">
        <v>147470972</v>
      </c>
      <c r="K133" s="36">
        <f t="shared" si="26"/>
        <v>0.24830949318888115</v>
      </c>
      <c r="L133" s="31">
        <v>134834569</v>
      </c>
      <c r="M133" s="36">
        <f t="shared" si="27"/>
        <v>0.22703250028575947</v>
      </c>
      <c r="N133" s="31">
        <f t="shared" si="28"/>
        <v>622861682</v>
      </c>
      <c r="O133" s="36">
        <f t="shared" si="29"/>
        <v>1.0487655060969834</v>
      </c>
      <c r="P133" s="31">
        <v>106541945</v>
      </c>
      <c r="Q133" s="31">
        <v>550465682</v>
      </c>
      <c r="R133" s="31">
        <v>558772326</v>
      </c>
      <c r="S133" s="31">
        <v>557211705</v>
      </c>
      <c r="T133" s="36">
        <f t="shared" si="30"/>
        <v>0.9972070538797585</v>
      </c>
      <c r="U133" s="36">
        <f t="shared" si="31"/>
        <v>0.26555385299188972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57450021</v>
      </c>
      <c r="E134" s="31">
        <v>61733134</v>
      </c>
      <c r="F134" s="31">
        <v>13992724</v>
      </c>
      <c r="G134" s="36">
        <f t="shared" si="24"/>
        <v>0.24356342706993964</v>
      </c>
      <c r="H134" s="31">
        <v>14481914</v>
      </c>
      <c r="I134" s="36">
        <f t="shared" si="25"/>
        <v>0.25207848052831872</v>
      </c>
      <c r="J134" s="31">
        <v>13960516</v>
      </c>
      <c r="K134" s="36">
        <f t="shared" si="26"/>
        <v>0.22614299802112753</v>
      </c>
      <c r="L134" s="31">
        <v>14774786</v>
      </c>
      <c r="M134" s="36">
        <f t="shared" si="27"/>
        <v>0.23933315940188618</v>
      </c>
      <c r="N134" s="31">
        <f t="shared" si="28"/>
        <v>57209940</v>
      </c>
      <c r="O134" s="36">
        <f t="shared" si="29"/>
        <v>0.92672988220555919</v>
      </c>
      <c r="P134" s="31">
        <v>12515001</v>
      </c>
      <c r="Q134" s="31">
        <v>50122657</v>
      </c>
      <c r="R134" s="31">
        <v>56385236</v>
      </c>
      <c r="S134" s="31">
        <v>50120625</v>
      </c>
      <c r="T134" s="36">
        <f t="shared" si="30"/>
        <v>0.88889625291273056</v>
      </c>
      <c r="U134" s="36">
        <f t="shared" si="31"/>
        <v>0.18056610622723879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194103208</v>
      </c>
      <c r="E135" s="31">
        <v>173780783</v>
      </c>
      <c r="F135" s="31">
        <v>59592754</v>
      </c>
      <c r="G135" s="36">
        <f t="shared" si="24"/>
        <v>0.30701581191795657</v>
      </c>
      <c r="H135" s="31">
        <v>58146179</v>
      </c>
      <c r="I135" s="36">
        <f t="shared" si="25"/>
        <v>0.29956320454013308</v>
      </c>
      <c r="J135" s="31">
        <v>43608365</v>
      </c>
      <c r="K135" s="36">
        <f t="shared" si="26"/>
        <v>0.25093893724716387</v>
      </c>
      <c r="L135" s="31">
        <v>13421578</v>
      </c>
      <c r="M135" s="36">
        <f t="shared" si="27"/>
        <v>7.7232808877377421E-2</v>
      </c>
      <c r="N135" s="31">
        <f t="shared" si="28"/>
        <v>174768876</v>
      </c>
      <c r="O135" s="36">
        <f t="shared" si="29"/>
        <v>1.0056858588328492</v>
      </c>
      <c r="P135" s="31">
        <v>13465457</v>
      </c>
      <c r="Q135" s="31">
        <v>182561786</v>
      </c>
      <c r="R135" s="31">
        <v>194849791</v>
      </c>
      <c r="S135" s="31">
        <v>163962086</v>
      </c>
      <c r="T135" s="36">
        <f t="shared" si="30"/>
        <v>0.84147940399895016</v>
      </c>
      <c r="U135" s="36">
        <f t="shared" si="31"/>
        <v>-3.2586342966303139E-3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107264446</v>
      </c>
      <c r="E136" s="31">
        <v>107722425</v>
      </c>
      <c r="F136" s="31">
        <v>40273775</v>
      </c>
      <c r="G136" s="36">
        <f t="shared" si="24"/>
        <v>0.37546248082985484</v>
      </c>
      <c r="H136" s="31">
        <v>32174730</v>
      </c>
      <c r="I136" s="36">
        <f t="shared" si="25"/>
        <v>0.29995707990698056</v>
      </c>
      <c r="J136" s="31">
        <v>28353179</v>
      </c>
      <c r="K136" s="36">
        <f t="shared" si="26"/>
        <v>0.26320591093265866</v>
      </c>
      <c r="L136" s="31">
        <v>4626915</v>
      </c>
      <c r="M136" s="36">
        <f t="shared" si="27"/>
        <v>4.2952198671725041E-2</v>
      </c>
      <c r="N136" s="31">
        <f t="shared" si="28"/>
        <v>105428599</v>
      </c>
      <c r="O136" s="36">
        <f t="shared" si="29"/>
        <v>0.97870614219833985</v>
      </c>
      <c r="P136" s="31">
        <v>5892924</v>
      </c>
      <c r="Q136" s="31">
        <v>93744720</v>
      </c>
      <c r="R136" s="31">
        <v>135231571</v>
      </c>
      <c r="S136" s="31">
        <v>105073898</v>
      </c>
      <c r="T136" s="36">
        <f t="shared" si="30"/>
        <v>0.77699236371364788</v>
      </c>
      <c r="U136" s="36">
        <f t="shared" si="31"/>
        <v>-0.21483545350321842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921647988</v>
      </c>
      <c r="E137" s="32">
        <f>SUM(E133:E136)</f>
        <v>937136197</v>
      </c>
      <c r="F137" s="32">
        <f>SUM(F133:F136)</f>
        <v>293477641</v>
      </c>
      <c r="G137" s="37">
        <f t="shared" ref="G137:G170" si="32">IF(($D137     =0),0,($F137     /$D137     ))</f>
        <v>0.31842704028124019</v>
      </c>
      <c r="H137" s="32">
        <f>SUM(H133:H136)</f>
        <v>265740576</v>
      </c>
      <c r="I137" s="37">
        <f t="shared" ref="I137:I170" si="33">IF(($D137     =0),0,($H137     /$D137     ))</f>
        <v>0.28833196563111252</v>
      </c>
      <c r="J137" s="32">
        <f>SUM(J133:J136)</f>
        <v>233393032</v>
      </c>
      <c r="K137" s="37">
        <f t="shared" ref="K137:K170" si="34">IF(($E137     =0),0,($J137     /$E137     ))</f>
        <v>0.24904921264075344</v>
      </c>
      <c r="L137" s="32">
        <f>SUM(L133:L136)</f>
        <v>167657848</v>
      </c>
      <c r="M137" s="37">
        <f t="shared" ref="M137:M170" si="35">IF(($E137     =0),0,($L137     /$E137     ))</f>
        <v>0.1789044629123423</v>
      </c>
      <c r="N137" s="32">
        <f t="shared" ref="N137:N170" si="36">$F137     +$H137     +$J137     +$L137</f>
        <v>960269097</v>
      </c>
      <c r="O137" s="37">
        <f t="shared" ref="O137:O170" si="37">IF(($E137     =0),0,($N137     /$E137     ))</f>
        <v>1.0246846723817242</v>
      </c>
      <c r="P137" s="32">
        <f>SUM(P133:P136)</f>
        <v>138415327</v>
      </c>
      <c r="Q137" s="32">
        <f>SUM(Q133:Q136)</f>
        <v>876894845</v>
      </c>
      <c r="R137" s="32">
        <f>SUM(R133:R136)</f>
        <v>945238924</v>
      </c>
      <c r="S137" s="32">
        <f>SUM(S133:S136)</f>
        <v>876368314</v>
      </c>
      <c r="T137" s="37">
        <f t="shared" ref="T137:T170" si="38">IF(($R137     =0),0,($S137     /$R137     ))</f>
        <v>0.92713946892013521</v>
      </c>
      <c r="U137" s="37">
        <f t="shared" ref="U137:U170" si="39">IF(($P137     =0),0,(($L137     /$P137     )-1))</f>
        <v>0.2112664950753611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135704062</v>
      </c>
      <c r="E138" s="31">
        <v>135704062</v>
      </c>
      <c r="F138" s="31">
        <v>50584268</v>
      </c>
      <c r="G138" s="36">
        <f t="shared" si="32"/>
        <v>0.37275426582293464</v>
      </c>
      <c r="H138" s="31">
        <v>30184536</v>
      </c>
      <c r="I138" s="36">
        <f t="shared" si="33"/>
        <v>0.22242912669776974</v>
      </c>
      <c r="J138" s="31">
        <v>27155298</v>
      </c>
      <c r="K138" s="36">
        <f t="shared" si="34"/>
        <v>0.20010674404130954</v>
      </c>
      <c r="L138" s="31">
        <v>15067014</v>
      </c>
      <c r="M138" s="36">
        <f t="shared" si="35"/>
        <v>0.11102846722451093</v>
      </c>
      <c r="N138" s="31">
        <f t="shared" si="36"/>
        <v>122991116</v>
      </c>
      <c r="O138" s="36">
        <f t="shared" si="37"/>
        <v>0.90631860378652485</v>
      </c>
      <c r="P138" s="31">
        <v>35667469</v>
      </c>
      <c r="Q138" s="31">
        <v>114384077</v>
      </c>
      <c r="R138" s="31">
        <v>205339249</v>
      </c>
      <c r="S138" s="31">
        <v>184579192</v>
      </c>
      <c r="T138" s="36">
        <f t="shared" si="38"/>
        <v>0.89889873903259476</v>
      </c>
      <c r="U138" s="36">
        <f t="shared" si="39"/>
        <v>-0.57756985784441284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128937372</v>
      </c>
      <c r="E139" s="31">
        <v>129397539</v>
      </c>
      <c r="F139" s="31">
        <v>37240905</v>
      </c>
      <c r="G139" s="36">
        <f t="shared" si="32"/>
        <v>0.28882940936627743</v>
      </c>
      <c r="H139" s="31">
        <v>39732288</v>
      </c>
      <c r="I139" s="36">
        <f t="shared" si="33"/>
        <v>0.30815183669169244</v>
      </c>
      <c r="J139" s="31">
        <v>33464523</v>
      </c>
      <c r="K139" s="36">
        <f t="shared" si="34"/>
        <v>0.2586179247195729</v>
      </c>
      <c r="L139" s="31">
        <v>22310063</v>
      </c>
      <c r="M139" s="36">
        <f t="shared" si="35"/>
        <v>0.17241489422762515</v>
      </c>
      <c r="N139" s="31">
        <f t="shared" si="36"/>
        <v>132747779</v>
      </c>
      <c r="O139" s="36">
        <f t="shared" si="37"/>
        <v>1.0258910642805965</v>
      </c>
      <c r="P139" s="31">
        <v>20151722</v>
      </c>
      <c r="Q139" s="31">
        <v>115085497</v>
      </c>
      <c r="R139" s="31">
        <v>122156261</v>
      </c>
      <c r="S139" s="31">
        <v>129796614</v>
      </c>
      <c r="T139" s="36">
        <f t="shared" si="38"/>
        <v>1.0625457339431827</v>
      </c>
      <c r="U139" s="36">
        <f t="shared" si="39"/>
        <v>0.10710454421711457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381697000</v>
      </c>
      <c r="E140" s="31">
        <v>418379696</v>
      </c>
      <c r="F140" s="31">
        <v>133079935</v>
      </c>
      <c r="G140" s="36">
        <f t="shared" si="32"/>
        <v>0.34865334283476163</v>
      </c>
      <c r="H140" s="31">
        <v>42069517</v>
      </c>
      <c r="I140" s="36">
        <f t="shared" si="33"/>
        <v>0.11021704912535335</v>
      </c>
      <c r="J140" s="31">
        <v>165773654</v>
      </c>
      <c r="K140" s="36">
        <f t="shared" si="34"/>
        <v>0.39622777009714161</v>
      </c>
      <c r="L140" s="31">
        <v>56244189</v>
      </c>
      <c r="M140" s="36">
        <f t="shared" si="35"/>
        <v>0.13443336169927328</v>
      </c>
      <c r="N140" s="31">
        <f t="shared" si="36"/>
        <v>397167295</v>
      </c>
      <c r="O140" s="36">
        <f t="shared" si="37"/>
        <v>0.94929868441799337</v>
      </c>
      <c r="P140" s="31">
        <v>30478633</v>
      </c>
      <c r="Q140" s="31">
        <v>370588021</v>
      </c>
      <c r="R140" s="31">
        <v>410864021</v>
      </c>
      <c r="S140" s="31">
        <v>359257085</v>
      </c>
      <c r="T140" s="36">
        <f t="shared" si="38"/>
        <v>0.8743941222344217</v>
      </c>
      <c r="U140" s="36">
        <f t="shared" si="39"/>
        <v>0.84536455424362367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249409197</v>
      </c>
      <c r="E141" s="31">
        <v>260021249</v>
      </c>
      <c r="F141" s="31">
        <v>114555874</v>
      </c>
      <c r="G141" s="36">
        <f t="shared" si="32"/>
        <v>0.45930894039965975</v>
      </c>
      <c r="H141" s="31">
        <v>67052643</v>
      </c>
      <c r="I141" s="36">
        <f t="shared" si="33"/>
        <v>0.26884591188511786</v>
      </c>
      <c r="J141" s="31">
        <v>61479643</v>
      </c>
      <c r="K141" s="36">
        <f t="shared" si="34"/>
        <v>0.23644084180212518</v>
      </c>
      <c r="L141" s="31">
        <v>7609317</v>
      </c>
      <c r="M141" s="36">
        <f t="shared" si="35"/>
        <v>2.9264212172136747E-2</v>
      </c>
      <c r="N141" s="31">
        <f t="shared" si="36"/>
        <v>250697477</v>
      </c>
      <c r="O141" s="36">
        <f t="shared" si="37"/>
        <v>0.96414226900356137</v>
      </c>
      <c r="P141" s="31">
        <v>4770805</v>
      </c>
      <c r="Q141" s="31">
        <v>235932904</v>
      </c>
      <c r="R141" s="31">
        <v>238355890</v>
      </c>
      <c r="S141" s="31">
        <v>237748517</v>
      </c>
      <c r="T141" s="36">
        <f t="shared" si="38"/>
        <v>0.99745182298620771</v>
      </c>
      <c r="U141" s="36">
        <f t="shared" si="39"/>
        <v>0.59497548107709286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166172560</v>
      </c>
      <c r="E142" s="31">
        <v>378047191</v>
      </c>
      <c r="F142" s="31">
        <v>193287030</v>
      </c>
      <c r="G142" s="36">
        <f t="shared" si="32"/>
        <v>1.1631705619748531</v>
      </c>
      <c r="H142" s="31">
        <v>101142675</v>
      </c>
      <c r="I142" s="36">
        <f t="shared" si="33"/>
        <v>0.60866050929226823</v>
      </c>
      <c r="J142" s="31">
        <v>83746334</v>
      </c>
      <c r="K142" s="36">
        <f t="shared" si="34"/>
        <v>0.22152349228803025</v>
      </c>
      <c r="L142" s="31">
        <v>28234939</v>
      </c>
      <c r="M142" s="36">
        <f t="shared" si="35"/>
        <v>7.4686281692276882E-2</v>
      </c>
      <c r="N142" s="31">
        <f t="shared" si="36"/>
        <v>406410978</v>
      </c>
      <c r="O142" s="36">
        <f t="shared" si="37"/>
        <v>1.0750271068671953</v>
      </c>
      <c r="P142" s="31">
        <v>22759444</v>
      </c>
      <c r="Q142" s="31">
        <v>352210331</v>
      </c>
      <c r="R142" s="31">
        <v>356504331</v>
      </c>
      <c r="S142" s="31">
        <v>350202101</v>
      </c>
      <c r="T142" s="36">
        <f t="shared" si="38"/>
        <v>0.98232215024619152</v>
      </c>
      <c r="U142" s="36">
        <f t="shared" si="39"/>
        <v>0.24058122860997844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769934595</v>
      </c>
      <c r="E143" s="31">
        <v>724194442</v>
      </c>
      <c r="F143" s="31">
        <v>281047583</v>
      </c>
      <c r="G143" s="36">
        <f t="shared" si="32"/>
        <v>0.36502786707486495</v>
      </c>
      <c r="H143" s="31">
        <v>256122020</v>
      </c>
      <c r="I143" s="36">
        <f t="shared" si="33"/>
        <v>0.33265425617094135</v>
      </c>
      <c r="J143" s="31">
        <v>170136584</v>
      </c>
      <c r="K143" s="36">
        <f t="shared" si="34"/>
        <v>0.23493218690015852</v>
      </c>
      <c r="L143" s="31">
        <v>18472836</v>
      </c>
      <c r="M143" s="36">
        <f t="shared" si="35"/>
        <v>2.5508116230475018E-2</v>
      </c>
      <c r="N143" s="31">
        <f t="shared" si="36"/>
        <v>725779023</v>
      </c>
      <c r="O143" s="36">
        <f t="shared" si="37"/>
        <v>1.0021880601508399</v>
      </c>
      <c r="P143" s="31">
        <v>5942613</v>
      </c>
      <c r="Q143" s="31">
        <v>637830500</v>
      </c>
      <c r="R143" s="31">
        <v>744146221</v>
      </c>
      <c r="S143" s="31">
        <v>749735974</v>
      </c>
      <c r="T143" s="36">
        <f t="shared" si="38"/>
        <v>1.0075116325827582</v>
      </c>
      <c r="U143" s="36">
        <f t="shared" si="39"/>
        <v>2.1085376079512499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1831854786</v>
      </c>
      <c r="E144" s="32">
        <f>SUM(E138:E143)</f>
        <v>2045744179</v>
      </c>
      <c r="F144" s="32">
        <f>SUM(F138:F143)</f>
        <v>809795595</v>
      </c>
      <c r="G144" s="37">
        <f t="shared" si="32"/>
        <v>0.44206320347490691</v>
      </c>
      <c r="H144" s="32">
        <f>SUM(H138:H143)</f>
        <v>536303679</v>
      </c>
      <c r="I144" s="37">
        <f t="shared" si="33"/>
        <v>0.29276538899191978</v>
      </c>
      <c r="J144" s="32">
        <f>SUM(J138:J143)</f>
        <v>541756036</v>
      </c>
      <c r="K144" s="37">
        <f t="shared" si="34"/>
        <v>0.2648210081989924</v>
      </c>
      <c r="L144" s="32">
        <f>SUM(L138:L143)</f>
        <v>147938358</v>
      </c>
      <c r="M144" s="37">
        <f t="shared" si="35"/>
        <v>7.2315179736850171E-2</v>
      </c>
      <c r="N144" s="32">
        <f t="shared" si="36"/>
        <v>2035793668</v>
      </c>
      <c r="O144" s="37">
        <f t="shared" si="37"/>
        <v>0.99513599446981493</v>
      </c>
      <c r="P144" s="32">
        <f>SUM(P138:P143)</f>
        <v>119770686</v>
      </c>
      <c r="Q144" s="32">
        <f>SUM(Q138:Q143)</f>
        <v>1826031330</v>
      </c>
      <c r="R144" s="32">
        <f>SUM(R138:R143)</f>
        <v>2077365973</v>
      </c>
      <c r="S144" s="32">
        <f>SUM(S138:S143)</f>
        <v>2011319483</v>
      </c>
      <c r="T144" s="37">
        <f t="shared" si="38"/>
        <v>0.96820661796793572</v>
      </c>
      <c r="U144" s="37">
        <f t="shared" si="39"/>
        <v>0.23518001725397153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280083716</v>
      </c>
      <c r="E145" s="31">
        <v>286700142</v>
      </c>
      <c r="F145" s="31">
        <v>111823328</v>
      </c>
      <c r="G145" s="36">
        <f t="shared" si="32"/>
        <v>0.39924965862706563</v>
      </c>
      <c r="H145" s="31">
        <v>89175419</v>
      </c>
      <c r="I145" s="36">
        <f t="shared" si="33"/>
        <v>0.31838844568885966</v>
      </c>
      <c r="J145" s="31">
        <v>70059825</v>
      </c>
      <c r="K145" s="36">
        <f t="shared" si="34"/>
        <v>0.24436620265085185</v>
      </c>
      <c r="L145" s="31">
        <v>13809194</v>
      </c>
      <c r="M145" s="36">
        <f t="shared" si="35"/>
        <v>4.8165982422150318E-2</v>
      </c>
      <c r="N145" s="31">
        <f t="shared" si="36"/>
        <v>284867766</v>
      </c>
      <c r="O145" s="36">
        <f t="shared" si="37"/>
        <v>0.99360873703369146</v>
      </c>
      <c r="P145" s="31">
        <v>9529109</v>
      </c>
      <c r="Q145" s="31">
        <v>265934631</v>
      </c>
      <c r="R145" s="31">
        <v>267032137</v>
      </c>
      <c r="S145" s="31">
        <v>266840489</v>
      </c>
      <c r="T145" s="36">
        <f t="shared" si="38"/>
        <v>0.99928230361276704</v>
      </c>
      <c r="U145" s="36">
        <f t="shared" si="39"/>
        <v>0.4491589927242936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157853004</v>
      </c>
      <c r="E146" s="31">
        <v>157503602</v>
      </c>
      <c r="F146" s="31">
        <v>55782228</v>
      </c>
      <c r="G146" s="36">
        <f t="shared" si="32"/>
        <v>0.35338084538448189</v>
      </c>
      <c r="H146" s="31">
        <v>39265317</v>
      </c>
      <c r="I146" s="36">
        <f t="shared" si="33"/>
        <v>0.24874608658065195</v>
      </c>
      <c r="J146" s="31">
        <v>37790704</v>
      </c>
      <c r="K146" s="36">
        <f t="shared" si="34"/>
        <v>0.23993549049119525</v>
      </c>
      <c r="L146" s="31">
        <v>15868754</v>
      </c>
      <c r="M146" s="36">
        <f t="shared" si="35"/>
        <v>0.10075168947564768</v>
      </c>
      <c r="N146" s="31">
        <f t="shared" si="36"/>
        <v>148707003</v>
      </c>
      <c r="O146" s="36">
        <f t="shared" si="37"/>
        <v>0.94414985506172744</v>
      </c>
      <c r="P146" s="31">
        <v>11986627</v>
      </c>
      <c r="Q146" s="31">
        <v>151534249</v>
      </c>
      <c r="R146" s="31">
        <v>168511643</v>
      </c>
      <c r="S146" s="31">
        <v>146971121</v>
      </c>
      <c r="T146" s="36">
        <f t="shared" si="38"/>
        <v>0.87217190683969537</v>
      </c>
      <c r="U146" s="36">
        <f t="shared" si="39"/>
        <v>0.32387151114320978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144827658</v>
      </c>
      <c r="E147" s="31">
        <v>151710058</v>
      </c>
      <c r="F147" s="31">
        <v>80304901</v>
      </c>
      <c r="G147" s="36">
        <f t="shared" si="32"/>
        <v>0.55448594632387138</v>
      </c>
      <c r="H147" s="31">
        <v>33999738</v>
      </c>
      <c r="I147" s="36">
        <f t="shared" si="33"/>
        <v>0.23475997934041024</v>
      </c>
      <c r="J147" s="31">
        <v>19901497</v>
      </c>
      <c r="K147" s="36">
        <f t="shared" si="34"/>
        <v>0.1311811310493336</v>
      </c>
      <c r="L147" s="31">
        <v>11035195</v>
      </c>
      <c r="M147" s="36">
        <f t="shared" si="35"/>
        <v>7.2738717165344441E-2</v>
      </c>
      <c r="N147" s="31">
        <f t="shared" si="36"/>
        <v>145241331</v>
      </c>
      <c r="O147" s="36">
        <f t="shared" si="37"/>
        <v>0.9573612515526162</v>
      </c>
      <c r="P147" s="31">
        <v>18829701</v>
      </c>
      <c r="Q147" s="31">
        <v>145700605</v>
      </c>
      <c r="R147" s="31">
        <v>150090191</v>
      </c>
      <c r="S147" s="31">
        <v>159767699</v>
      </c>
      <c r="T147" s="36">
        <f t="shared" si="38"/>
        <v>1.0644779511273992</v>
      </c>
      <c r="U147" s="36">
        <f t="shared" si="39"/>
        <v>-0.41394741212300712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43734605</v>
      </c>
      <c r="E148" s="31">
        <v>50698605</v>
      </c>
      <c r="F148" s="31">
        <v>19339895</v>
      </c>
      <c r="G148" s="36">
        <f t="shared" si="32"/>
        <v>0.44221035036214457</v>
      </c>
      <c r="H148" s="31">
        <v>10270398</v>
      </c>
      <c r="I148" s="36">
        <f t="shared" si="33"/>
        <v>0.23483458922288197</v>
      </c>
      <c r="J148" s="31">
        <v>9870025</v>
      </c>
      <c r="K148" s="36">
        <f t="shared" si="34"/>
        <v>0.19468040590071461</v>
      </c>
      <c r="L148" s="31">
        <v>8792130</v>
      </c>
      <c r="M148" s="36">
        <f t="shared" si="35"/>
        <v>0.17341956450281029</v>
      </c>
      <c r="N148" s="31">
        <f t="shared" si="36"/>
        <v>48272448</v>
      </c>
      <c r="O148" s="36">
        <f t="shared" si="37"/>
        <v>0.95214548802674159</v>
      </c>
      <c r="P148" s="31">
        <v>9169031</v>
      </c>
      <c r="Q148" s="31">
        <v>42374099</v>
      </c>
      <c r="R148" s="31">
        <v>45246199</v>
      </c>
      <c r="S148" s="31">
        <v>45911591</v>
      </c>
      <c r="T148" s="36">
        <f t="shared" si="38"/>
        <v>1.0147060308867051</v>
      </c>
      <c r="U148" s="36">
        <f t="shared" si="39"/>
        <v>-4.1105870402226796E-2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32911189</v>
      </c>
      <c r="E149" s="31">
        <v>39411189</v>
      </c>
      <c r="F149" s="31">
        <v>10547855</v>
      </c>
      <c r="G149" s="36">
        <f t="shared" si="32"/>
        <v>0.32049449808695762</v>
      </c>
      <c r="H149" s="31">
        <v>10949615</v>
      </c>
      <c r="I149" s="36">
        <f t="shared" si="33"/>
        <v>0.3327018966102987</v>
      </c>
      <c r="J149" s="31">
        <v>10525221</v>
      </c>
      <c r="K149" s="36">
        <f t="shared" si="34"/>
        <v>0.26706174736316635</v>
      </c>
      <c r="L149" s="31">
        <v>5698724</v>
      </c>
      <c r="M149" s="36">
        <f t="shared" si="35"/>
        <v>0.14459660174170336</v>
      </c>
      <c r="N149" s="31">
        <f t="shared" si="36"/>
        <v>37721415</v>
      </c>
      <c r="O149" s="36">
        <f t="shared" si="37"/>
        <v>0.95712451101132723</v>
      </c>
      <c r="P149" s="31">
        <v>10791019</v>
      </c>
      <c r="Q149" s="31">
        <v>25776329</v>
      </c>
      <c r="R149" s="31">
        <v>47836644</v>
      </c>
      <c r="S149" s="31">
        <v>45779658</v>
      </c>
      <c r="T149" s="36">
        <f t="shared" si="38"/>
        <v>0.95699978451665635</v>
      </c>
      <c r="U149" s="36">
        <f t="shared" si="39"/>
        <v>-0.47190121711397226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659410172</v>
      </c>
      <c r="E150" s="32">
        <f>SUM(E145:E149)</f>
        <v>686023596</v>
      </c>
      <c r="F150" s="32">
        <f>SUM(F145:F149)</f>
        <v>277798207</v>
      </c>
      <c r="G150" s="37">
        <f t="shared" si="32"/>
        <v>0.42128286580328944</v>
      </c>
      <c r="H150" s="32">
        <f>SUM(H145:H149)</f>
        <v>183660487</v>
      </c>
      <c r="I150" s="37">
        <f t="shared" si="33"/>
        <v>0.27852237468972496</v>
      </c>
      <c r="J150" s="32">
        <f>SUM(J145:J149)</f>
        <v>148147272</v>
      </c>
      <c r="K150" s="37">
        <f t="shared" si="34"/>
        <v>0.21595069450060139</v>
      </c>
      <c r="L150" s="32">
        <f>SUM(L145:L149)</f>
        <v>55203997</v>
      </c>
      <c r="M150" s="37">
        <f t="shared" si="35"/>
        <v>8.0469530963480154E-2</v>
      </c>
      <c r="N150" s="32">
        <f t="shared" si="36"/>
        <v>664809963</v>
      </c>
      <c r="O150" s="37">
        <f t="shared" si="37"/>
        <v>0.9690774003639373</v>
      </c>
      <c r="P150" s="32">
        <f>SUM(P145:P149)</f>
        <v>60305487</v>
      </c>
      <c r="Q150" s="32">
        <f>SUM(Q145:Q149)</f>
        <v>631319913</v>
      </c>
      <c r="R150" s="32">
        <f>SUM(R145:R149)</f>
        <v>678716814</v>
      </c>
      <c r="S150" s="32">
        <f>SUM(S145:S149)</f>
        <v>665270558</v>
      </c>
      <c r="T150" s="37">
        <f t="shared" si="38"/>
        <v>0.98018870945489789</v>
      </c>
      <c r="U150" s="37">
        <f t="shared" si="39"/>
        <v>-8.4594126567620664E-2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238726489</v>
      </c>
      <c r="E151" s="31">
        <v>238822038</v>
      </c>
      <c r="F151" s="31">
        <v>86885461</v>
      </c>
      <c r="G151" s="36">
        <f t="shared" si="32"/>
        <v>0.36395400176978265</v>
      </c>
      <c r="H151" s="31">
        <v>69798904</v>
      </c>
      <c r="I151" s="36">
        <f t="shared" si="33"/>
        <v>0.29238022262372398</v>
      </c>
      <c r="J151" s="31">
        <v>55506547</v>
      </c>
      <c r="K151" s="36">
        <f t="shared" si="34"/>
        <v>0.23241802751888416</v>
      </c>
      <c r="L151" s="31">
        <v>31651449</v>
      </c>
      <c r="M151" s="36">
        <f t="shared" si="35"/>
        <v>0.13253152541977722</v>
      </c>
      <c r="N151" s="31">
        <f t="shared" si="36"/>
        <v>243842361</v>
      </c>
      <c r="O151" s="36">
        <f t="shared" si="37"/>
        <v>1.0210211881702476</v>
      </c>
      <c r="P151" s="31">
        <v>8792040</v>
      </c>
      <c r="Q151" s="31">
        <v>213797307</v>
      </c>
      <c r="R151" s="31">
        <v>215805465</v>
      </c>
      <c r="S151" s="31">
        <v>224756480</v>
      </c>
      <c r="T151" s="36">
        <f t="shared" si="38"/>
        <v>1.0414772396982626</v>
      </c>
      <c r="U151" s="36">
        <f t="shared" si="39"/>
        <v>2.6000119426208252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1070304900</v>
      </c>
      <c r="E152" s="31">
        <v>1073971317</v>
      </c>
      <c r="F152" s="31">
        <v>344246109</v>
      </c>
      <c r="G152" s="36">
        <f t="shared" si="32"/>
        <v>0.32163368494342126</v>
      </c>
      <c r="H152" s="31">
        <v>264973775</v>
      </c>
      <c r="I152" s="36">
        <f t="shared" si="33"/>
        <v>0.24756849660316421</v>
      </c>
      <c r="J152" s="31">
        <v>246673364</v>
      </c>
      <c r="K152" s="36">
        <f t="shared" si="34"/>
        <v>0.22968338175832306</v>
      </c>
      <c r="L152" s="31">
        <v>201869906</v>
      </c>
      <c r="M152" s="36">
        <f t="shared" si="35"/>
        <v>0.18796582627913888</v>
      </c>
      <c r="N152" s="31">
        <f t="shared" si="36"/>
        <v>1057763154</v>
      </c>
      <c r="O152" s="36">
        <f t="shared" si="37"/>
        <v>0.9849081975063585</v>
      </c>
      <c r="P152" s="31">
        <v>180616463</v>
      </c>
      <c r="Q152" s="31">
        <v>1035106400</v>
      </c>
      <c r="R152" s="31">
        <v>988848800</v>
      </c>
      <c r="S152" s="31">
        <v>946561368</v>
      </c>
      <c r="T152" s="36">
        <f t="shared" si="38"/>
        <v>0.95723569467849889</v>
      </c>
      <c r="U152" s="36">
        <f t="shared" si="39"/>
        <v>0.11767168201051526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101448690</v>
      </c>
      <c r="E153" s="31">
        <v>105841480</v>
      </c>
      <c r="F153" s="31">
        <v>56424219</v>
      </c>
      <c r="G153" s="36">
        <f t="shared" si="32"/>
        <v>0.55618479647198993</v>
      </c>
      <c r="H153" s="31">
        <v>11905989</v>
      </c>
      <c r="I153" s="36">
        <f t="shared" si="33"/>
        <v>0.11735971159410732</v>
      </c>
      <c r="J153" s="31">
        <v>13382996</v>
      </c>
      <c r="K153" s="36">
        <f t="shared" si="34"/>
        <v>0.1264437723282025</v>
      </c>
      <c r="L153" s="31">
        <v>16619140</v>
      </c>
      <c r="M153" s="36">
        <f t="shared" si="35"/>
        <v>0.15701915732848784</v>
      </c>
      <c r="N153" s="31">
        <f t="shared" si="36"/>
        <v>98332344</v>
      </c>
      <c r="O153" s="36">
        <f t="shared" si="37"/>
        <v>0.92905299510173134</v>
      </c>
      <c r="P153" s="31">
        <v>19561740</v>
      </c>
      <c r="Q153" s="31">
        <v>99466310</v>
      </c>
      <c r="R153" s="31">
        <v>101660170</v>
      </c>
      <c r="S153" s="31">
        <v>95021075</v>
      </c>
      <c r="T153" s="36">
        <f t="shared" si="38"/>
        <v>0.93469325302131601</v>
      </c>
      <c r="U153" s="36">
        <f t="shared" si="39"/>
        <v>-0.15042629132173313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148904938</v>
      </c>
      <c r="E154" s="31">
        <v>151742195</v>
      </c>
      <c r="F154" s="31">
        <v>61125582</v>
      </c>
      <c r="G154" s="36">
        <f t="shared" si="32"/>
        <v>0.41050070481880191</v>
      </c>
      <c r="H154" s="31">
        <v>41229888</v>
      </c>
      <c r="I154" s="36">
        <f t="shared" si="33"/>
        <v>0.27688731182306392</v>
      </c>
      <c r="J154" s="31">
        <v>31100652</v>
      </c>
      <c r="K154" s="36">
        <f t="shared" si="34"/>
        <v>0.20495717753390874</v>
      </c>
      <c r="L154" s="31">
        <v>4849134</v>
      </c>
      <c r="M154" s="36">
        <f t="shared" si="35"/>
        <v>3.1956398152801206E-2</v>
      </c>
      <c r="N154" s="31">
        <f t="shared" si="36"/>
        <v>138305256</v>
      </c>
      <c r="O154" s="36">
        <f t="shared" si="37"/>
        <v>0.91144889527925965</v>
      </c>
      <c r="P154" s="31">
        <v>8288256</v>
      </c>
      <c r="Q154" s="31">
        <v>140466786</v>
      </c>
      <c r="R154" s="31">
        <v>143466786</v>
      </c>
      <c r="S154" s="31">
        <v>135468012</v>
      </c>
      <c r="T154" s="36">
        <f t="shared" si="38"/>
        <v>0.9442465101295292</v>
      </c>
      <c r="U154" s="36">
        <f t="shared" si="39"/>
        <v>-0.41493916211082282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202203995</v>
      </c>
      <c r="E155" s="31">
        <v>203208073</v>
      </c>
      <c r="F155" s="31">
        <v>78887485</v>
      </c>
      <c r="G155" s="36">
        <f t="shared" si="32"/>
        <v>0.39013811275093746</v>
      </c>
      <c r="H155" s="31">
        <v>63316893</v>
      </c>
      <c r="I155" s="36">
        <f t="shared" si="33"/>
        <v>0.31313373902429575</v>
      </c>
      <c r="J155" s="31">
        <v>53261781</v>
      </c>
      <c r="K155" s="36">
        <f t="shared" si="34"/>
        <v>0.26210465073402867</v>
      </c>
      <c r="L155" s="31">
        <v>22000721</v>
      </c>
      <c r="M155" s="36">
        <f t="shared" si="35"/>
        <v>0.1082669633897862</v>
      </c>
      <c r="N155" s="31">
        <f t="shared" si="36"/>
        <v>217466880</v>
      </c>
      <c r="O155" s="36">
        <f t="shared" si="37"/>
        <v>1.0701685065435367</v>
      </c>
      <c r="P155" s="31">
        <v>21421219</v>
      </c>
      <c r="Q155" s="31">
        <v>209144542</v>
      </c>
      <c r="R155" s="31">
        <v>207345047</v>
      </c>
      <c r="S155" s="31">
        <v>203192751</v>
      </c>
      <c r="T155" s="36">
        <f t="shared" si="38"/>
        <v>0.9799739802803199</v>
      </c>
      <c r="U155" s="36">
        <f t="shared" si="39"/>
        <v>2.7052708811762693E-2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403909427</v>
      </c>
      <c r="E156" s="31">
        <v>401309277</v>
      </c>
      <c r="F156" s="31">
        <v>164878935</v>
      </c>
      <c r="G156" s="36">
        <f t="shared" si="32"/>
        <v>0.40820769206755853</v>
      </c>
      <c r="H156" s="31">
        <v>130592974</v>
      </c>
      <c r="I156" s="36">
        <f t="shared" si="33"/>
        <v>0.32332242148931079</v>
      </c>
      <c r="J156" s="31">
        <v>99855037</v>
      </c>
      <c r="K156" s="36">
        <f t="shared" si="34"/>
        <v>0.24882314644323561</v>
      </c>
      <c r="L156" s="31">
        <v>9599169</v>
      </c>
      <c r="M156" s="36">
        <f t="shared" si="35"/>
        <v>2.3919628949918344E-2</v>
      </c>
      <c r="N156" s="31">
        <f t="shared" si="36"/>
        <v>404926115</v>
      </c>
      <c r="O156" s="36">
        <f t="shared" si="37"/>
        <v>1.0090125950415045</v>
      </c>
      <c r="P156" s="31">
        <v>7140447</v>
      </c>
      <c r="Q156" s="31">
        <v>385704915</v>
      </c>
      <c r="R156" s="31">
        <v>397539693</v>
      </c>
      <c r="S156" s="31">
        <v>398257131</v>
      </c>
      <c r="T156" s="36">
        <f t="shared" si="38"/>
        <v>1.0018046952609585</v>
      </c>
      <c r="U156" s="36">
        <f t="shared" si="39"/>
        <v>0.3443372662803883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2165498439</v>
      </c>
      <c r="E157" s="32">
        <f>SUM(E151:E156)</f>
        <v>2174894380</v>
      </c>
      <c r="F157" s="32">
        <f>SUM(F151:F156)</f>
        <v>792447791</v>
      </c>
      <c r="G157" s="37">
        <f t="shared" si="32"/>
        <v>0.3659424438864719</v>
      </c>
      <c r="H157" s="32">
        <f>SUM(H151:H156)</f>
        <v>581818423</v>
      </c>
      <c r="I157" s="37">
        <f t="shared" si="33"/>
        <v>0.26867644534931018</v>
      </c>
      <c r="J157" s="32">
        <f>SUM(J151:J156)</f>
        <v>499780377</v>
      </c>
      <c r="K157" s="37">
        <f t="shared" si="34"/>
        <v>0.22979524044749244</v>
      </c>
      <c r="L157" s="32">
        <f>SUM(L151:L156)</f>
        <v>286589519</v>
      </c>
      <c r="M157" s="37">
        <f t="shared" si="35"/>
        <v>0.13177169504663486</v>
      </c>
      <c r="N157" s="32">
        <f t="shared" si="36"/>
        <v>2160636110</v>
      </c>
      <c r="O157" s="37">
        <f t="shared" si="37"/>
        <v>0.99344415520536677</v>
      </c>
      <c r="P157" s="32">
        <f>SUM(P151:P156)</f>
        <v>245820165</v>
      </c>
      <c r="Q157" s="32">
        <f>SUM(Q151:Q156)</f>
        <v>2083686260</v>
      </c>
      <c r="R157" s="32">
        <f>SUM(R151:R156)</f>
        <v>2054665961</v>
      </c>
      <c r="S157" s="32">
        <f>SUM(S151:S156)</f>
        <v>2003256817</v>
      </c>
      <c r="T157" s="37">
        <f t="shared" si="38"/>
        <v>0.9749793178181726</v>
      </c>
      <c r="U157" s="37">
        <f t="shared" si="39"/>
        <v>0.16585032395531907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332197929</v>
      </c>
      <c r="E158" s="31">
        <v>332929929</v>
      </c>
      <c r="F158" s="31">
        <v>141063641</v>
      </c>
      <c r="G158" s="36">
        <f t="shared" si="32"/>
        <v>0.42463732818755773</v>
      </c>
      <c r="H158" s="31">
        <v>146149414</v>
      </c>
      <c r="I158" s="36">
        <f t="shared" si="33"/>
        <v>0.43994679449070256</v>
      </c>
      <c r="J158" s="31">
        <v>30252352</v>
      </c>
      <c r="K158" s="36">
        <f t="shared" si="34"/>
        <v>9.0867024454265866E-2</v>
      </c>
      <c r="L158" s="31">
        <v>13849705</v>
      </c>
      <c r="M158" s="36">
        <f t="shared" si="35"/>
        <v>4.1599459206324463E-2</v>
      </c>
      <c r="N158" s="31">
        <f t="shared" si="36"/>
        <v>331315112</v>
      </c>
      <c r="O158" s="36">
        <f t="shared" si="37"/>
        <v>0.99514967907856666</v>
      </c>
      <c r="P158" s="31">
        <v>14209384</v>
      </c>
      <c r="Q158" s="31">
        <v>297658116</v>
      </c>
      <c r="R158" s="31">
        <v>311508115</v>
      </c>
      <c r="S158" s="31">
        <v>310293782</v>
      </c>
      <c r="T158" s="36">
        <f t="shared" si="38"/>
        <v>0.99610176126551309</v>
      </c>
      <c r="U158" s="36">
        <f t="shared" si="39"/>
        <v>-2.5312779216889347E-2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833493854</v>
      </c>
      <c r="E159" s="31">
        <v>881234127</v>
      </c>
      <c r="F159" s="31">
        <v>183776169</v>
      </c>
      <c r="G159" s="36">
        <f t="shared" si="32"/>
        <v>0.22048893116373236</v>
      </c>
      <c r="H159" s="31">
        <v>231968454</v>
      </c>
      <c r="I159" s="36">
        <f t="shared" si="33"/>
        <v>0.27830853567397751</v>
      </c>
      <c r="J159" s="31">
        <v>230687178</v>
      </c>
      <c r="K159" s="36">
        <f t="shared" si="34"/>
        <v>0.26177739936755762</v>
      </c>
      <c r="L159" s="31">
        <v>229845239</v>
      </c>
      <c r="M159" s="36">
        <f t="shared" si="35"/>
        <v>0.2608219903857627</v>
      </c>
      <c r="N159" s="31">
        <f t="shared" si="36"/>
        <v>876277040</v>
      </c>
      <c r="O159" s="36">
        <f t="shared" si="37"/>
        <v>0.99437483541760296</v>
      </c>
      <c r="P159" s="31">
        <v>237200407</v>
      </c>
      <c r="Q159" s="31">
        <v>821419734</v>
      </c>
      <c r="R159" s="31">
        <v>880611018</v>
      </c>
      <c r="S159" s="31">
        <v>870275375</v>
      </c>
      <c r="T159" s="36">
        <f t="shared" si="38"/>
        <v>0.98826310051914434</v>
      </c>
      <c r="U159" s="36">
        <f t="shared" si="39"/>
        <v>-3.1008243590408324E-2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130393240</v>
      </c>
      <c r="E160" s="31">
        <v>131322063</v>
      </c>
      <c r="F160" s="31">
        <v>60707875</v>
      </c>
      <c r="G160" s="36">
        <f t="shared" si="32"/>
        <v>0.46557532430362186</v>
      </c>
      <c r="H160" s="31">
        <v>34201564</v>
      </c>
      <c r="I160" s="36">
        <f t="shared" si="33"/>
        <v>0.26229553004434891</v>
      </c>
      <c r="J160" s="31">
        <v>25692640</v>
      </c>
      <c r="K160" s="36">
        <f t="shared" si="34"/>
        <v>0.19564602788794141</v>
      </c>
      <c r="L160" s="31">
        <v>5463114</v>
      </c>
      <c r="M160" s="36">
        <f t="shared" si="35"/>
        <v>4.1600884689117316E-2</v>
      </c>
      <c r="N160" s="31">
        <f t="shared" si="36"/>
        <v>126065193</v>
      </c>
      <c r="O160" s="36">
        <f t="shared" si="37"/>
        <v>0.95996963587146811</v>
      </c>
      <c r="P160" s="31">
        <v>4942175</v>
      </c>
      <c r="Q160" s="31">
        <v>227621879</v>
      </c>
      <c r="R160" s="31">
        <v>233919935</v>
      </c>
      <c r="S160" s="31">
        <v>232758522</v>
      </c>
      <c r="T160" s="36">
        <f t="shared" si="38"/>
        <v>0.99503499776536786</v>
      </c>
      <c r="U160" s="36">
        <f t="shared" si="39"/>
        <v>0.10540682998882067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162339983</v>
      </c>
      <c r="E161" s="31">
        <v>163379429</v>
      </c>
      <c r="F161" s="31">
        <v>83270946</v>
      </c>
      <c r="G161" s="36">
        <f t="shared" si="32"/>
        <v>0.5129416947148504</v>
      </c>
      <c r="H161" s="31">
        <v>42963056</v>
      </c>
      <c r="I161" s="36">
        <f t="shared" si="33"/>
        <v>0.26464864173356478</v>
      </c>
      <c r="J161" s="31">
        <v>32528593</v>
      </c>
      <c r="K161" s="36">
        <f t="shared" si="34"/>
        <v>0.199098461777584</v>
      </c>
      <c r="L161" s="31">
        <v>4084484</v>
      </c>
      <c r="M161" s="36">
        <f t="shared" si="35"/>
        <v>2.499998944175524E-2</v>
      </c>
      <c r="N161" s="31">
        <f t="shared" si="36"/>
        <v>162847079</v>
      </c>
      <c r="O161" s="36">
        <f t="shared" si="37"/>
        <v>0.99674163385648751</v>
      </c>
      <c r="P161" s="31">
        <v>1963355</v>
      </c>
      <c r="Q161" s="31">
        <v>143329633</v>
      </c>
      <c r="R161" s="31">
        <v>148110948</v>
      </c>
      <c r="S161" s="31">
        <v>132740668</v>
      </c>
      <c r="T161" s="36">
        <f t="shared" si="38"/>
        <v>0.89622455188120187</v>
      </c>
      <c r="U161" s="36">
        <f t="shared" si="39"/>
        <v>1.0803593848285207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277613179</v>
      </c>
      <c r="E162" s="31">
        <v>293855321</v>
      </c>
      <c r="F162" s="31">
        <v>84501064</v>
      </c>
      <c r="G162" s="36">
        <f t="shared" si="32"/>
        <v>0.3043841949592746</v>
      </c>
      <c r="H162" s="31">
        <v>104230061</v>
      </c>
      <c r="I162" s="36">
        <f t="shared" si="33"/>
        <v>0.37545069501185319</v>
      </c>
      <c r="J162" s="31">
        <v>86666323</v>
      </c>
      <c r="K162" s="36">
        <f t="shared" si="34"/>
        <v>0.29492854750790781</v>
      </c>
      <c r="L162" s="31">
        <v>37154716</v>
      </c>
      <c r="M162" s="36">
        <f t="shared" si="35"/>
        <v>0.12643880625867585</v>
      </c>
      <c r="N162" s="31">
        <f t="shared" si="36"/>
        <v>312552164</v>
      </c>
      <c r="O162" s="36">
        <f t="shared" si="37"/>
        <v>1.0636260147897747</v>
      </c>
      <c r="P162" s="31">
        <v>38918033</v>
      </c>
      <c r="Q162" s="31">
        <v>237013660</v>
      </c>
      <c r="R162" s="31">
        <v>322176054</v>
      </c>
      <c r="S162" s="31">
        <v>325531660</v>
      </c>
      <c r="T162" s="36">
        <f t="shared" si="38"/>
        <v>1.0104154419868834</v>
      </c>
      <c r="U162" s="36">
        <f t="shared" si="39"/>
        <v>-4.5308482060231525E-2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1736038185</v>
      </c>
      <c r="E163" s="32">
        <f>SUM(E158:E162)</f>
        <v>1802720869</v>
      </c>
      <c r="F163" s="32">
        <f>SUM(F158:F162)</f>
        <v>553319695</v>
      </c>
      <c r="G163" s="37">
        <f t="shared" si="32"/>
        <v>0.31872553252623298</v>
      </c>
      <c r="H163" s="32">
        <f>SUM(H158:H162)</f>
        <v>559512549</v>
      </c>
      <c r="I163" s="37">
        <f t="shared" si="33"/>
        <v>0.32229276627345615</v>
      </c>
      <c r="J163" s="32">
        <f>SUM(J158:J162)</f>
        <v>405827086</v>
      </c>
      <c r="K163" s="37">
        <f t="shared" si="34"/>
        <v>0.22511920341007602</v>
      </c>
      <c r="L163" s="32">
        <f>SUM(L158:L162)</f>
        <v>290397258</v>
      </c>
      <c r="M163" s="37">
        <f t="shared" si="35"/>
        <v>0.16108830989519099</v>
      </c>
      <c r="N163" s="32">
        <f t="shared" si="36"/>
        <v>1809056588</v>
      </c>
      <c r="O163" s="37">
        <f t="shared" si="37"/>
        <v>1.0035145313447857</v>
      </c>
      <c r="P163" s="32">
        <f>SUM(P158:P162)</f>
        <v>297233354</v>
      </c>
      <c r="Q163" s="32">
        <f>SUM(Q158:Q162)</f>
        <v>1727043022</v>
      </c>
      <c r="R163" s="32">
        <f>SUM(R158:R162)</f>
        <v>1896326070</v>
      </c>
      <c r="S163" s="32">
        <f>SUM(S158:S162)</f>
        <v>1871600007</v>
      </c>
      <c r="T163" s="37">
        <f t="shared" si="38"/>
        <v>0.98696106993877908</v>
      </c>
      <c r="U163" s="37">
        <f t="shared" si="39"/>
        <v>-2.2999087780707139E-2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250115280</v>
      </c>
      <c r="E164" s="31">
        <v>274281004</v>
      </c>
      <c r="F164" s="31">
        <v>103269649</v>
      </c>
      <c r="G164" s="36">
        <f t="shared" si="32"/>
        <v>0.41288820499091461</v>
      </c>
      <c r="H164" s="31">
        <v>63075628</v>
      </c>
      <c r="I164" s="36">
        <f t="shared" si="33"/>
        <v>0.25218622388844059</v>
      </c>
      <c r="J164" s="31">
        <v>51509441</v>
      </c>
      <c r="K164" s="36">
        <f t="shared" si="34"/>
        <v>0.18779806201963589</v>
      </c>
      <c r="L164" s="31">
        <v>38781330</v>
      </c>
      <c r="M164" s="36">
        <f t="shared" si="35"/>
        <v>0.14139269374994703</v>
      </c>
      <c r="N164" s="31">
        <f t="shared" si="36"/>
        <v>256636048</v>
      </c>
      <c r="O164" s="36">
        <f t="shared" si="37"/>
        <v>0.93566832648753173</v>
      </c>
      <c r="P164" s="31">
        <v>35861556</v>
      </c>
      <c r="Q164" s="31">
        <v>248786556</v>
      </c>
      <c r="R164" s="31">
        <v>260274081</v>
      </c>
      <c r="S164" s="31">
        <v>257816294</v>
      </c>
      <c r="T164" s="36">
        <f t="shared" si="38"/>
        <v>0.99055692756437008</v>
      </c>
      <c r="U164" s="36">
        <f t="shared" si="39"/>
        <v>8.1417939589682131E-2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129482926</v>
      </c>
      <c r="E165" s="31">
        <v>151397927</v>
      </c>
      <c r="F165" s="31">
        <v>78294332</v>
      </c>
      <c r="G165" s="36">
        <f t="shared" si="32"/>
        <v>0.60466915923725728</v>
      </c>
      <c r="H165" s="31">
        <v>63931830</v>
      </c>
      <c r="I165" s="36">
        <f t="shared" si="33"/>
        <v>0.4937471833158914</v>
      </c>
      <c r="J165" s="31">
        <v>55870561</v>
      </c>
      <c r="K165" s="36">
        <f t="shared" si="34"/>
        <v>0.36903121533493655</v>
      </c>
      <c r="L165" s="31">
        <v>19588025</v>
      </c>
      <c r="M165" s="36">
        <f t="shared" si="35"/>
        <v>0.1293810647750811</v>
      </c>
      <c r="N165" s="31">
        <f t="shared" si="36"/>
        <v>217684748</v>
      </c>
      <c r="O165" s="36">
        <f t="shared" si="37"/>
        <v>1.437831761064998</v>
      </c>
      <c r="P165" s="31">
        <v>17512957</v>
      </c>
      <c r="Q165" s="31">
        <v>209392951</v>
      </c>
      <c r="R165" s="31">
        <v>226218566</v>
      </c>
      <c r="S165" s="31">
        <v>222319735</v>
      </c>
      <c r="T165" s="36">
        <f t="shared" si="38"/>
        <v>0.9827652032769052</v>
      </c>
      <c r="U165" s="36">
        <f t="shared" si="39"/>
        <v>0.11848758607698295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96729909</v>
      </c>
      <c r="E166" s="31">
        <v>108738865</v>
      </c>
      <c r="F166" s="31">
        <v>49269156</v>
      </c>
      <c r="G166" s="36">
        <f t="shared" si="32"/>
        <v>0.50934769306978256</v>
      </c>
      <c r="H166" s="31">
        <v>30604671</v>
      </c>
      <c r="I166" s="36">
        <f t="shared" si="33"/>
        <v>0.31639305067474011</v>
      </c>
      <c r="J166" s="31">
        <v>31033599</v>
      </c>
      <c r="K166" s="36">
        <f t="shared" si="34"/>
        <v>0.28539564947638546</v>
      </c>
      <c r="L166" s="31">
        <v>6805485</v>
      </c>
      <c r="M166" s="36">
        <f t="shared" si="35"/>
        <v>6.2585580601747126E-2</v>
      </c>
      <c r="N166" s="31">
        <f t="shared" si="36"/>
        <v>117712911</v>
      </c>
      <c r="O166" s="36">
        <f t="shared" si="37"/>
        <v>1.0825284133690378</v>
      </c>
      <c r="P166" s="31">
        <v>5732917</v>
      </c>
      <c r="Q166" s="31">
        <v>96170450</v>
      </c>
      <c r="R166" s="31">
        <v>101942874</v>
      </c>
      <c r="S166" s="31">
        <v>105080294</v>
      </c>
      <c r="T166" s="36">
        <f t="shared" si="38"/>
        <v>1.0307762561216394</v>
      </c>
      <c r="U166" s="36">
        <f t="shared" si="39"/>
        <v>0.1870893996895473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241743892</v>
      </c>
      <c r="E167" s="31">
        <v>243877615</v>
      </c>
      <c r="F167" s="31">
        <v>90791147</v>
      </c>
      <c r="G167" s="36">
        <f t="shared" si="32"/>
        <v>0.37556749107026044</v>
      </c>
      <c r="H167" s="31">
        <v>74772895</v>
      </c>
      <c r="I167" s="36">
        <f t="shared" si="33"/>
        <v>0.3093062429887577</v>
      </c>
      <c r="J167" s="31">
        <v>60308961</v>
      </c>
      <c r="K167" s="36">
        <f t="shared" si="34"/>
        <v>0.2472919090995703</v>
      </c>
      <c r="L167" s="31">
        <v>18687349</v>
      </c>
      <c r="M167" s="36">
        <f t="shared" si="35"/>
        <v>7.6625929772193319E-2</v>
      </c>
      <c r="N167" s="31">
        <f t="shared" si="36"/>
        <v>244560352</v>
      </c>
      <c r="O167" s="36">
        <f t="shared" si="37"/>
        <v>1.0027995066295854</v>
      </c>
      <c r="P167" s="31">
        <v>18667349</v>
      </c>
      <c r="Q167" s="31">
        <v>232055970</v>
      </c>
      <c r="R167" s="31">
        <v>232858129</v>
      </c>
      <c r="S167" s="31">
        <v>162753195</v>
      </c>
      <c r="T167" s="36">
        <f t="shared" si="38"/>
        <v>0.69893714124964046</v>
      </c>
      <c r="U167" s="36">
        <f t="shared" si="39"/>
        <v>1.071389408319412E-3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510213081</v>
      </c>
      <c r="E168" s="31">
        <v>523785953</v>
      </c>
      <c r="F168" s="31">
        <v>210543368</v>
      </c>
      <c r="G168" s="36">
        <f t="shared" si="32"/>
        <v>0.41265772250947053</v>
      </c>
      <c r="H168" s="31">
        <v>173651627</v>
      </c>
      <c r="I168" s="36">
        <f t="shared" si="33"/>
        <v>0.3403511855471224</v>
      </c>
      <c r="J168" s="31">
        <v>130636707</v>
      </c>
      <c r="K168" s="36">
        <f t="shared" si="34"/>
        <v>0.24940857281829396</v>
      </c>
      <c r="L168" s="31">
        <v>7612418</v>
      </c>
      <c r="M168" s="36">
        <f t="shared" si="35"/>
        <v>1.4533451988163569E-2</v>
      </c>
      <c r="N168" s="31">
        <f t="shared" si="36"/>
        <v>522444120</v>
      </c>
      <c r="O168" s="36">
        <f t="shared" si="37"/>
        <v>0.99743820354036872</v>
      </c>
      <c r="P168" s="31">
        <v>7621536</v>
      </c>
      <c r="Q168" s="31">
        <v>471281527</v>
      </c>
      <c r="R168" s="31">
        <v>484808470</v>
      </c>
      <c r="S168" s="31">
        <v>492269083</v>
      </c>
      <c r="T168" s="36">
        <f t="shared" si="38"/>
        <v>1.015388784358491</v>
      </c>
      <c r="U168" s="36">
        <f t="shared" si="39"/>
        <v>-1.1963467731438415E-3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1228285088</v>
      </c>
      <c r="E169" s="32">
        <f>SUM(E164:E168)</f>
        <v>1302081364</v>
      </c>
      <c r="F169" s="32">
        <f>SUM(F164:F168)</f>
        <v>532167652</v>
      </c>
      <c r="G169" s="37">
        <f t="shared" si="32"/>
        <v>0.43326069590775657</v>
      </c>
      <c r="H169" s="32">
        <f>SUM(H164:H168)</f>
        <v>406036651</v>
      </c>
      <c r="I169" s="37">
        <f t="shared" si="33"/>
        <v>0.33057199421116801</v>
      </c>
      <c r="J169" s="32">
        <f>SUM(J164:J168)</f>
        <v>329359269</v>
      </c>
      <c r="K169" s="37">
        <f t="shared" si="34"/>
        <v>0.2529483011631522</v>
      </c>
      <c r="L169" s="32">
        <f>SUM(L164:L168)</f>
        <v>91474607</v>
      </c>
      <c r="M169" s="37">
        <f t="shared" si="35"/>
        <v>7.0252604429411059E-2</v>
      </c>
      <c r="N169" s="32">
        <f t="shared" si="36"/>
        <v>1359038179</v>
      </c>
      <c r="O169" s="37">
        <f t="shared" si="37"/>
        <v>1.0437429000788618</v>
      </c>
      <c r="P169" s="32">
        <f>SUM(P164:P168)</f>
        <v>85396315</v>
      </c>
      <c r="Q169" s="32">
        <f>SUM(Q164:Q168)</f>
        <v>1257687454</v>
      </c>
      <c r="R169" s="32">
        <f>SUM(R164:R168)</f>
        <v>1306102120</v>
      </c>
      <c r="S169" s="32">
        <f>SUM(S164:S168)</f>
        <v>1240238601</v>
      </c>
      <c r="T169" s="37">
        <f t="shared" si="38"/>
        <v>0.94957245839245707</v>
      </c>
      <c r="U169" s="37">
        <f t="shared" si="39"/>
        <v>7.1177450689763333E-2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36370523120</v>
      </c>
      <c r="E170" s="32">
        <f>SUM(E105,E107:E111,E113:E120,E122:E125,E127:E131,E133:E136,E138:E143,E145:E149,E151:E156,E158:E162,E164:E168)</f>
        <v>36729394322</v>
      </c>
      <c r="F170" s="32">
        <f>SUM(F105,F107:F111,F113:F120,F122:F125,F127:F131,F133:F136,F138:F143,F145:F149,F151:F156,F158:F162,F164:F168)</f>
        <v>12497705246</v>
      </c>
      <c r="G170" s="37">
        <f t="shared" si="32"/>
        <v>0.34362181717225737</v>
      </c>
      <c r="H170" s="32">
        <f>SUM(H105,H107:H111,H113:H120,H122:H125,H127:H131,H133:H136,H138:H143,H145:H149,H151:H156,H158:H162,H164:H168)</f>
        <v>11927860637</v>
      </c>
      <c r="I170" s="37">
        <f t="shared" si="33"/>
        <v>0.32795405767592378</v>
      </c>
      <c r="J170" s="32">
        <f>SUM(J105,J107:J111,J113:J120,J122:J125,J127:J131,J133:J136,J138:J143,J145:J149,J151:J156,J158:J162,J164:J168)</f>
        <v>9307526237</v>
      </c>
      <c r="K170" s="37">
        <f t="shared" si="34"/>
        <v>0.25340810565517607</v>
      </c>
      <c r="L170" s="32">
        <f>SUM(L105,L107:L111,L113:L120,L122:L125,L127:L131,L133:L136,L138:L143,L145:L149,L151:L156,L158:L162,L164:L168)</f>
        <v>5830416124</v>
      </c>
      <c r="M170" s="37">
        <f t="shared" si="35"/>
        <v>0.15873978407827227</v>
      </c>
      <c r="N170" s="32">
        <f t="shared" si="36"/>
        <v>39563508244</v>
      </c>
      <c r="O170" s="37">
        <f t="shared" si="37"/>
        <v>1.0771620108176527</v>
      </c>
      <c r="P170" s="32">
        <f>SUM(P105,P107:P111,P113:P120,P122:P125,P127:P131,P133:P136,P138:P143,P145:P149,P151:P156,P158:P162,P164:P168)</f>
        <v>5747474947</v>
      </c>
      <c r="Q170" s="32">
        <f>SUM(Q105,Q107:Q111,Q113:Q120,Q122:Q125,Q127:Q131,Q133:Q136,Q138:Q143,Q145:Q149,Q151:Q156,Q158:Q162,Q164:Q168)</f>
        <v>33964312806</v>
      </c>
      <c r="R170" s="32">
        <f>SUM(R105,R107:R111,R113:R120,R122:R125,R127:R131,R133:R136,R138:R143,R145:R149,R151:R156,R158:R162,R164:R168)</f>
        <v>35366541850</v>
      </c>
      <c r="S170" s="32">
        <f>SUM(S105,S107:S111,S113:S120,S122:S125,S127:S131,S133:S136,S138:S143,S145:S149,S151:S156,S158:S162,S164:S168)</f>
        <v>37569459403</v>
      </c>
      <c r="T170" s="37">
        <f t="shared" si="38"/>
        <v>1.0622881807993336</v>
      </c>
      <c r="U170" s="37">
        <f t="shared" si="39"/>
        <v>1.4430889697621518E-2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553204588</v>
      </c>
      <c r="E173" s="31">
        <v>543040724</v>
      </c>
      <c r="F173" s="31">
        <v>216737618</v>
      </c>
      <c r="G173" s="36">
        <f t="shared" ref="G173:G205" si="40">IF(($D173     =0),0,($F173     /$D173     ))</f>
        <v>0.39178564802503046</v>
      </c>
      <c r="H173" s="31">
        <v>179959283</v>
      </c>
      <c r="I173" s="36">
        <f t="shared" ref="I173:I205" si="41">IF(($D173     =0),0,($H173     /$D173     ))</f>
        <v>0.32530330894508053</v>
      </c>
      <c r="J173" s="31">
        <v>178106529</v>
      </c>
      <c r="K173" s="36">
        <f t="shared" ref="K173:K205" si="42">IF(($E173     =0),0,($J173     /$E173     ))</f>
        <v>0.32798005955811155</v>
      </c>
      <c r="L173" s="31">
        <v>49091095</v>
      </c>
      <c r="M173" s="36">
        <f t="shared" ref="M173:M205" si="43">IF(($E173     =0),0,($L173     /$E173     ))</f>
        <v>9.0400393249328387E-2</v>
      </c>
      <c r="N173" s="31">
        <f t="shared" ref="N173:N205" si="44">$F173     +$H173     +$J173     +$L173</f>
        <v>623894525</v>
      </c>
      <c r="O173" s="36">
        <f t="shared" ref="O173:O205" si="45">IF(($E173     =0),0,($N173     /$E173     ))</f>
        <v>1.1488908610839286</v>
      </c>
      <c r="P173" s="31">
        <v>45030056</v>
      </c>
      <c r="Q173" s="31">
        <v>516589941</v>
      </c>
      <c r="R173" s="31">
        <v>508234858</v>
      </c>
      <c r="S173" s="31">
        <v>266527161</v>
      </c>
      <c r="T173" s="36">
        <f t="shared" ref="T173:T205" si="46">IF(($R173     =0),0,($S173     /$R173     ))</f>
        <v>0.52441731771180478</v>
      </c>
      <c r="U173" s="36">
        <f t="shared" ref="U173:U205" si="47">IF(($P173     =0),0,(($L173     /$P173     )-1))</f>
        <v>9.0185075497130285E-2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431766648</v>
      </c>
      <c r="E174" s="31">
        <v>423769648</v>
      </c>
      <c r="F174" s="31">
        <v>176946376</v>
      </c>
      <c r="G174" s="36">
        <f t="shared" si="40"/>
        <v>0.40981946340607578</v>
      </c>
      <c r="H174" s="31">
        <v>130145758</v>
      </c>
      <c r="I174" s="36">
        <f t="shared" si="41"/>
        <v>0.30142614906188864</v>
      </c>
      <c r="J174" s="31">
        <v>104671296</v>
      </c>
      <c r="K174" s="36">
        <f t="shared" si="42"/>
        <v>0.2470004553039627</v>
      </c>
      <c r="L174" s="31">
        <v>21990883</v>
      </c>
      <c r="M174" s="36">
        <f t="shared" si="43"/>
        <v>5.1893482942412146E-2</v>
      </c>
      <c r="N174" s="31">
        <f t="shared" si="44"/>
        <v>433754313</v>
      </c>
      <c r="O174" s="36">
        <f t="shared" si="45"/>
        <v>1.0235615387914709</v>
      </c>
      <c r="P174" s="31">
        <v>9205586</v>
      </c>
      <c r="Q174" s="31">
        <v>396068765</v>
      </c>
      <c r="R174" s="31">
        <v>401731416</v>
      </c>
      <c r="S174" s="31">
        <v>399171028</v>
      </c>
      <c r="T174" s="36">
        <f t="shared" si="46"/>
        <v>0.99362661744134051</v>
      </c>
      <c r="U174" s="36">
        <f t="shared" si="47"/>
        <v>1.3888629143218041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836257165</v>
      </c>
      <c r="E175" s="31">
        <v>867478169</v>
      </c>
      <c r="F175" s="31">
        <v>302261660</v>
      </c>
      <c r="G175" s="36">
        <f t="shared" si="40"/>
        <v>0.36144582390513808</v>
      </c>
      <c r="H175" s="31">
        <v>266258925</v>
      </c>
      <c r="I175" s="36">
        <f t="shared" si="41"/>
        <v>0.31839359486982693</v>
      </c>
      <c r="J175" s="31">
        <v>228077608</v>
      </c>
      <c r="K175" s="36">
        <f t="shared" si="42"/>
        <v>0.26292028566311965</v>
      </c>
      <c r="L175" s="31">
        <v>87978183</v>
      </c>
      <c r="M175" s="36">
        <f t="shared" si="43"/>
        <v>0.10141832514519451</v>
      </c>
      <c r="N175" s="31">
        <f t="shared" si="44"/>
        <v>884576376</v>
      </c>
      <c r="O175" s="36">
        <f t="shared" si="45"/>
        <v>1.0197102447197146</v>
      </c>
      <c r="P175" s="31">
        <v>99094878</v>
      </c>
      <c r="Q175" s="31">
        <v>752032554</v>
      </c>
      <c r="R175" s="31">
        <v>763177714</v>
      </c>
      <c r="S175" s="31">
        <v>822137601</v>
      </c>
      <c r="T175" s="36">
        <f t="shared" si="46"/>
        <v>1.0772557766276702</v>
      </c>
      <c r="U175" s="36">
        <f t="shared" si="47"/>
        <v>-0.11218233701241354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481217779</v>
      </c>
      <c r="E176" s="31">
        <v>481675144</v>
      </c>
      <c r="F176" s="31">
        <v>154356247</v>
      </c>
      <c r="G176" s="36">
        <f t="shared" si="40"/>
        <v>0.32076172937908015</v>
      </c>
      <c r="H176" s="31">
        <v>134404084</v>
      </c>
      <c r="I176" s="36">
        <f t="shared" si="41"/>
        <v>0.27929991339742249</v>
      </c>
      <c r="J176" s="31">
        <v>118918107</v>
      </c>
      <c r="K176" s="36">
        <f t="shared" si="42"/>
        <v>0.24688445829374164</v>
      </c>
      <c r="L176" s="31">
        <v>71858831</v>
      </c>
      <c r="M176" s="36">
        <f t="shared" si="43"/>
        <v>0.14918525876851141</v>
      </c>
      <c r="N176" s="31">
        <f t="shared" si="44"/>
        <v>479537269</v>
      </c>
      <c r="O176" s="36">
        <f t="shared" si="45"/>
        <v>0.99556158330644517</v>
      </c>
      <c r="P176" s="31">
        <v>58444709</v>
      </c>
      <c r="Q176" s="31">
        <v>445843679</v>
      </c>
      <c r="R176" s="31">
        <v>448373679</v>
      </c>
      <c r="S176" s="31">
        <v>431467985</v>
      </c>
      <c r="T176" s="36">
        <f t="shared" si="46"/>
        <v>0.96229552538029339</v>
      </c>
      <c r="U176" s="36">
        <f t="shared" si="47"/>
        <v>0.22951815877806836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381509266</v>
      </c>
      <c r="E177" s="31">
        <v>403398290</v>
      </c>
      <c r="F177" s="31">
        <v>127002295</v>
      </c>
      <c r="G177" s="36">
        <f t="shared" si="40"/>
        <v>0.33289439161354473</v>
      </c>
      <c r="H177" s="31">
        <v>57304854</v>
      </c>
      <c r="I177" s="36">
        <f t="shared" si="41"/>
        <v>0.15020566761280182</v>
      </c>
      <c r="J177" s="31">
        <v>157480983</v>
      </c>
      <c r="K177" s="36">
        <f t="shared" si="42"/>
        <v>0.39038584670252319</v>
      </c>
      <c r="L177" s="31">
        <v>57121006</v>
      </c>
      <c r="M177" s="36">
        <f t="shared" si="43"/>
        <v>0.14159952438073051</v>
      </c>
      <c r="N177" s="31">
        <f t="shared" si="44"/>
        <v>398909138</v>
      </c>
      <c r="O177" s="36">
        <f t="shared" si="45"/>
        <v>0.98887166328840903</v>
      </c>
      <c r="P177" s="31">
        <v>32772093</v>
      </c>
      <c r="Q177" s="31">
        <v>322337766</v>
      </c>
      <c r="R177" s="31">
        <v>357374073</v>
      </c>
      <c r="S177" s="31">
        <v>352536959</v>
      </c>
      <c r="T177" s="36">
        <f t="shared" si="46"/>
        <v>0.98646484351985997</v>
      </c>
      <c r="U177" s="36">
        <f t="shared" si="47"/>
        <v>0.74297705062658026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1373388996</v>
      </c>
      <c r="E178" s="31">
        <v>1376668986</v>
      </c>
      <c r="F178" s="31">
        <v>535820448</v>
      </c>
      <c r="G178" s="36">
        <f t="shared" si="40"/>
        <v>0.39014470740669893</v>
      </c>
      <c r="H178" s="31">
        <v>424701323</v>
      </c>
      <c r="I178" s="36">
        <f t="shared" si="41"/>
        <v>0.30923600249961519</v>
      </c>
      <c r="J178" s="31">
        <v>312159840</v>
      </c>
      <c r="K178" s="36">
        <f t="shared" si="42"/>
        <v>0.22675010708783411</v>
      </c>
      <c r="L178" s="31">
        <v>7270412</v>
      </c>
      <c r="M178" s="36">
        <f t="shared" si="43"/>
        <v>5.2811620468945462E-3</v>
      </c>
      <c r="N178" s="31">
        <f t="shared" si="44"/>
        <v>1279952023</v>
      </c>
      <c r="O178" s="36">
        <f t="shared" si="45"/>
        <v>0.92974566581831897</v>
      </c>
      <c r="P178" s="31">
        <v>23870922</v>
      </c>
      <c r="Q178" s="31">
        <v>1285222000</v>
      </c>
      <c r="R178" s="31">
        <v>1376735000</v>
      </c>
      <c r="S178" s="31">
        <v>1290223569</v>
      </c>
      <c r="T178" s="36">
        <f t="shared" si="46"/>
        <v>0.93716188591123206</v>
      </c>
      <c r="U178" s="36">
        <f t="shared" si="47"/>
        <v>-0.69542810286087819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4057344442</v>
      </c>
      <c r="E179" s="32">
        <f>SUM(E173:E178)</f>
        <v>4096030961</v>
      </c>
      <c r="F179" s="32">
        <f>SUM(F173:F178)</f>
        <v>1513124644</v>
      </c>
      <c r="G179" s="37">
        <f t="shared" si="40"/>
        <v>0.37293472753674584</v>
      </c>
      <c r="H179" s="32">
        <f>SUM(H173:H178)</f>
        <v>1192774227</v>
      </c>
      <c r="I179" s="37">
        <f t="shared" si="41"/>
        <v>0.29397904073730596</v>
      </c>
      <c r="J179" s="32">
        <f>SUM(J173:J178)</f>
        <v>1099414363</v>
      </c>
      <c r="K179" s="37">
        <f t="shared" si="42"/>
        <v>0.26840968085153105</v>
      </c>
      <c r="L179" s="32">
        <f>SUM(L173:L178)</f>
        <v>295310410</v>
      </c>
      <c r="M179" s="37">
        <f t="shared" si="43"/>
        <v>7.2096723098963894E-2</v>
      </c>
      <c r="N179" s="32">
        <f t="shared" si="44"/>
        <v>4100623644</v>
      </c>
      <c r="O179" s="37">
        <f t="shared" si="45"/>
        <v>1.0011212520226846</v>
      </c>
      <c r="P179" s="32">
        <f>SUM(P173:P178)</f>
        <v>268418244</v>
      </c>
      <c r="Q179" s="32">
        <f>SUM(Q173:Q178)</f>
        <v>3718094705</v>
      </c>
      <c r="R179" s="32">
        <f>SUM(R173:R178)</f>
        <v>3855626740</v>
      </c>
      <c r="S179" s="32">
        <f>SUM(S173:S178)</f>
        <v>3562064303</v>
      </c>
      <c r="T179" s="37">
        <f t="shared" si="46"/>
        <v>0.92386129239263448</v>
      </c>
      <c r="U179" s="37">
        <f t="shared" si="47"/>
        <v>0.10018754909968042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251494355</v>
      </c>
      <c r="E180" s="31">
        <v>259922652</v>
      </c>
      <c r="F180" s="31">
        <v>101861470</v>
      </c>
      <c r="G180" s="36">
        <f t="shared" si="40"/>
        <v>0.40502487620447786</v>
      </c>
      <c r="H180" s="31">
        <v>79716584</v>
      </c>
      <c r="I180" s="36">
        <f t="shared" si="41"/>
        <v>0.31697166324071169</v>
      </c>
      <c r="J180" s="31">
        <v>54812666</v>
      </c>
      <c r="K180" s="36">
        <f t="shared" si="42"/>
        <v>0.21088068153444356</v>
      </c>
      <c r="L180" s="31">
        <v>2214856</v>
      </c>
      <c r="M180" s="36">
        <f t="shared" si="43"/>
        <v>8.5212119180747663E-3</v>
      </c>
      <c r="N180" s="31">
        <f t="shared" si="44"/>
        <v>238605576</v>
      </c>
      <c r="O180" s="36">
        <f t="shared" si="45"/>
        <v>0.9179868478719585</v>
      </c>
      <c r="P180" s="31">
        <v>62586965</v>
      </c>
      <c r="Q180" s="31">
        <v>234391797</v>
      </c>
      <c r="R180" s="31">
        <v>241198687</v>
      </c>
      <c r="S180" s="31">
        <v>242044758</v>
      </c>
      <c r="T180" s="36">
        <f t="shared" si="46"/>
        <v>1.0035077761430766</v>
      </c>
      <c r="U180" s="36">
        <f t="shared" si="47"/>
        <v>-0.96461154491194767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224414687</v>
      </c>
      <c r="E181" s="31">
        <v>225673000</v>
      </c>
      <c r="F181" s="31">
        <v>50913965</v>
      </c>
      <c r="G181" s="36">
        <f t="shared" si="40"/>
        <v>0.22687447813965936</v>
      </c>
      <c r="H181" s="31">
        <v>54133679</v>
      </c>
      <c r="I181" s="36">
        <f t="shared" si="41"/>
        <v>0.2412216407208678</v>
      </c>
      <c r="J181" s="31">
        <v>50706712</v>
      </c>
      <c r="K181" s="36">
        <f t="shared" si="42"/>
        <v>0.22469108843326405</v>
      </c>
      <c r="L181" s="31">
        <v>53111357</v>
      </c>
      <c r="M181" s="36">
        <f t="shared" si="43"/>
        <v>0.23534652794087019</v>
      </c>
      <c r="N181" s="31">
        <f t="shared" si="44"/>
        <v>208865713</v>
      </c>
      <c r="O181" s="36">
        <f t="shared" si="45"/>
        <v>0.92552371351468721</v>
      </c>
      <c r="P181" s="31">
        <v>50174158</v>
      </c>
      <c r="Q181" s="31">
        <v>177266678</v>
      </c>
      <c r="R181" s="31">
        <v>201222472</v>
      </c>
      <c r="S181" s="31">
        <v>204802504</v>
      </c>
      <c r="T181" s="36">
        <f t="shared" si="46"/>
        <v>1.0177914124820016</v>
      </c>
      <c r="U181" s="36">
        <f t="shared" si="47"/>
        <v>5.8540075550445714E-2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189145620</v>
      </c>
      <c r="E182" s="31">
        <v>194341184</v>
      </c>
      <c r="F182" s="31">
        <v>44489808</v>
      </c>
      <c r="G182" s="36">
        <f t="shared" si="40"/>
        <v>0.23521458228850342</v>
      </c>
      <c r="H182" s="31">
        <v>43717846</v>
      </c>
      <c r="I182" s="36">
        <f t="shared" si="41"/>
        <v>0.2311332718145945</v>
      </c>
      <c r="J182" s="31">
        <v>50108361</v>
      </c>
      <c r="K182" s="36">
        <f t="shared" si="42"/>
        <v>0.25783706761815345</v>
      </c>
      <c r="L182" s="31">
        <v>42866849</v>
      </c>
      <c r="M182" s="36">
        <f t="shared" si="43"/>
        <v>0.22057521786015258</v>
      </c>
      <c r="N182" s="31">
        <f t="shared" si="44"/>
        <v>181182864</v>
      </c>
      <c r="O182" s="36">
        <f t="shared" si="45"/>
        <v>0.93229268377823615</v>
      </c>
      <c r="P182" s="31">
        <v>55775252</v>
      </c>
      <c r="Q182" s="31">
        <v>187067217</v>
      </c>
      <c r="R182" s="31">
        <v>187590217</v>
      </c>
      <c r="S182" s="31">
        <v>188954818</v>
      </c>
      <c r="T182" s="36">
        <f t="shared" si="46"/>
        <v>1.0072743718826234</v>
      </c>
      <c r="U182" s="36">
        <f t="shared" si="47"/>
        <v>-0.23143603188023243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584321400</v>
      </c>
      <c r="E183" s="31">
        <v>590705775</v>
      </c>
      <c r="F183" s="31">
        <v>203852165</v>
      </c>
      <c r="G183" s="36">
        <f t="shared" si="40"/>
        <v>0.34886992843322184</v>
      </c>
      <c r="H183" s="31">
        <v>184233780</v>
      </c>
      <c r="I183" s="36">
        <f t="shared" si="41"/>
        <v>0.31529528098748394</v>
      </c>
      <c r="J183" s="31">
        <v>166457999</v>
      </c>
      <c r="K183" s="36">
        <f t="shared" si="42"/>
        <v>0.28179511026449672</v>
      </c>
      <c r="L183" s="31">
        <v>15683061</v>
      </c>
      <c r="M183" s="36">
        <f t="shared" si="43"/>
        <v>2.654969980613445E-2</v>
      </c>
      <c r="N183" s="31">
        <f t="shared" si="44"/>
        <v>570227005</v>
      </c>
      <c r="O183" s="36">
        <f t="shared" si="45"/>
        <v>0.96533169156844623</v>
      </c>
      <c r="P183" s="31">
        <v>27170159</v>
      </c>
      <c r="Q183" s="31">
        <v>553470131</v>
      </c>
      <c r="R183" s="31">
        <v>561819108</v>
      </c>
      <c r="S183" s="31">
        <v>519728484</v>
      </c>
      <c r="T183" s="36">
        <f t="shared" si="46"/>
        <v>0.9250815370985922</v>
      </c>
      <c r="U183" s="36">
        <f t="shared" si="47"/>
        <v>-0.42278361344885762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585924134</v>
      </c>
      <c r="E184" s="31">
        <v>619051632</v>
      </c>
      <c r="F184" s="31">
        <v>228454995</v>
      </c>
      <c r="G184" s="36">
        <f t="shared" si="40"/>
        <v>0.38990541905208498</v>
      </c>
      <c r="H184" s="31">
        <v>185536377</v>
      </c>
      <c r="I184" s="36">
        <f t="shared" si="41"/>
        <v>0.31665597341651741</v>
      </c>
      <c r="J184" s="31">
        <v>151076092</v>
      </c>
      <c r="K184" s="36">
        <f t="shared" si="42"/>
        <v>0.24404441276071137</v>
      </c>
      <c r="L184" s="31">
        <v>39170533</v>
      </c>
      <c r="M184" s="36">
        <f t="shared" si="43"/>
        <v>6.3275066206432362E-2</v>
      </c>
      <c r="N184" s="31">
        <f t="shared" si="44"/>
        <v>604237997</v>
      </c>
      <c r="O184" s="36">
        <f t="shared" si="45"/>
        <v>0.97607043704554841</v>
      </c>
      <c r="P184" s="31">
        <v>41282213</v>
      </c>
      <c r="Q184" s="31">
        <v>1060048809</v>
      </c>
      <c r="R184" s="31">
        <v>1080695549</v>
      </c>
      <c r="S184" s="31">
        <v>1123974883</v>
      </c>
      <c r="T184" s="36">
        <f t="shared" si="46"/>
        <v>1.0400476656353843</v>
      </c>
      <c r="U184" s="36">
        <f t="shared" si="47"/>
        <v>-5.1152296510848405E-2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1835300196</v>
      </c>
      <c r="E185" s="32">
        <f>SUM(E180:E184)</f>
        <v>1889694243</v>
      </c>
      <c r="F185" s="32">
        <f>SUM(F180:F184)</f>
        <v>629572403</v>
      </c>
      <c r="G185" s="37">
        <f t="shared" si="40"/>
        <v>0.34303510911846491</v>
      </c>
      <c r="H185" s="32">
        <f>SUM(H180:H184)</f>
        <v>547338266</v>
      </c>
      <c r="I185" s="37">
        <f t="shared" si="41"/>
        <v>0.29822819568859243</v>
      </c>
      <c r="J185" s="32">
        <f>SUM(J180:J184)</f>
        <v>473161830</v>
      </c>
      <c r="K185" s="37">
        <f t="shared" si="42"/>
        <v>0.25039068185381563</v>
      </c>
      <c r="L185" s="32">
        <f>SUM(L180:L184)</f>
        <v>153046656</v>
      </c>
      <c r="M185" s="37">
        <f t="shared" si="43"/>
        <v>8.0990168947665045E-2</v>
      </c>
      <c r="N185" s="32">
        <f t="shared" si="44"/>
        <v>1803119155</v>
      </c>
      <c r="O185" s="37">
        <f t="shared" si="45"/>
        <v>0.95418566346344103</v>
      </c>
      <c r="P185" s="32">
        <f>SUM(P180:P184)</f>
        <v>236988747</v>
      </c>
      <c r="Q185" s="32">
        <f>SUM(Q180:Q184)</f>
        <v>2212244632</v>
      </c>
      <c r="R185" s="32">
        <f>SUM(R180:R184)</f>
        <v>2272526033</v>
      </c>
      <c r="S185" s="32">
        <f>SUM(S180:S184)</f>
        <v>2279505447</v>
      </c>
      <c r="T185" s="37">
        <f t="shared" si="46"/>
        <v>1.003071214102127</v>
      </c>
      <c r="U185" s="37">
        <f t="shared" si="47"/>
        <v>-0.35420285588496736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293731126</v>
      </c>
      <c r="E186" s="31">
        <v>332000416</v>
      </c>
      <c r="F186" s="31">
        <v>109763785</v>
      </c>
      <c r="G186" s="36">
        <f t="shared" si="40"/>
        <v>0.37368795910311525</v>
      </c>
      <c r="H186" s="31">
        <v>87660149</v>
      </c>
      <c r="I186" s="36">
        <f t="shared" si="41"/>
        <v>0.29843670364032171</v>
      </c>
      <c r="J186" s="31">
        <v>70456105</v>
      </c>
      <c r="K186" s="36">
        <f t="shared" si="42"/>
        <v>0.21221691782458491</v>
      </c>
      <c r="L186" s="31">
        <v>5973064</v>
      </c>
      <c r="M186" s="36">
        <f t="shared" si="43"/>
        <v>1.7991134083398256E-2</v>
      </c>
      <c r="N186" s="31">
        <f t="shared" si="44"/>
        <v>273853103</v>
      </c>
      <c r="O186" s="36">
        <f t="shared" si="45"/>
        <v>0.82485771041925438</v>
      </c>
      <c r="P186" s="31">
        <v>7100212</v>
      </c>
      <c r="Q186" s="31">
        <v>273303155</v>
      </c>
      <c r="R186" s="31">
        <v>280212957</v>
      </c>
      <c r="S186" s="31">
        <v>317252766</v>
      </c>
      <c r="T186" s="36">
        <f t="shared" si="46"/>
        <v>1.1321844978067876</v>
      </c>
      <c r="U186" s="36">
        <f t="shared" si="47"/>
        <v>-0.1587484993405831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242027966</v>
      </c>
      <c r="E187" s="31">
        <v>245787966</v>
      </c>
      <c r="F187" s="31">
        <v>184799427</v>
      </c>
      <c r="G187" s="36">
        <f t="shared" si="40"/>
        <v>0.76354575900538701</v>
      </c>
      <c r="H187" s="31">
        <v>-9281058</v>
      </c>
      <c r="I187" s="36">
        <f t="shared" si="41"/>
        <v>-3.8347047877929939E-2</v>
      </c>
      <c r="J187" s="31">
        <v>51485226</v>
      </c>
      <c r="K187" s="36">
        <f t="shared" si="42"/>
        <v>0.2094700844711006</v>
      </c>
      <c r="L187" s="31">
        <v>7442655</v>
      </c>
      <c r="M187" s="36">
        <f t="shared" si="43"/>
        <v>3.0280794951531517E-2</v>
      </c>
      <c r="N187" s="31">
        <f t="shared" si="44"/>
        <v>234446250</v>
      </c>
      <c r="O187" s="36">
        <f t="shared" si="45"/>
        <v>0.95385569039616858</v>
      </c>
      <c r="P187" s="31">
        <v>12658022</v>
      </c>
      <c r="Q187" s="31">
        <v>238676209</v>
      </c>
      <c r="R187" s="31">
        <v>227965167</v>
      </c>
      <c r="S187" s="31">
        <v>223606437</v>
      </c>
      <c r="T187" s="36">
        <f t="shared" si="46"/>
        <v>0.98087984205060597</v>
      </c>
      <c r="U187" s="36">
        <f t="shared" si="47"/>
        <v>-0.41202069328051416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2162879101</v>
      </c>
      <c r="E188" s="31">
        <v>2169818414</v>
      </c>
      <c r="F188" s="31">
        <v>802328518</v>
      </c>
      <c r="G188" s="36">
        <f t="shared" si="40"/>
        <v>0.37095393710589097</v>
      </c>
      <c r="H188" s="31">
        <v>688627958</v>
      </c>
      <c r="I188" s="36">
        <f t="shared" si="41"/>
        <v>0.31838485918219617</v>
      </c>
      <c r="J188" s="31">
        <v>571283358</v>
      </c>
      <c r="K188" s="36">
        <f t="shared" si="42"/>
        <v>0.26328625211860701</v>
      </c>
      <c r="L188" s="31">
        <v>220489364</v>
      </c>
      <c r="M188" s="36">
        <f t="shared" si="43"/>
        <v>0.10161650513119851</v>
      </c>
      <c r="N188" s="31">
        <f t="shared" si="44"/>
        <v>2282729198</v>
      </c>
      <c r="O188" s="36">
        <f t="shared" si="45"/>
        <v>1.0520369738183999</v>
      </c>
      <c r="P188" s="31">
        <v>299035892</v>
      </c>
      <c r="Q188" s="31">
        <v>2271801108</v>
      </c>
      <c r="R188" s="31">
        <v>2265258316</v>
      </c>
      <c r="S188" s="31">
        <v>2331797582</v>
      </c>
      <c r="T188" s="36">
        <f t="shared" si="46"/>
        <v>1.0293738093929594</v>
      </c>
      <c r="U188" s="36">
        <f t="shared" si="47"/>
        <v>-0.26266588761191245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696026549</v>
      </c>
      <c r="E189" s="31">
        <v>696687917</v>
      </c>
      <c r="F189" s="31">
        <v>171273222</v>
      </c>
      <c r="G189" s="36">
        <f t="shared" si="40"/>
        <v>0.24607282904089339</v>
      </c>
      <c r="H189" s="31">
        <v>117457676</v>
      </c>
      <c r="I189" s="36">
        <f t="shared" si="41"/>
        <v>0.16875459157233957</v>
      </c>
      <c r="J189" s="31">
        <v>141563094</v>
      </c>
      <c r="K189" s="36">
        <f t="shared" si="42"/>
        <v>0.20319441538412672</v>
      </c>
      <c r="L189" s="31">
        <v>27215796</v>
      </c>
      <c r="M189" s="36">
        <f t="shared" si="43"/>
        <v>3.9064544304419163E-2</v>
      </c>
      <c r="N189" s="31">
        <f t="shared" si="44"/>
        <v>457509788</v>
      </c>
      <c r="O189" s="36">
        <f t="shared" si="45"/>
        <v>0.65669258334503311</v>
      </c>
      <c r="P189" s="31">
        <v>27049636</v>
      </c>
      <c r="Q189" s="31">
        <v>645501143</v>
      </c>
      <c r="R189" s="31">
        <v>668712980</v>
      </c>
      <c r="S189" s="31">
        <v>427316053</v>
      </c>
      <c r="T189" s="36">
        <f t="shared" si="46"/>
        <v>0.63901264934322044</v>
      </c>
      <c r="U189" s="36">
        <f t="shared" si="47"/>
        <v>6.1427813668175624E-3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500197000</v>
      </c>
      <c r="E190" s="31">
        <v>437280000</v>
      </c>
      <c r="F190" s="31">
        <v>183369721</v>
      </c>
      <c r="G190" s="36">
        <f t="shared" si="40"/>
        <v>0.36659500356859398</v>
      </c>
      <c r="H190" s="31">
        <v>141628485</v>
      </c>
      <c r="I190" s="36">
        <f t="shared" si="41"/>
        <v>0.283145410708181</v>
      </c>
      <c r="J190" s="31">
        <v>122777992</v>
      </c>
      <c r="K190" s="36">
        <f t="shared" si="42"/>
        <v>0.28077660080497624</v>
      </c>
      <c r="L190" s="31">
        <v>37023331</v>
      </c>
      <c r="M190" s="36">
        <f t="shared" si="43"/>
        <v>8.4667332144163929E-2</v>
      </c>
      <c r="N190" s="31">
        <f t="shared" si="44"/>
        <v>484799529</v>
      </c>
      <c r="O190" s="36">
        <f t="shared" si="45"/>
        <v>1.1086707121295281</v>
      </c>
      <c r="P190" s="31">
        <v>46458292</v>
      </c>
      <c r="Q190" s="31">
        <v>475427000</v>
      </c>
      <c r="R190" s="31">
        <v>487957000</v>
      </c>
      <c r="S190" s="31">
        <v>501833102</v>
      </c>
      <c r="T190" s="36">
        <f t="shared" si="46"/>
        <v>1.0284371409775861</v>
      </c>
      <c r="U190" s="36">
        <f t="shared" si="47"/>
        <v>-0.20308454301333334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3894861742</v>
      </c>
      <c r="E191" s="32">
        <f>SUM(E186:E190)</f>
        <v>3881574713</v>
      </c>
      <c r="F191" s="32">
        <f>SUM(F186:F190)</f>
        <v>1451534673</v>
      </c>
      <c r="G191" s="37">
        <f t="shared" si="40"/>
        <v>0.37267938354459823</v>
      </c>
      <c r="H191" s="32">
        <f>SUM(H186:H190)</f>
        <v>1026093210</v>
      </c>
      <c r="I191" s="37">
        <f t="shared" si="41"/>
        <v>0.26344791624698444</v>
      </c>
      <c r="J191" s="32">
        <f>SUM(J186:J190)</f>
        <v>957565775</v>
      </c>
      <c r="K191" s="37">
        <f t="shared" si="42"/>
        <v>0.24669518064226939</v>
      </c>
      <c r="L191" s="32">
        <f>SUM(L186:L190)</f>
        <v>298144210</v>
      </c>
      <c r="M191" s="37">
        <f t="shared" si="43"/>
        <v>7.6810117553957794E-2</v>
      </c>
      <c r="N191" s="32">
        <f t="shared" si="44"/>
        <v>3733337868</v>
      </c>
      <c r="O191" s="37">
        <f t="shared" si="45"/>
        <v>0.96181012708488345</v>
      </c>
      <c r="P191" s="32">
        <f>SUM(P186:P190)</f>
        <v>392302054</v>
      </c>
      <c r="Q191" s="32">
        <f>SUM(Q186:Q190)</f>
        <v>3904708615</v>
      </c>
      <c r="R191" s="32">
        <f>SUM(R186:R190)</f>
        <v>3930106420</v>
      </c>
      <c r="S191" s="32">
        <f>SUM(S186:S190)</f>
        <v>3801805940</v>
      </c>
      <c r="T191" s="37">
        <f t="shared" si="46"/>
        <v>0.96735445143493082</v>
      </c>
      <c r="U191" s="37">
        <f t="shared" si="47"/>
        <v>-0.24001364010192006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147817776</v>
      </c>
      <c r="E192" s="31">
        <v>147817776</v>
      </c>
      <c r="F192" s="31">
        <v>48532415</v>
      </c>
      <c r="G192" s="36">
        <f t="shared" si="40"/>
        <v>0.32832597210771186</v>
      </c>
      <c r="H192" s="31">
        <v>55807591</v>
      </c>
      <c r="I192" s="36">
        <f t="shared" si="41"/>
        <v>0.37754316503855395</v>
      </c>
      <c r="J192" s="31">
        <v>59005717</v>
      </c>
      <c r="K192" s="36">
        <f t="shared" si="42"/>
        <v>0.3991787631820411</v>
      </c>
      <c r="L192" s="31">
        <v>62563203</v>
      </c>
      <c r="M192" s="36">
        <f t="shared" si="43"/>
        <v>0.42324546271079061</v>
      </c>
      <c r="N192" s="31">
        <f t="shared" si="44"/>
        <v>225908926</v>
      </c>
      <c r="O192" s="36">
        <f t="shared" si="45"/>
        <v>1.5282933630390976</v>
      </c>
      <c r="P192" s="31">
        <v>40965364</v>
      </c>
      <c r="Q192" s="31">
        <v>139449529</v>
      </c>
      <c r="R192" s="31">
        <v>139450724</v>
      </c>
      <c r="S192" s="31">
        <v>112265734</v>
      </c>
      <c r="T192" s="36">
        <f t="shared" si="46"/>
        <v>0.80505665929708614</v>
      </c>
      <c r="U192" s="36">
        <f t="shared" si="47"/>
        <v>0.52722194778984499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399589249</v>
      </c>
      <c r="E193" s="31">
        <v>403819796</v>
      </c>
      <c r="F193" s="31">
        <v>139821383</v>
      </c>
      <c r="G193" s="36">
        <f t="shared" si="40"/>
        <v>0.3499127750556672</v>
      </c>
      <c r="H193" s="31">
        <v>108277321</v>
      </c>
      <c r="I193" s="36">
        <f t="shared" si="41"/>
        <v>0.27097155709512094</v>
      </c>
      <c r="J193" s="31">
        <v>99058012</v>
      </c>
      <c r="K193" s="36">
        <f t="shared" si="42"/>
        <v>0.2453025160757597</v>
      </c>
      <c r="L193" s="31">
        <v>37633304</v>
      </c>
      <c r="M193" s="36">
        <f t="shared" si="43"/>
        <v>9.3193311404674184E-2</v>
      </c>
      <c r="N193" s="31">
        <f t="shared" si="44"/>
        <v>384790020</v>
      </c>
      <c r="O193" s="36">
        <f t="shared" si="45"/>
        <v>0.95287557423262137</v>
      </c>
      <c r="P193" s="31">
        <v>34893336</v>
      </c>
      <c r="Q193" s="31">
        <v>365142708</v>
      </c>
      <c r="R193" s="31">
        <v>379729048</v>
      </c>
      <c r="S193" s="31">
        <v>362332456</v>
      </c>
      <c r="T193" s="36">
        <f t="shared" si="46"/>
        <v>0.95418682849883008</v>
      </c>
      <c r="U193" s="36">
        <f t="shared" si="47"/>
        <v>7.8524105577064907E-2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317875777</v>
      </c>
      <c r="E194" s="31">
        <v>353140540</v>
      </c>
      <c r="F194" s="31">
        <v>102503651</v>
      </c>
      <c r="G194" s="36">
        <f t="shared" si="40"/>
        <v>0.32246449215914935</v>
      </c>
      <c r="H194" s="31">
        <v>79436959</v>
      </c>
      <c r="I194" s="36">
        <f t="shared" si="41"/>
        <v>0.24989937814607371</v>
      </c>
      <c r="J194" s="31">
        <v>124235962</v>
      </c>
      <c r="K194" s="36">
        <f t="shared" si="42"/>
        <v>0.35180317162113417</v>
      </c>
      <c r="L194" s="31">
        <v>32460206</v>
      </c>
      <c r="M194" s="36">
        <f t="shared" si="43"/>
        <v>9.191866218474945E-2</v>
      </c>
      <c r="N194" s="31">
        <f t="shared" si="44"/>
        <v>338636778</v>
      </c>
      <c r="O194" s="36">
        <f t="shared" si="45"/>
        <v>0.95892920705167406</v>
      </c>
      <c r="P194" s="31">
        <v>39994949</v>
      </c>
      <c r="Q194" s="31">
        <v>331297949</v>
      </c>
      <c r="R194" s="31">
        <v>329905379</v>
      </c>
      <c r="S194" s="31">
        <v>257880704</v>
      </c>
      <c r="T194" s="36">
        <f t="shared" si="46"/>
        <v>0.78168081036350734</v>
      </c>
      <c r="U194" s="36">
        <f t="shared" si="47"/>
        <v>-0.18839236424579509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134853005</v>
      </c>
      <c r="E195" s="31">
        <v>165769587</v>
      </c>
      <c r="F195" s="31">
        <v>255281099</v>
      </c>
      <c r="G195" s="36">
        <f t="shared" si="40"/>
        <v>1.8930323354677931</v>
      </c>
      <c r="H195" s="31">
        <v>215263476</v>
      </c>
      <c r="I195" s="36">
        <f t="shared" si="41"/>
        <v>1.5962823816940528</v>
      </c>
      <c r="J195" s="31">
        <v>169056216</v>
      </c>
      <c r="K195" s="36">
        <f t="shared" si="42"/>
        <v>1.0198264896443279</v>
      </c>
      <c r="L195" s="31">
        <v>46644583</v>
      </c>
      <c r="M195" s="36">
        <f t="shared" si="43"/>
        <v>0.28138203058924194</v>
      </c>
      <c r="N195" s="31">
        <f t="shared" si="44"/>
        <v>686245374</v>
      </c>
      <c r="O195" s="36">
        <f t="shared" si="45"/>
        <v>4.1397543808804933</v>
      </c>
      <c r="P195" s="31">
        <v>52552556</v>
      </c>
      <c r="Q195" s="31">
        <v>125554154</v>
      </c>
      <c r="R195" s="31">
        <v>139350532</v>
      </c>
      <c r="S195" s="31">
        <v>148863616</v>
      </c>
      <c r="T195" s="36">
        <f t="shared" si="46"/>
        <v>1.0682672958866064</v>
      </c>
      <c r="U195" s="36">
        <f t="shared" si="47"/>
        <v>-0.11242027885380113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247047137</v>
      </c>
      <c r="E196" s="31">
        <v>247047137</v>
      </c>
      <c r="F196" s="31">
        <v>54381844</v>
      </c>
      <c r="G196" s="36">
        <f t="shared" si="40"/>
        <v>0.22012740022160224</v>
      </c>
      <c r="H196" s="31">
        <v>39553685</v>
      </c>
      <c r="I196" s="36">
        <f t="shared" si="41"/>
        <v>0.16010582223424027</v>
      </c>
      <c r="J196" s="31">
        <v>45529137</v>
      </c>
      <c r="K196" s="36">
        <f t="shared" si="42"/>
        <v>0.1842933196995519</v>
      </c>
      <c r="L196" s="31">
        <v>52975844</v>
      </c>
      <c r="M196" s="36">
        <f t="shared" si="43"/>
        <v>0.21443617863096304</v>
      </c>
      <c r="N196" s="31">
        <f t="shared" si="44"/>
        <v>192440510</v>
      </c>
      <c r="O196" s="36">
        <f t="shared" si="45"/>
        <v>0.77896272078635742</v>
      </c>
      <c r="P196" s="31">
        <v>20463532</v>
      </c>
      <c r="Q196" s="31">
        <v>226498723</v>
      </c>
      <c r="R196" s="31">
        <v>239778723</v>
      </c>
      <c r="S196" s="31">
        <v>177160918</v>
      </c>
      <c r="T196" s="36">
        <f t="shared" si="46"/>
        <v>0.73885170370183351</v>
      </c>
      <c r="U196" s="36">
        <f t="shared" si="47"/>
        <v>1.5887927851360164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159186310</v>
      </c>
      <c r="E197" s="31">
        <v>159186310</v>
      </c>
      <c r="F197" s="31">
        <v>66256127</v>
      </c>
      <c r="G197" s="36">
        <f t="shared" si="40"/>
        <v>0.41621749382845796</v>
      </c>
      <c r="H197" s="31">
        <v>52560358</v>
      </c>
      <c r="I197" s="36">
        <f t="shared" si="41"/>
        <v>0.33018139562378196</v>
      </c>
      <c r="J197" s="31">
        <v>1305875</v>
      </c>
      <c r="K197" s="36">
        <f t="shared" si="42"/>
        <v>8.2034378458800891E-3</v>
      </c>
      <c r="L197" s="31">
        <v>38333501</v>
      </c>
      <c r="M197" s="36">
        <f t="shared" si="43"/>
        <v>0.24080903062581199</v>
      </c>
      <c r="N197" s="31">
        <f t="shared" si="44"/>
        <v>158455861</v>
      </c>
      <c r="O197" s="36">
        <f t="shared" si="45"/>
        <v>0.99541135792393198</v>
      </c>
      <c r="P197" s="31">
        <v>1802527</v>
      </c>
      <c r="Q197" s="31">
        <v>155248159</v>
      </c>
      <c r="R197" s="31">
        <v>156147569</v>
      </c>
      <c r="S197" s="31">
        <v>155506418</v>
      </c>
      <c r="T197" s="36">
        <f t="shared" si="46"/>
        <v>0.99589394183908175</v>
      </c>
      <c r="U197" s="36">
        <f t="shared" si="47"/>
        <v>20.266533594226328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1406369254</v>
      </c>
      <c r="E198" s="32">
        <f>SUM(E192:E197)</f>
        <v>1476781146</v>
      </c>
      <c r="F198" s="32">
        <f>SUM(F192:F197)</f>
        <v>666776519</v>
      </c>
      <c r="G198" s="37">
        <f t="shared" si="40"/>
        <v>0.47411198524395498</v>
      </c>
      <c r="H198" s="32">
        <f>SUM(H192:H197)</f>
        <v>550899390</v>
      </c>
      <c r="I198" s="37">
        <f t="shared" si="41"/>
        <v>0.39171745857862733</v>
      </c>
      <c r="J198" s="32">
        <f>SUM(J192:J197)</f>
        <v>498190919</v>
      </c>
      <c r="K198" s="37">
        <f t="shared" si="42"/>
        <v>0.33734918701352379</v>
      </c>
      <c r="L198" s="32">
        <f>SUM(L192:L197)</f>
        <v>270610641</v>
      </c>
      <c r="M198" s="37">
        <f t="shared" si="43"/>
        <v>0.18324356437849593</v>
      </c>
      <c r="N198" s="32">
        <f t="shared" si="44"/>
        <v>1986477469</v>
      </c>
      <c r="O198" s="37">
        <f t="shared" si="45"/>
        <v>1.3451400530001079</v>
      </c>
      <c r="P198" s="32">
        <f>SUM(P192:P197)</f>
        <v>190672264</v>
      </c>
      <c r="Q198" s="32">
        <f>SUM(Q192:Q197)</f>
        <v>1343191222</v>
      </c>
      <c r="R198" s="32">
        <f>SUM(R192:R197)</f>
        <v>1384361975</v>
      </c>
      <c r="S198" s="32">
        <f>SUM(S192:S197)</f>
        <v>1214009846</v>
      </c>
      <c r="T198" s="37">
        <f t="shared" si="46"/>
        <v>0.8769453856170818</v>
      </c>
      <c r="U198" s="37">
        <f t="shared" si="47"/>
        <v>0.4192449144045407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294283788</v>
      </c>
      <c r="E199" s="31">
        <v>308548304</v>
      </c>
      <c r="F199" s="31">
        <v>97138908</v>
      </c>
      <c r="G199" s="36">
        <f t="shared" si="40"/>
        <v>0.33008582858121971</v>
      </c>
      <c r="H199" s="31">
        <v>116379483</v>
      </c>
      <c r="I199" s="36">
        <f t="shared" si="41"/>
        <v>0.3954668512014668</v>
      </c>
      <c r="J199" s="31">
        <v>78704303</v>
      </c>
      <c r="K199" s="36">
        <f t="shared" si="42"/>
        <v>0.25507935703966794</v>
      </c>
      <c r="L199" s="31">
        <v>4333130</v>
      </c>
      <c r="M199" s="36">
        <f t="shared" si="43"/>
        <v>1.404360336396469E-2</v>
      </c>
      <c r="N199" s="31">
        <f t="shared" si="44"/>
        <v>296555824</v>
      </c>
      <c r="O199" s="36">
        <f t="shared" si="45"/>
        <v>0.96113256872739117</v>
      </c>
      <c r="P199" s="31">
        <v>4735182</v>
      </c>
      <c r="Q199" s="31">
        <v>268640763</v>
      </c>
      <c r="R199" s="31">
        <v>282205088</v>
      </c>
      <c r="S199" s="31">
        <v>181064013</v>
      </c>
      <c r="T199" s="36">
        <f t="shared" si="46"/>
        <v>0.64160435335595367</v>
      </c>
      <c r="U199" s="36">
        <f t="shared" si="47"/>
        <v>-8.4907401658478987E-2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264716107</v>
      </c>
      <c r="E200" s="31">
        <v>256522153</v>
      </c>
      <c r="F200" s="31">
        <v>92962883</v>
      </c>
      <c r="G200" s="36">
        <f t="shared" si="40"/>
        <v>0.35117954873822621</v>
      </c>
      <c r="H200" s="31">
        <v>79805719</v>
      </c>
      <c r="I200" s="36">
        <f t="shared" si="41"/>
        <v>0.30147662680760112</v>
      </c>
      <c r="J200" s="31">
        <v>56909776</v>
      </c>
      <c r="K200" s="36">
        <f t="shared" si="42"/>
        <v>0.22185131121989296</v>
      </c>
      <c r="L200" s="31">
        <v>23216761</v>
      </c>
      <c r="M200" s="36">
        <f t="shared" si="43"/>
        <v>9.0505871436374535E-2</v>
      </c>
      <c r="N200" s="31">
        <f t="shared" si="44"/>
        <v>252895139</v>
      </c>
      <c r="O200" s="36">
        <f t="shared" si="45"/>
        <v>0.98586081569337214</v>
      </c>
      <c r="P200" s="31">
        <v>21904692</v>
      </c>
      <c r="Q200" s="31">
        <v>231152396</v>
      </c>
      <c r="R200" s="31">
        <v>234943951</v>
      </c>
      <c r="S200" s="31">
        <v>246185151</v>
      </c>
      <c r="T200" s="36">
        <f t="shared" si="46"/>
        <v>1.0478463052662292</v>
      </c>
      <c r="U200" s="36">
        <f t="shared" si="47"/>
        <v>5.9898993329830841E-2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455472000</v>
      </c>
      <c r="E201" s="31">
        <v>438085900</v>
      </c>
      <c r="F201" s="31">
        <v>163701635</v>
      </c>
      <c r="G201" s="36">
        <f t="shared" si="40"/>
        <v>0.35941097367126851</v>
      </c>
      <c r="H201" s="31">
        <v>142973526</v>
      </c>
      <c r="I201" s="36">
        <f t="shared" si="41"/>
        <v>0.31390189956792075</v>
      </c>
      <c r="J201" s="31">
        <v>112042266</v>
      </c>
      <c r="K201" s="36">
        <f t="shared" si="42"/>
        <v>0.25575410210645905</v>
      </c>
      <c r="L201" s="31">
        <v>26441454</v>
      </c>
      <c r="M201" s="36">
        <f t="shared" si="43"/>
        <v>6.0356779343959714E-2</v>
      </c>
      <c r="N201" s="31">
        <f t="shared" si="44"/>
        <v>445158881</v>
      </c>
      <c r="O201" s="36">
        <f t="shared" si="45"/>
        <v>1.0161451920730615</v>
      </c>
      <c r="P201" s="31">
        <v>26689358</v>
      </c>
      <c r="Q201" s="31">
        <v>434809000</v>
      </c>
      <c r="R201" s="31">
        <v>435997433</v>
      </c>
      <c r="S201" s="31">
        <v>439143736</v>
      </c>
      <c r="T201" s="36">
        <f t="shared" si="46"/>
        <v>1.0072163337713964</v>
      </c>
      <c r="U201" s="36">
        <f t="shared" si="47"/>
        <v>-9.288496186382611E-3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1000201492</v>
      </c>
      <c r="E202" s="31">
        <v>933149479</v>
      </c>
      <c r="F202" s="31">
        <v>348138735</v>
      </c>
      <c r="G202" s="36">
        <f t="shared" si="40"/>
        <v>0.34806860196125361</v>
      </c>
      <c r="H202" s="31">
        <v>274295977</v>
      </c>
      <c r="I202" s="36">
        <f t="shared" si="41"/>
        <v>0.27424071968890845</v>
      </c>
      <c r="J202" s="31">
        <v>339674583</v>
      </c>
      <c r="K202" s="36">
        <f t="shared" si="42"/>
        <v>0.36400875812952149</v>
      </c>
      <c r="L202" s="31">
        <v>23374492</v>
      </c>
      <c r="M202" s="36">
        <f t="shared" si="43"/>
        <v>2.5049032899904775E-2</v>
      </c>
      <c r="N202" s="31">
        <f t="shared" si="44"/>
        <v>985483787</v>
      </c>
      <c r="O202" s="36">
        <f t="shared" si="45"/>
        <v>1.0560835205695913</v>
      </c>
      <c r="P202" s="31">
        <v>73284952</v>
      </c>
      <c r="Q202" s="31">
        <v>865200854</v>
      </c>
      <c r="R202" s="31">
        <v>861306085</v>
      </c>
      <c r="S202" s="31">
        <v>853536724</v>
      </c>
      <c r="T202" s="36">
        <f t="shared" si="46"/>
        <v>0.99097955867802789</v>
      </c>
      <c r="U202" s="36">
        <f t="shared" si="47"/>
        <v>-0.68104649915033033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1371666187</v>
      </c>
      <c r="E203" s="31">
        <v>1453997580</v>
      </c>
      <c r="F203" s="31">
        <v>538324452</v>
      </c>
      <c r="G203" s="36">
        <f t="shared" si="40"/>
        <v>0.39246024805596524</v>
      </c>
      <c r="H203" s="31">
        <v>443183359</v>
      </c>
      <c r="I203" s="36">
        <f t="shared" si="41"/>
        <v>0.32309855211149852</v>
      </c>
      <c r="J203" s="31">
        <v>343865543</v>
      </c>
      <c r="K203" s="36">
        <f t="shared" si="42"/>
        <v>0.23649664052398217</v>
      </c>
      <c r="L203" s="31">
        <v>56864796</v>
      </c>
      <c r="M203" s="36">
        <f t="shared" si="43"/>
        <v>3.9109278297423299E-2</v>
      </c>
      <c r="N203" s="31">
        <f t="shared" si="44"/>
        <v>1382238150</v>
      </c>
      <c r="O203" s="36">
        <f t="shared" si="45"/>
        <v>0.95064680231448528</v>
      </c>
      <c r="P203" s="31">
        <v>59807776</v>
      </c>
      <c r="Q203" s="31">
        <v>1273051732</v>
      </c>
      <c r="R203" s="31">
        <v>1312647010</v>
      </c>
      <c r="S203" s="31">
        <v>1304570974</v>
      </c>
      <c r="T203" s="36">
        <f t="shared" si="46"/>
        <v>0.99384751883905176</v>
      </c>
      <c r="U203" s="36">
        <f t="shared" si="47"/>
        <v>-4.9207313778061201E-2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3386339574</v>
      </c>
      <c r="E204" s="32">
        <f>SUM(E199:E203)</f>
        <v>3390303416</v>
      </c>
      <c r="F204" s="32">
        <f>SUM(F199:F203)</f>
        <v>1240266613</v>
      </c>
      <c r="G204" s="37">
        <f t="shared" si="40"/>
        <v>0.36625583049102683</v>
      </c>
      <c r="H204" s="32">
        <f>SUM(H199:H203)</f>
        <v>1056638064</v>
      </c>
      <c r="I204" s="37">
        <f t="shared" si="41"/>
        <v>0.31202956493576978</v>
      </c>
      <c r="J204" s="32">
        <f>SUM(J199:J203)</f>
        <v>931196471</v>
      </c>
      <c r="K204" s="37">
        <f t="shared" si="42"/>
        <v>0.27466464110715455</v>
      </c>
      <c r="L204" s="32">
        <f>SUM(L199:L203)</f>
        <v>134230633</v>
      </c>
      <c r="M204" s="37">
        <f t="shared" si="43"/>
        <v>3.9592513273744114E-2</v>
      </c>
      <c r="N204" s="32">
        <f t="shared" si="44"/>
        <v>3362331781</v>
      </c>
      <c r="O204" s="37">
        <f t="shared" si="45"/>
        <v>0.99174951868083772</v>
      </c>
      <c r="P204" s="32">
        <f>SUM(P199:P203)</f>
        <v>186421960</v>
      </c>
      <c r="Q204" s="32">
        <f>SUM(Q199:Q203)</f>
        <v>3072854745</v>
      </c>
      <c r="R204" s="32">
        <f>SUM(R199:R203)</f>
        <v>3127099567</v>
      </c>
      <c r="S204" s="32">
        <f>SUM(S199:S203)</f>
        <v>3024500598</v>
      </c>
      <c r="T204" s="37">
        <f t="shared" si="46"/>
        <v>0.96719037344294445</v>
      </c>
      <c r="U204" s="37">
        <f t="shared" si="47"/>
        <v>-0.27996340667161745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14580215208</v>
      </c>
      <c r="E205" s="32">
        <f>SUM(E173:E178,E180:E184,E186:E190,E192:E197,E199:E203)</f>
        <v>14734384479</v>
      </c>
      <c r="F205" s="32">
        <f>SUM(F173:F178,F180:F184,F186:F190,F192:F197,F199:F203)</f>
        <v>5501274852</v>
      </c>
      <c r="G205" s="37">
        <f t="shared" si="40"/>
        <v>0.37731095004561471</v>
      </c>
      <c r="H205" s="32">
        <f>SUM(H173:H178,H180:H184,H186:H190,H192:H197,H199:H203)</f>
        <v>4373743157</v>
      </c>
      <c r="I205" s="37">
        <f t="shared" si="41"/>
        <v>0.29997795605926147</v>
      </c>
      <c r="J205" s="32">
        <f>SUM(J173:J178,J180:J184,J186:J190,J192:J197,J199:J203)</f>
        <v>3959529358</v>
      </c>
      <c r="K205" s="37">
        <f t="shared" si="42"/>
        <v>0.26872716424926135</v>
      </c>
      <c r="L205" s="32">
        <f>SUM(L173:L178,L180:L184,L186:L190,L192:L197,L199:L203)</f>
        <v>1151342550</v>
      </c>
      <c r="M205" s="37">
        <f t="shared" si="43"/>
        <v>7.8139847079525912E-2</v>
      </c>
      <c r="N205" s="32">
        <f t="shared" si="44"/>
        <v>14985889917</v>
      </c>
      <c r="O205" s="37">
        <f t="shared" si="45"/>
        <v>1.0170692870379794</v>
      </c>
      <c r="P205" s="32">
        <f>SUM(P173:P178,P180:P184,P186:P190,P192:P197,P199:P203)</f>
        <v>1274803269</v>
      </c>
      <c r="Q205" s="32">
        <f>SUM(Q173:Q178,Q180:Q184,Q186:Q190,Q192:Q197,Q199:Q203)</f>
        <v>14251093919</v>
      </c>
      <c r="R205" s="32">
        <f>SUM(R173:R178,R180:R184,R186:R190,R192:R197,R199:R203)</f>
        <v>14569720735</v>
      </c>
      <c r="S205" s="32">
        <f>SUM(S173:S178,S180:S184,S186:S190,S192:S197,S199:S203)</f>
        <v>13881886134</v>
      </c>
      <c r="T205" s="37">
        <f t="shared" si="46"/>
        <v>0.95279013143006541</v>
      </c>
      <c r="U205" s="37">
        <f t="shared" si="47"/>
        <v>-9.6846879830208565E-2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674286624</v>
      </c>
      <c r="E208" s="31">
        <v>651769251</v>
      </c>
      <c r="F208" s="31">
        <v>203354097</v>
      </c>
      <c r="G208" s="36">
        <f t="shared" ref="G208:G231" si="48">IF(($D208     =0),0,($F208     /$D208     ))</f>
        <v>0.30158405900693058</v>
      </c>
      <c r="H208" s="31">
        <v>175525562</v>
      </c>
      <c r="I208" s="36">
        <f t="shared" ref="I208:I231" si="49">IF(($D208     =0),0,($H208     /$D208     ))</f>
        <v>0.26031298227265443</v>
      </c>
      <c r="J208" s="31">
        <v>138372562</v>
      </c>
      <c r="K208" s="36">
        <f t="shared" ref="K208:K231" si="50">IF(($E208     =0),0,($J208     /$E208     ))</f>
        <v>0.21230299187587787</v>
      </c>
      <c r="L208" s="31">
        <v>20367235</v>
      </c>
      <c r="M208" s="36">
        <f t="shared" ref="M208:M231" si="51">IF(($E208     =0),0,($L208     /$E208     ))</f>
        <v>3.1249149862088231E-2</v>
      </c>
      <c r="N208" s="31">
        <f t="shared" ref="N208:N231" si="52">$F208     +$H208     +$J208     +$L208</f>
        <v>537619456</v>
      </c>
      <c r="O208" s="36">
        <f t="shared" ref="O208:O231" si="53">IF(($E208     =0),0,($N208     /$E208     ))</f>
        <v>0.82486164417105956</v>
      </c>
      <c r="P208" s="31">
        <v>14182920</v>
      </c>
      <c r="Q208" s="31">
        <v>588295115</v>
      </c>
      <c r="R208" s="31">
        <v>711613621</v>
      </c>
      <c r="S208" s="31">
        <v>329987171</v>
      </c>
      <c r="T208" s="36">
        <f t="shared" ref="T208:T231" si="54">IF(($R208     =0),0,($S208     /$R208     ))</f>
        <v>0.46371677166083924</v>
      </c>
      <c r="U208" s="36">
        <f t="shared" ref="U208:U231" si="55">IF(($P208     =0),0,(($L208     /$P208     )-1))</f>
        <v>0.43603961666567947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278606010</v>
      </c>
      <c r="E209" s="31">
        <v>283971494</v>
      </c>
      <c r="F209" s="31">
        <v>58108683</v>
      </c>
      <c r="G209" s="36">
        <f t="shared" si="48"/>
        <v>0.20856938082563259</v>
      </c>
      <c r="H209" s="31">
        <v>57496933</v>
      </c>
      <c r="I209" s="36">
        <f t="shared" si="49"/>
        <v>0.20637362776201418</v>
      </c>
      <c r="J209" s="31">
        <v>57808761</v>
      </c>
      <c r="K209" s="36">
        <f t="shared" si="50"/>
        <v>0.20357240857422118</v>
      </c>
      <c r="L209" s="31">
        <v>57887203</v>
      </c>
      <c r="M209" s="36">
        <f t="shared" si="51"/>
        <v>0.20384864052586912</v>
      </c>
      <c r="N209" s="31">
        <f t="shared" si="52"/>
        <v>231301580</v>
      </c>
      <c r="O209" s="36">
        <f t="shared" si="53"/>
        <v>0.81452393950499835</v>
      </c>
      <c r="P209" s="31">
        <v>62448890</v>
      </c>
      <c r="Q209" s="31">
        <v>262182600</v>
      </c>
      <c r="R209" s="31">
        <v>264810045</v>
      </c>
      <c r="S209" s="31">
        <v>232676996</v>
      </c>
      <c r="T209" s="36">
        <f t="shared" si="54"/>
        <v>0.87865623073324128</v>
      </c>
      <c r="U209" s="36">
        <f t="shared" si="55"/>
        <v>-7.3046726691219033E-2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134837407</v>
      </c>
      <c r="E210" s="31">
        <v>135247407</v>
      </c>
      <c r="F210" s="31">
        <v>27035244</v>
      </c>
      <c r="G210" s="36">
        <f t="shared" si="48"/>
        <v>0.20050255045322846</v>
      </c>
      <c r="H210" s="31">
        <v>26684491</v>
      </c>
      <c r="I210" s="36">
        <f t="shared" si="49"/>
        <v>0.19790124709235918</v>
      </c>
      <c r="J210" s="31">
        <v>26129907</v>
      </c>
      <c r="K210" s="36">
        <f t="shared" si="50"/>
        <v>0.19320079829700543</v>
      </c>
      <c r="L210" s="31">
        <v>29332861</v>
      </c>
      <c r="M210" s="36">
        <f t="shared" si="51"/>
        <v>0.2168829824589539</v>
      </c>
      <c r="N210" s="31">
        <f t="shared" si="52"/>
        <v>109182503</v>
      </c>
      <c r="O210" s="36">
        <f t="shared" si="53"/>
        <v>0.80727982459582381</v>
      </c>
      <c r="P210" s="31">
        <v>17243152</v>
      </c>
      <c r="Q210" s="31">
        <v>112780860</v>
      </c>
      <c r="R210" s="31">
        <v>127193631</v>
      </c>
      <c r="S210" s="31">
        <v>87730339</v>
      </c>
      <c r="T210" s="36">
        <f t="shared" si="54"/>
        <v>0.68973845868115835</v>
      </c>
      <c r="U210" s="36">
        <f t="shared" si="55"/>
        <v>0.70113103451155556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151260811</v>
      </c>
      <c r="E211" s="31">
        <v>114777793</v>
      </c>
      <c r="F211" s="31">
        <v>21098490</v>
      </c>
      <c r="G211" s="36">
        <f t="shared" si="48"/>
        <v>0.13948417875400654</v>
      </c>
      <c r="H211" s="31">
        <v>16789282</v>
      </c>
      <c r="I211" s="36">
        <f t="shared" si="49"/>
        <v>0.11099558364790203</v>
      </c>
      <c r="J211" s="31">
        <v>13980041</v>
      </c>
      <c r="K211" s="36">
        <f t="shared" si="50"/>
        <v>0.12180092189087482</v>
      </c>
      <c r="L211" s="31">
        <v>12911266</v>
      </c>
      <c r="M211" s="36">
        <f t="shared" si="51"/>
        <v>0.11248923387122454</v>
      </c>
      <c r="N211" s="31">
        <f t="shared" si="52"/>
        <v>64779079</v>
      </c>
      <c r="O211" s="36">
        <f t="shared" si="53"/>
        <v>0.56438686706582697</v>
      </c>
      <c r="P211" s="31">
        <v>16166260</v>
      </c>
      <c r="Q211" s="31">
        <v>142446879</v>
      </c>
      <c r="R211" s="31">
        <v>147446879</v>
      </c>
      <c r="S211" s="31">
        <v>60934216</v>
      </c>
      <c r="T211" s="36">
        <f t="shared" si="54"/>
        <v>0.41326216202921462</v>
      </c>
      <c r="U211" s="36">
        <f t="shared" si="55"/>
        <v>-0.20134489980985093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443197941</v>
      </c>
      <c r="E212" s="31">
        <v>498766778</v>
      </c>
      <c r="F212" s="31">
        <v>178442677</v>
      </c>
      <c r="G212" s="36">
        <f t="shared" si="48"/>
        <v>0.40262523918178583</v>
      </c>
      <c r="H212" s="31">
        <v>158144644</v>
      </c>
      <c r="I212" s="36">
        <f t="shared" si="49"/>
        <v>0.35682621549002186</v>
      </c>
      <c r="J212" s="31">
        <v>148772559</v>
      </c>
      <c r="K212" s="36">
        <f t="shared" si="50"/>
        <v>0.29828081091639991</v>
      </c>
      <c r="L212" s="31">
        <v>97592300</v>
      </c>
      <c r="M212" s="36">
        <f t="shared" si="51"/>
        <v>0.19566720219685521</v>
      </c>
      <c r="N212" s="31">
        <f t="shared" si="52"/>
        <v>582952180</v>
      </c>
      <c r="O212" s="36">
        <f t="shared" si="53"/>
        <v>1.1687871079496799</v>
      </c>
      <c r="P212" s="31">
        <v>101765939</v>
      </c>
      <c r="Q212" s="31">
        <v>412749933</v>
      </c>
      <c r="R212" s="31">
        <v>418706039</v>
      </c>
      <c r="S212" s="31">
        <v>441910382</v>
      </c>
      <c r="T212" s="36">
        <f t="shared" si="54"/>
        <v>1.0554191744055548</v>
      </c>
      <c r="U212" s="36">
        <f t="shared" si="55"/>
        <v>-4.1012140614159698E-2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90644484</v>
      </c>
      <c r="E213" s="31">
        <v>97404596</v>
      </c>
      <c r="F213" s="31">
        <v>21901668</v>
      </c>
      <c r="G213" s="36">
        <f t="shared" si="48"/>
        <v>0.24162163028033784</v>
      </c>
      <c r="H213" s="31">
        <v>7375811</v>
      </c>
      <c r="I213" s="36">
        <f t="shared" si="49"/>
        <v>8.1370764932590933E-2</v>
      </c>
      <c r="J213" s="31">
        <v>7304760</v>
      </c>
      <c r="K213" s="36">
        <f t="shared" si="50"/>
        <v>7.4993997203170987E-2</v>
      </c>
      <c r="L213" s="31">
        <v>14157735</v>
      </c>
      <c r="M213" s="36">
        <f t="shared" si="51"/>
        <v>0.14534976357789112</v>
      </c>
      <c r="N213" s="31">
        <f t="shared" si="52"/>
        <v>50739974</v>
      </c>
      <c r="O213" s="36">
        <f t="shared" si="53"/>
        <v>0.52091971101651091</v>
      </c>
      <c r="P213" s="31">
        <v>19994131</v>
      </c>
      <c r="Q213" s="31">
        <v>86366750</v>
      </c>
      <c r="R213" s="31">
        <v>86366750</v>
      </c>
      <c r="S213" s="31">
        <v>77253819</v>
      </c>
      <c r="T213" s="36">
        <f t="shared" si="54"/>
        <v>0.8944856556487305</v>
      </c>
      <c r="U213" s="36">
        <f t="shared" si="55"/>
        <v>-0.29190545965713643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985051606</v>
      </c>
      <c r="E214" s="31">
        <v>991644769</v>
      </c>
      <c r="F214" s="31">
        <v>301927976</v>
      </c>
      <c r="G214" s="36">
        <f t="shared" si="48"/>
        <v>0.30650980533501104</v>
      </c>
      <c r="H214" s="31">
        <v>283382661</v>
      </c>
      <c r="I214" s="36">
        <f t="shared" si="49"/>
        <v>0.28768306073905331</v>
      </c>
      <c r="J214" s="31">
        <v>216054429</v>
      </c>
      <c r="K214" s="36">
        <f t="shared" si="50"/>
        <v>0.21787482347925338</v>
      </c>
      <c r="L214" s="31">
        <v>124970510</v>
      </c>
      <c r="M214" s="36">
        <f t="shared" si="51"/>
        <v>0.12602346516285612</v>
      </c>
      <c r="N214" s="31">
        <f t="shared" si="52"/>
        <v>926335576</v>
      </c>
      <c r="O214" s="36">
        <f t="shared" si="53"/>
        <v>0.93414053596444679</v>
      </c>
      <c r="P214" s="31">
        <v>79711980</v>
      </c>
      <c r="Q214" s="31">
        <v>936055249</v>
      </c>
      <c r="R214" s="31">
        <v>936361052</v>
      </c>
      <c r="S214" s="31">
        <v>896578225</v>
      </c>
      <c r="T214" s="36">
        <f t="shared" si="54"/>
        <v>0.95751336846505231</v>
      </c>
      <c r="U214" s="36">
        <f t="shared" si="55"/>
        <v>0.56777575967878358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388369460</v>
      </c>
      <c r="E215" s="31">
        <v>393988957</v>
      </c>
      <c r="F215" s="31">
        <v>149689837</v>
      </c>
      <c r="G215" s="36">
        <f t="shared" si="48"/>
        <v>0.38543153470409336</v>
      </c>
      <c r="H215" s="31">
        <v>124578100</v>
      </c>
      <c r="I215" s="36">
        <f t="shared" si="49"/>
        <v>0.32077213280364525</v>
      </c>
      <c r="J215" s="31">
        <v>89699662</v>
      </c>
      <c r="K215" s="36">
        <f t="shared" si="50"/>
        <v>0.22767049788149266</v>
      </c>
      <c r="L215" s="31">
        <v>20780256</v>
      </c>
      <c r="M215" s="36">
        <f t="shared" si="51"/>
        <v>5.2743244780842934E-2</v>
      </c>
      <c r="N215" s="31">
        <f t="shared" si="52"/>
        <v>384747855</v>
      </c>
      <c r="O215" s="36">
        <f t="shared" si="53"/>
        <v>0.9765447689946295</v>
      </c>
      <c r="P215" s="31">
        <v>24859494</v>
      </c>
      <c r="Q215" s="31">
        <v>387501060</v>
      </c>
      <c r="R215" s="31">
        <v>391802060</v>
      </c>
      <c r="S215" s="31">
        <v>385664131</v>
      </c>
      <c r="T215" s="36">
        <f t="shared" si="54"/>
        <v>0.9843341073806503</v>
      </c>
      <c r="U215" s="36">
        <f t="shared" si="55"/>
        <v>-0.16409175504537621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3146254343</v>
      </c>
      <c r="E216" s="32">
        <f>SUM(E208:E215)</f>
        <v>3167571045</v>
      </c>
      <c r="F216" s="32">
        <f>SUM(F208:F215)</f>
        <v>961558672</v>
      </c>
      <c r="G216" s="37">
        <f t="shared" si="48"/>
        <v>0.30562013339428229</v>
      </c>
      <c r="H216" s="32">
        <f>SUM(H208:H215)</f>
        <v>849977484</v>
      </c>
      <c r="I216" s="37">
        <f t="shared" si="49"/>
        <v>0.27015536296074966</v>
      </c>
      <c r="J216" s="32">
        <f>SUM(J208:J215)</f>
        <v>698122681</v>
      </c>
      <c r="K216" s="37">
        <f t="shared" si="50"/>
        <v>0.2203968501675706</v>
      </c>
      <c r="L216" s="32">
        <f>SUM(L208:L215)</f>
        <v>377999366</v>
      </c>
      <c r="M216" s="37">
        <f t="shared" si="51"/>
        <v>0.11933413982826706</v>
      </c>
      <c r="N216" s="32">
        <f t="shared" si="52"/>
        <v>2887658203</v>
      </c>
      <c r="O216" s="37">
        <f t="shared" si="53"/>
        <v>0.91163170832684515</v>
      </c>
      <c r="P216" s="32">
        <f>SUM(P208:P215)</f>
        <v>336372766</v>
      </c>
      <c r="Q216" s="32">
        <f>SUM(Q208:Q215)</f>
        <v>2928378446</v>
      </c>
      <c r="R216" s="32">
        <f>SUM(R208:R215)</f>
        <v>3084300077</v>
      </c>
      <c r="S216" s="32">
        <f>SUM(S208:S215)</f>
        <v>2512735279</v>
      </c>
      <c r="T216" s="37">
        <f t="shared" si="54"/>
        <v>0.8146857362348664</v>
      </c>
      <c r="U216" s="37">
        <f t="shared" si="55"/>
        <v>0.12375139787624789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345620845</v>
      </c>
      <c r="E217" s="31">
        <v>345620845</v>
      </c>
      <c r="F217" s="31">
        <v>86783026</v>
      </c>
      <c r="G217" s="36">
        <f t="shared" si="48"/>
        <v>0.25109314804204014</v>
      </c>
      <c r="H217" s="31">
        <v>-6699432</v>
      </c>
      <c r="I217" s="36">
        <f t="shared" si="49"/>
        <v>-1.9383761416357857E-2</v>
      </c>
      <c r="J217" s="31">
        <v>147675780</v>
      </c>
      <c r="K217" s="36">
        <f t="shared" si="50"/>
        <v>0.4272768327963552</v>
      </c>
      <c r="L217" s="31">
        <v>123760853</v>
      </c>
      <c r="M217" s="36">
        <f t="shared" si="51"/>
        <v>0.35808272212285114</v>
      </c>
      <c r="N217" s="31">
        <f t="shared" si="52"/>
        <v>351520227</v>
      </c>
      <c r="O217" s="36">
        <f t="shared" si="53"/>
        <v>1.0170689415448886</v>
      </c>
      <c r="P217" s="31">
        <v>77506108</v>
      </c>
      <c r="Q217" s="31">
        <v>359313572</v>
      </c>
      <c r="R217" s="31">
        <v>359313572</v>
      </c>
      <c r="S217" s="31">
        <v>290870498</v>
      </c>
      <c r="T217" s="36">
        <f t="shared" si="54"/>
        <v>0.80951714787995821</v>
      </c>
      <c r="U217" s="36">
        <f t="shared" si="55"/>
        <v>0.5967883847296267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1230388598</v>
      </c>
      <c r="E218" s="31">
        <v>1440317727</v>
      </c>
      <c r="F218" s="31">
        <v>525592404</v>
      </c>
      <c r="G218" s="36">
        <f t="shared" si="48"/>
        <v>0.42717593844282359</v>
      </c>
      <c r="H218" s="31">
        <v>715168241</v>
      </c>
      <c r="I218" s="36">
        <f t="shared" si="49"/>
        <v>0.58125395680885528</v>
      </c>
      <c r="J218" s="31">
        <v>424752386</v>
      </c>
      <c r="K218" s="36">
        <f t="shared" si="50"/>
        <v>0.29490186646852262</v>
      </c>
      <c r="L218" s="31">
        <v>596724459</v>
      </c>
      <c r="M218" s="36">
        <f t="shared" si="51"/>
        <v>0.41430057258470443</v>
      </c>
      <c r="N218" s="31">
        <f t="shared" si="52"/>
        <v>2262237490</v>
      </c>
      <c r="O218" s="36">
        <f t="shared" si="53"/>
        <v>1.5706517024628692</v>
      </c>
      <c r="P218" s="31">
        <v>263331096</v>
      </c>
      <c r="Q218" s="31">
        <v>1174007542</v>
      </c>
      <c r="R218" s="31">
        <v>1142283699</v>
      </c>
      <c r="S218" s="31">
        <v>1099985501</v>
      </c>
      <c r="T218" s="36">
        <f t="shared" si="54"/>
        <v>0.9629704967014503</v>
      </c>
      <c r="U218" s="36">
        <f t="shared" si="55"/>
        <v>1.2660615022845612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880359185</v>
      </c>
      <c r="E219" s="31">
        <v>856769185</v>
      </c>
      <c r="F219" s="31">
        <v>199616356</v>
      </c>
      <c r="G219" s="36">
        <f t="shared" si="48"/>
        <v>0.22674421917912971</v>
      </c>
      <c r="H219" s="31">
        <v>197475146</v>
      </c>
      <c r="I219" s="36">
        <f t="shared" si="49"/>
        <v>0.22431201873585269</v>
      </c>
      <c r="J219" s="31">
        <v>194334798</v>
      </c>
      <c r="K219" s="36">
        <f t="shared" si="50"/>
        <v>0.22682281459504172</v>
      </c>
      <c r="L219" s="31">
        <v>278272442</v>
      </c>
      <c r="M219" s="36">
        <f t="shared" si="51"/>
        <v>0.32479277601469758</v>
      </c>
      <c r="N219" s="31">
        <f t="shared" si="52"/>
        <v>869698742</v>
      </c>
      <c r="O219" s="36">
        <f t="shared" si="53"/>
        <v>1.0150910621277771</v>
      </c>
      <c r="P219" s="31">
        <v>113409178</v>
      </c>
      <c r="Q219" s="31">
        <v>700659695</v>
      </c>
      <c r="R219" s="31">
        <v>598224443</v>
      </c>
      <c r="S219" s="31">
        <v>569234815</v>
      </c>
      <c r="T219" s="36">
        <f t="shared" si="54"/>
        <v>0.95154054913800978</v>
      </c>
      <c r="U219" s="36">
        <f t="shared" si="55"/>
        <v>1.4537030151122337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203711340</v>
      </c>
      <c r="E220" s="31">
        <v>189675110</v>
      </c>
      <c r="F220" s="31">
        <v>12532270</v>
      </c>
      <c r="G220" s="36">
        <f t="shared" si="48"/>
        <v>6.1519746519756828E-2</v>
      </c>
      <c r="H220" s="31">
        <v>52596448</v>
      </c>
      <c r="I220" s="36">
        <f t="shared" si="49"/>
        <v>0.25819106584837154</v>
      </c>
      <c r="J220" s="31">
        <v>21375742</v>
      </c>
      <c r="K220" s="36">
        <f t="shared" si="50"/>
        <v>0.11269661053577351</v>
      </c>
      <c r="L220" s="31">
        <v>23042163</v>
      </c>
      <c r="M220" s="36">
        <f t="shared" si="51"/>
        <v>0.12148227039383291</v>
      </c>
      <c r="N220" s="31">
        <f t="shared" si="52"/>
        <v>109546623</v>
      </c>
      <c r="O220" s="36">
        <f t="shared" si="53"/>
        <v>0.57754875165223307</v>
      </c>
      <c r="P220" s="31">
        <v>28768327</v>
      </c>
      <c r="Q220" s="31">
        <v>113199583</v>
      </c>
      <c r="R220" s="31">
        <v>105301551</v>
      </c>
      <c r="S220" s="31">
        <v>101510194</v>
      </c>
      <c r="T220" s="36">
        <f t="shared" si="54"/>
        <v>0.963995240677889</v>
      </c>
      <c r="U220" s="36">
        <f t="shared" si="55"/>
        <v>-0.19904403895297773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672461126</v>
      </c>
      <c r="E221" s="31">
        <v>673657737</v>
      </c>
      <c r="F221" s="31">
        <v>278394663</v>
      </c>
      <c r="G221" s="36">
        <f t="shared" si="48"/>
        <v>0.41399369009770837</v>
      </c>
      <c r="H221" s="31">
        <v>239054348</v>
      </c>
      <c r="I221" s="36">
        <f t="shared" si="49"/>
        <v>0.35549169871270747</v>
      </c>
      <c r="J221" s="31">
        <v>191217693</v>
      </c>
      <c r="K221" s="36">
        <f t="shared" si="50"/>
        <v>0.28384991739507032</v>
      </c>
      <c r="L221" s="31">
        <v>-21324154</v>
      </c>
      <c r="M221" s="36">
        <f t="shared" si="51"/>
        <v>-3.1654285000811917E-2</v>
      </c>
      <c r="N221" s="31">
        <f t="shared" si="52"/>
        <v>687342550</v>
      </c>
      <c r="O221" s="36">
        <f t="shared" si="53"/>
        <v>1.0203141925764003</v>
      </c>
      <c r="P221" s="31">
        <v>26331365</v>
      </c>
      <c r="Q221" s="31">
        <v>631698810</v>
      </c>
      <c r="R221" s="31">
        <v>634136751</v>
      </c>
      <c r="S221" s="31">
        <v>639990229</v>
      </c>
      <c r="T221" s="36">
        <f t="shared" si="54"/>
        <v>1.0092306241370956</v>
      </c>
      <c r="U221" s="36">
        <f t="shared" si="55"/>
        <v>-1.8098385328675517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682397947</v>
      </c>
      <c r="E222" s="31">
        <v>680008443</v>
      </c>
      <c r="F222" s="31">
        <v>252880363</v>
      </c>
      <c r="G222" s="36">
        <f t="shared" si="48"/>
        <v>0.37057608996587443</v>
      </c>
      <c r="H222" s="31">
        <v>213656517</v>
      </c>
      <c r="I222" s="36">
        <f t="shared" si="49"/>
        <v>0.31309665853962482</v>
      </c>
      <c r="J222" s="31">
        <v>169798505</v>
      </c>
      <c r="K222" s="36">
        <f t="shared" si="50"/>
        <v>0.2497005834970199</v>
      </c>
      <c r="L222" s="31">
        <v>38013736</v>
      </c>
      <c r="M222" s="36">
        <f t="shared" si="51"/>
        <v>5.5901858853831907E-2</v>
      </c>
      <c r="N222" s="31">
        <f t="shared" si="52"/>
        <v>674349121</v>
      </c>
      <c r="O222" s="36">
        <f t="shared" si="53"/>
        <v>0.99167757097980624</v>
      </c>
      <c r="P222" s="31">
        <v>41811134</v>
      </c>
      <c r="Q222" s="31">
        <v>612508476</v>
      </c>
      <c r="R222" s="31">
        <v>648503475</v>
      </c>
      <c r="S222" s="31">
        <v>636907974</v>
      </c>
      <c r="T222" s="36">
        <f t="shared" si="54"/>
        <v>0.98211960082403571</v>
      </c>
      <c r="U222" s="36">
        <f t="shared" si="55"/>
        <v>-9.0822650253877368E-2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453352058</v>
      </c>
      <c r="E223" s="31">
        <v>455509819</v>
      </c>
      <c r="F223" s="31">
        <v>2668773</v>
      </c>
      <c r="G223" s="36">
        <f t="shared" si="48"/>
        <v>5.8867561157073204E-3</v>
      </c>
      <c r="H223" s="31">
        <v>140292922</v>
      </c>
      <c r="I223" s="36">
        <f t="shared" si="49"/>
        <v>0.30945689894717537</v>
      </c>
      <c r="J223" s="31">
        <v>104506884</v>
      </c>
      <c r="K223" s="36">
        <f t="shared" si="50"/>
        <v>0.22942838911667895</v>
      </c>
      <c r="L223" s="31">
        <v>6851634</v>
      </c>
      <c r="M223" s="36">
        <f t="shared" si="51"/>
        <v>1.5041682339673122E-2</v>
      </c>
      <c r="N223" s="31">
        <f t="shared" si="52"/>
        <v>254320213</v>
      </c>
      <c r="O223" s="36">
        <f t="shared" si="53"/>
        <v>0.55831993601876673</v>
      </c>
      <c r="P223" s="31">
        <v>13097528</v>
      </c>
      <c r="Q223" s="31">
        <v>452041100</v>
      </c>
      <c r="R223" s="31">
        <v>452041100</v>
      </c>
      <c r="S223" s="31">
        <v>429210000</v>
      </c>
      <c r="T223" s="36">
        <f t="shared" si="54"/>
        <v>0.9494933093473138</v>
      </c>
      <c r="U223" s="36">
        <f t="shared" si="55"/>
        <v>-0.4768757890801989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4468291099</v>
      </c>
      <c r="E224" s="32">
        <f>SUM(E217:E223)</f>
        <v>4641558866</v>
      </c>
      <c r="F224" s="32">
        <f>SUM(F217:F223)</f>
        <v>1358467855</v>
      </c>
      <c r="G224" s="37">
        <f t="shared" si="48"/>
        <v>0.30402402728506744</v>
      </c>
      <c r="H224" s="32">
        <f>SUM(H217:H223)</f>
        <v>1551544190</v>
      </c>
      <c r="I224" s="37">
        <f t="shared" si="49"/>
        <v>0.34723435774970757</v>
      </c>
      <c r="J224" s="32">
        <f>SUM(J217:J223)</f>
        <v>1253661788</v>
      </c>
      <c r="K224" s="37">
        <f t="shared" si="50"/>
        <v>0.27009498838487855</v>
      </c>
      <c r="L224" s="32">
        <f>SUM(L217:L223)</f>
        <v>1045341133</v>
      </c>
      <c r="M224" s="37">
        <f t="shared" si="51"/>
        <v>0.22521337403630809</v>
      </c>
      <c r="N224" s="32">
        <f t="shared" si="52"/>
        <v>5209014966</v>
      </c>
      <c r="O224" s="37">
        <f t="shared" si="53"/>
        <v>1.1222555000124392</v>
      </c>
      <c r="P224" s="32">
        <f>SUM(P217:P223)</f>
        <v>564254736</v>
      </c>
      <c r="Q224" s="32">
        <f>SUM(Q217:Q223)</f>
        <v>4043428778</v>
      </c>
      <c r="R224" s="32">
        <f>SUM(R217:R223)</f>
        <v>3939804591</v>
      </c>
      <c r="S224" s="32">
        <f>SUM(S217:S223)</f>
        <v>3767709211</v>
      </c>
      <c r="T224" s="37">
        <f t="shared" si="54"/>
        <v>0.95631880312208106</v>
      </c>
      <c r="U224" s="37">
        <f t="shared" si="55"/>
        <v>0.85260497840110294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181074592</v>
      </c>
      <c r="E225" s="31">
        <v>165466053</v>
      </c>
      <c r="F225" s="31">
        <v>45280610</v>
      </c>
      <c r="G225" s="36">
        <f t="shared" si="48"/>
        <v>0.25006606117328706</v>
      </c>
      <c r="H225" s="31">
        <v>46457072</v>
      </c>
      <c r="I225" s="36">
        <f t="shared" si="49"/>
        <v>0.2565631737002616</v>
      </c>
      <c r="J225" s="31">
        <v>45937223</v>
      </c>
      <c r="K225" s="36">
        <f t="shared" si="50"/>
        <v>0.27762324759145612</v>
      </c>
      <c r="L225" s="31">
        <v>57645158</v>
      </c>
      <c r="M225" s="36">
        <f t="shared" si="51"/>
        <v>0.34838057084736285</v>
      </c>
      <c r="N225" s="31">
        <f t="shared" si="52"/>
        <v>195320063</v>
      </c>
      <c r="O225" s="36">
        <f t="shared" si="53"/>
        <v>1.1804237755039699</v>
      </c>
      <c r="P225" s="31">
        <v>60944609</v>
      </c>
      <c r="Q225" s="31">
        <v>146295489</v>
      </c>
      <c r="R225" s="31">
        <v>148706226</v>
      </c>
      <c r="S225" s="31">
        <v>177583779</v>
      </c>
      <c r="T225" s="36">
        <f t="shared" si="54"/>
        <v>1.1941919566972266</v>
      </c>
      <c r="U225" s="36">
        <f t="shared" si="55"/>
        <v>-5.4138521095442593E-2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448884838</v>
      </c>
      <c r="E226" s="31">
        <v>448884838</v>
      </c>
      <c r="F226" s="31">
        <v>142942858</v>
      </c>
      <c r="G226" s="36">
        <f t="shared" si="48"/>
        <v>0.31843993358492539</v>
      </c>
      <c r="H226" s="31">
        <v>116601648</v>
      </c>
      <c r="I226" s="36">
        <f t="shared" si="49"/>
        <v>0.25975849066214174</v>
      </c>
      <c r="J226" s="31">
        <v>96867535</v>
      </c>
      <c r="K226" s="36">
        <f t="shared" si="50"/>
        <v>0.215795961012165</v>
      </c>
      <c r="L226" s="31">
        <v>54576327</v>
      </c>
      <c r="M226" s="36">
        <f t="shared" si="51"/>
        <v>0.12158202367262848</v>
      </c>
      <c r="N226" s="31">
        <f t="shared" si="52"/>
        <v>410988368</v>
      </c>
      <c r="O226" s="36">
        <f t="shared" si="53"/>
        <v>0.91557640893186065</v>
      </c>
      <c r="P226" s="31">
        <v>35985854</v>
      </c>
      <c r="Q226" s="31">
        <v>418038871</v>
      </c>
      <c r="R226" s="31">
        <v>410638734</v>
      </c>
      <c r="S226" s="31">
        <v>388626779</v>
      </c>
      <c r="T226" s="36">
        <f t="shared" si="54"/>
        <v>0.94639581418541974</v>
      </c>
      <c r="U226" s="36">
        <f t="shared" si="55"/>
        <v>0.51660502485226556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1639187517</v>
      </c>
      <c r="E227" s="31">
        <v>1918100536</v>
      </c>
      <c r="F227" s="31">
        <v>70875599</v>
      </c>
      <c r="G227" s="36">
        <f t="shared" si="48"/>
        <v>4.3238249599237277E-2</v>
      </c>
      <c r="H227" s="31">
        <v>478222350</v>
      </c>
      <c r="I227" s="36">
        <f t="shared" si="49"/>
        <v>0.29174352844952761</v>
      </c>
      <c r="J227" s="31">
        <v>375957843</v>
      </c>
      <c r="K227" s="36">
        <f t="shared" si="50"/>
        <v>0.19600528540804288</v>
      </c>
      <c r="L227" s="31">
        <v>87895479</v>
      </c>
      <c r="M227" s="36">
        <f t="shared" si="51"/>
        <v>4.5824229413593154E-2</v>
      </c>
      <c r="N227" s="31">
        <f t="shared" si="52"/>
        <v>1012951271</v>
      </c>
      <c r="O227" s="36">
        <f t="shared" si="53"/>
        <v>0.52810123973605938</v>
      </c>
      <c r="P227" s="31">
        <v>68435977</v>
      </c>
      <c r="Q227" s="31">
        <v>1382464837</v>
      </c>
      <c r="R227" s="31">
        <v>1876840316</v>
      </c>
      <c r="S227" s="31">
        <v>1390387316</v>
      </c>
      <c r="T227" s="36">
        <f t="shared" si="54"/>
        <v>0.7408127927277538</v>
      </c>
      <c r="U227" s="36">
        <f t="shared" si="55"/>
        <v>0.28434608305511588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1496067170</v>
      </c>
      <c r="E228" s="31">
        <v>1591311236</v>
      </c>
      <c r="F228" s="31">
        <v>440529797</v>
      </c>
      <c r="G228" s="36">
        <f t="shared" si="48"/>
        <v>0.29445856832751699</v>
      </c>
      <c r="H228" s="31">
        <v>307124331</v>
      </c>
      <c r="I228" s="36">
        <f t="shared" si="49"/>
        <v>0.20528779533341407</v>
      </c>
      <c r="J228" s="31">
        <v>290992183</v>
      </c>
      <c r="K228" s="36">
        <f t="shared" si="50"/>
        <v>0.18286314858899166</v>
      </c>
      <c r="L228" s="31">
        <v>299171472</v>
      </c>
      <c r="M228" s="36">
        <f t="shared" si="51"/>
        <v>0.18800311669514286</v>
      </c>
      <c r="N228" s="31">
        <f t="shared" si="52"/>
        <v>1337817783</v>
      </c>
      <c r="O228" s="36">
        <f t="shared" si="53"/>
        <v>0.84070152509122353</v>
      </c>
      <c r="P228" s="31">
        <v>261888918</v>
      </c>
      <c r="Q228" s="31">
        <v>1328099108</v>
      </c>
      <c r="R228" s="31">
        <v>1450302298</v>
      </c>
      <c r="S228" s="31">
        <v>1306809120</v>
      </c>
      <c r="T228" s="36">
        <f t="shared" si="54"/>
        <v>0.90105981477249231</v>
      </c>
      <c r="U228" s="36">
        <f t="shared" si="55"/>
        <v>0.1423601818844431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379582655</v>
      </c>
      <c r="E229" s="31">
        <v>392526652</v>
      </c>
      <c r="F229" s="31">
        <v>126656069</v>
      </c>
      <c r="G229" s="36">
        <f t="shared" si="48"/>
        <v>0.33367190869140212</v>
      </c>
      <c r="H229" s="31">
        <v>122123272</v>
      </c>
      <c r="I229" s="36">
        <f t="shared" si="49"/>
        <v>0.32173038043585001</v>
      </c>
      <c r="J229" s="31">
        <v>75614567</v>
      </c>
      <c r="K229" s="36">
        <f t="shared" si="50"/>
        <v>0.19263549778016092</v>
      </c>
      <c r="L229" s="31">
        <v>7802521</v>
      </c>
      <c r="M229" s="36">
        <f t="shared" si="51"/>
        <v>1.987768463681289E-2</v>
      </c>
      <c r="N229" s="31">
        <f t="shared" si="52"/>
        <v>332196429</v>
      </c>
      <c r="O229" s="36">
        <f t="shared" si="53"/>
        <v>0.84630286200285831</v>
      </c>
      <c r="P229" s="31">
        <v>-1044855</v>
      </c>
      <c r="Q229" s="31">
        <v>312986735</v>
      </c>
      <c r="R229" s="31">
        <v>407115971</v>
      </c>
      <c r="S229" s="31">
        <v>319584688</v>
      </c>
      <c r="T229" s="36">
        <f t="shared" si="54"/>
        <v>0.78499668587062132</v>
      </c>
      <c r="U229" s="36">
        <f t="shared" si="55"/>
        <v>-8.4675634418172869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4144796772</v>
      </c>
      <c r="E230" s="32">
        <f>SUM(E225:E229)</f>
        <v>4516289315</v>
      </c>
      <c r="F230" s="32">
        <f>SUM(F225:F229)</f>
        <v>826284933</v>
      </c>
      <c r="G230" s="37">
        <f t="shared" si="48"/>
        <v>0.19935475210315087</v>
      </c>
      <c r="H230" s="32">
        <f>SUM(H225:H229)</f>
        <v>1070528673</v>
      </c>
      <c r="I230" s="37">
        <f t="shared" si="49"/>
        <v>0.25828254843082088</v>
      </c>
      <c r="J230" s="32">
        <f>SUM(J225:J229)</f>
        <v>885369351</v>
      </c>
      <c r="K230" s="37">
        <f t="shared" si="50"/>
        <v>0.19603911291940782</v>
      </c>
      <c r="L230" s="32">
        <f>SUM(L225:L229)</f>
        <v>507090957</v>
      </c>
      <c r="M230" s="37">
        <f t="shared" si="51"/>
        <v>0.11228044122766745</v>
      </c>
      <c r="N230" s="32">
        <f t="shared" si="52"/>
        <v>3289273914</v>
      </c>
      <c r="O230" s="37">
        <f t="shared" si="53"/>
        <v>0.72831337511423355</v>
      </c>
      <c r="P230" s="32">
        <f>SUM(P225:P229)</f>
        <v>426210503</v>
      </c>
      <c r="Q230" s="32">
        <f>SUM(Q225:Q229)</f>
        <v>3587885040</v>
      </c>
      <c r="R230" s="32">
        <f>SUM(R225:R229)</f>
        <v>4293603545</v>
      </c>
      <c r="S230" s="32">
        <f>SUM(S225:S229)</f>
        <v>3582991682</v>
      </c>
      <c r="T230" s="37">
        <f t="shared" si="54"/>
        <v>0.83449523097503409</v>
      </c>
      <c r="U230" s="37">
        <f t="shared" si="55"/>
        <v>0.18976644974889312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11759342214</v>
      </c>
      <c r="E231" s="32">
        <f>SUM(E208:E215,E217:E223,E225:E229)</f>
        <v>12325419226</v>
      </c>
      <c r="F231" s="32">
        <f>SUM(F208:F215,F217:F223,F225:F229)</f>
        <v>3146311460</v>
      </c>
      <c r="G231" s="37">
        <f t="shared" si="48"/>
        <v>0.26755845716048482</v>
      </c>
      <c r="H231" s="32">
        <f>SUM(H208:H215,H217:H223,H225:H229)</f>
        <v>3472050347</v>
      </c>
      <c r="I231" s="37">
        <f t="shared" si="49"/>
        <v>0.29525889151064721</v>
      </c>
      <c r="J231" s="32">
        <f>SUM(J208:J215,J217:J223,J225:J229)</f>
        <v>2837153820</v>
      </c>
      <c r="K231" s="37">
        <f t="shared" si="50"/>
        <v>0.23018720645340263</v>
      </c>
      <c r="L231" s="32">
        <f>SUM(L208:L215,L217:L223,L225:L229)</f>
        <v>1930431456</v>
      </c>
      <c r="M231" s="37">
        <f t="shared" si="51"/>
        <v>0.15662197127768512</v>
      </c>
      <c r="N231" s="32">
        <f t="shared" si="52"/>
        <v>11385947083</v>
      </c>
      <c r="O231" s="37">
        <f t="shared" si="53"/>
        <v>0.92377767232304608</v>
      </c>
      <c r="P231" s="32">
        <f>SUM(P208:P215,P217:P223,P225:P229)</f>
        <v>1326838005</v>
      </c>
      <c r="Q231" s="32">
        <f>SUM(Q208:Q215,Q217:Q223,Q225:Q229)</f>
        <v>10559692264</v>
      </c>
      <c r="R231" s="32">
        <f>SUM(R208:R215,R217:R223,R225:R229)</f>
        <v>11317708213</v>
      </c>
      <c r="S231" s="32">
        <f>SUM(S208:S215,S217:S223,S225:S229)</f>
        <v>9863436172</v>
      </c>
      <c r="T231" s="37">
        <f t="shared" si="54"/>
        <v>0.87150472395731482</v>
      </c>
      <c r="U231" s="37">
        <f t="shared" si="55"/>
        <v>0.45491118638857508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528294222</v>
      </c>
      <c r="E234" s="31">
        <v>537679938</v>
      </c>
      <c r="F234" s="31">
        <v>207516826</v>
      </c>
      <c r="G234" s="36">
        <f t="shared" ref="G234:G260" si="56">IF(($D234     =0),0,($F234     /$D234     ))</f>
        <v>0.39280540531825087</v>
      </c>
      <c r="H234" s="31">
        <v>171133432</v>
      </c>
      <c r="I234" s="36">
        <f t="shared" ref="I234:I260" si="57">IF(($D234     =0),0,($H234     /$D234     ))</f>
        <v>0.32393583891969957</v>
      </c>
      <c r="J234" s="31">
        <v>136628161</v>
      </c>
      <c r="K234" s="36">
        <f t="shared" ref="K234:K260" si="58">IF(($E234     =0),0,($J234     /$E234     ))</f>
        <v>0.25410686050183262</v>
      </c>
      <c r="L234" s="31">
        <v>33583337</v>
      </c>
      <c r="M234" s="36">
        <f t="shared" ref="M234:M260" si="59">IF(($E234     =0),0,($L234     /$E234     ))</f>
        <v>6.2459717438815801E-2</v>
      </c>
      <c r="N234" s="31">
        <f t="shared" ref="N234:N260" si="60">$F234     +$H234     +$J234     +$L234</f>
        <v>548861756</v>
      </c>
      <c r="O234" s="36">
        <f t="shared" ref="O234:O260" si="61">IF(($E234     =0),0,($N234     /$E234     ))</f>
        <v>1.0207964203417983</v>
      </c>
      <c r="P234" s="31">
        <v>27227659</v>
      </c>
      <c r="Q234" s="31">
        <v>495724646</v>
      </c>
      <c r="R234" s="31">
        <v>501798837</v>
      </c>
      <c r="S234" s="31">
        <v>510967367</v>
      </c>
      <c r="T234" s="36">
        <f t="shared" ref="T234:T260" si="62">IF(($R234     =0),0,($S234     /$R234     ))</f>
        <v>1.0182713257264884</v>
      </c>
      <c r="U234" s="36">
        <f t="shared" ref="U234:U260" si="63">IF(($P234     =0),0,(($L234     /$P234     )-1))</f>
        <v>0.23342726600182551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1626241558</v>
      </c>
      <c r="E235" s="31">
        <v>1707314413</v>
      </c>
      <c r="F235" s="31">
        <v>605624037</v>
      </c>
      <c r="G235" s="36">
        <f t="shared" si="56"/>
        <v>0.37240718269727063</v>
      </c>
      <c r="H235" s="31">
        <v>523660028</v>
      </c>
      <c r="I235" s="36">
        <f t="shared" si="57"/>
        <v>0.32200630061625812</v>
      </c>
      <c r="J235" s="31">
        <v>423278853</v>
      </c>
      <c r="K235" s="36">
        <f t="shared" si="58"/>
        <v>0.24792085732834496</v>
      </c>
      <c r="L235" s="31">
        <v>138684025</v>
      </c>
      <c r="M235" s="36">
        <f t="shared" si="59"/>
        <v>8.1229341206293673E-2</v>
      </c>
      <c r="N235" s="31">
        <f t="shared" si="60"/>
        <v>1691246943</v>
      </c>
      <c r="O235" s="36">
        <f t="shared" si="61"/>
        <v>0.99058903862249537</v>
      </c>
      <c r="P235" s="31">
        <v>209791300</v>
      </c>
      <c r="Q235" s="31">
        <v>1529203780</v>
      </c>
      <c r="R235" s="31">
        <v>1508194752</v>
      </c>
      <c r="S235" s="31">
        <v>1489965882</v>
      </c>
      <c r="T235" s="36">
        <f t="shared" si="62"/>
        <v>0.98791345084855464</v>
      </c>
      <c r="U235" s="36">
        <f t="shared" si="63"/>
        <v>-0.33894291612664584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981363167</v>
      </c>
      <c r="E236" s="31">
        <v>931617423</v>
      </c>
      <c r="F236" s="31">
        <v>377232289</v>
      </c>
      <c r="G236" s="36">
        <f t="shared" si="56"/>
        <v>0.38439621710399896</v>
      </c>
      <c r="H236" s="31">
        <v>181390822</v>
      </c>
      <c r="I236" s="36">
        <f t="shared" si="57"/>
        <v>0.18483557168189502</v>
      </c>
      <c r="J236" s="31">
        <v>179400525</v>
      </c>
      <c r="K236" s="36">
        <f t="shared" si="58"/>
        <v>0.19256888135721351</v>
      </c>
      <c r="L236" s="31">
        <v>225522108</v>
      </c>
      <c r="M236" s="36">
        <f t="shared" si="59"/>
        <v>0.24207588054093315</v>
      </c>
      <c r="N236" s="31">
        <f t="shared" si="60"/>
        <v>963545744</v>
      </c>
      <c r="O236" s="36">
        <f t="shared" si="61"/>
        <v>1.0342719234438362</v>
      </c>
      <c r="P236" s="31">
        <v>406083555</v>
      </c>
      <c r="Q236" s="31">
        <v>1262459670</v>
      </c>
      <c r="R236" s="31">
        <v>1312489670</v>
      </c>
      <c r="S236" s="31">
        <v>1483031058</v>
      </c>
      <c r="T236" s="36">
        <f t="shared" si="62"/>
        <v>1.1299373182876176</v>
      </c>
      <c r="U236" s="36">
        <f t="shared" si="63"/>
        <v>-0.44464112071713913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26371096</v>
      </c>
      <c r="E237" s="31">
        <v>26371096</v>
      </c>
      <c r="F237" s="31">
        <v>11014228</v>
      </c>
      <c r="G237" s="36">
        <f t="shared" si="56"/>
        <v>0.41766288363593229</v>
      </c>
      <c r="H237" s="31">
        <v>7503914</v>
      </c>
      <c r="I237" s="36">
        <f t="shared" si="57"/>
        <v>0.28455070657662462</v>
      </c>
      <c r="J237" s="31">
        <v>5593320</v>
      </c>
      <c r="K237" s="36">
        <f t="shared" si="58"/>
        <v>0.21210039961934082</v>
      </c>
      <c r="L237" s="31">
        <v>8339913</v>
      </c>
      <c r="M237" s="36">
        <f t="shared" si="59"/>
        <v>0.31625204352522929</v>
      </c>
      <c r="N237" s="31">
        <f t="shared" si="60"/>
        <v>32451375</v>
      </c>
      <c r="O237" s="36">
        <f t="shared" si="61"/>
        <v>1.2305660333571271</v>
      </c>
      <c r="P237" s="31">
        <v>8548217</v>
      </c>
      <c r="Q237" s="31">
        <v>31009673</v>
      </c>
      <c r="R237" s="31">
        <v>31009673</v>
      </c>
      <c r="S237" s="31">
        <v>30394555</v>
      </c>
      <c r="T237" s="36">
        <f t="shared" si="62"/>
        <v>0.98016367344473454</v>
      </c>
      <c r="U237" s="36">
        <f t="shared" si="63"/>
        <v>-2.4368122615511467E-2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544199240</v>
      </c>
      <c r="E238" s="31">
        <v>560529199</v>
      </c>
      <c r="F238" s="31">
        <v>320994641</v>
      </c>
      <c r="G238" s="36">
        <f t="shared" si="56"/>
        <v>0.58984764660825328</v>
      </c>
      <c r="H238" s="31">
        <v>254808723</v>
      </c>
      <c r="I238" s="36">
        <f t="shared" si="57"/>
        <v>0.46822689976560788</v>
      </c>
      <c r="J238" s="31">
        <v>-56396374</v>
      </c>
      <c r="K238" s="36">
        <f t="shared" si="58"/>
        <v>-0.10061273186234139</v>
      </c>
      <c r="L238" s="31">
        <v>69508309</v>
      </c>
      <c r="M238" s="36">
        <f t="shared" si="59"/>
        <v>0.12400479604631623</v>
      </c>
      <c r="N238" s="31">
        <f t="shared" si="60"/>
        <v>588915299</v>
      </c>
      <c r="O238" s="36">
        <f t="shared" si="61"/>
        <v>1.0506416080565324</v>
      </c>
      <c r="P238" s="31">
        <v>63433899</v>
      </c>
      <c r="Q238" s="31">
        <v>545037536</v>
      </c>
      <c r="R238" s="31">
        <v>545037536</v>
      </c>
      <c r="S238" s="31">
        <v>812674940</v>
      </c>
      <c r="T238" s="36">
        <f t="shared" si="62"/>
        <v>1.4910439856384496</v>
      </c>
      <c r="U238" s="36">
        <f t="shared" si="63"/>
        <v>9.5759682058957241E-2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422296000</v>
      </c>
      <c r="E239" s="31">
        <v>422296008</v>
      </c>
      <c r="F239" s="31">
        <v>0</v>
      </c>
      <c r="G239" s="36">
        <f t="shared" si="56"/>
        <v>0</v>
      </c>
      <c r="H239" s="31">
        <v>319204555</v>
      </c>
      <c r="I239" s="36">
        <f t="shared" si="57"/>
        <v>0.75587870829939185</v>
      </c>
      <c r="J239" s="31">
        <v>1435311</v>
      </c>
      <c r="K239" s="36">
        <f t="shared" si="58"/>
        <v>3.3988268248086304E-3</v>
      </c>
      <c r="L239" s="31">
        <v>123076101</v>
      </c>
      <c r="M239" s="36">
        <f t="shared" si="59"/>
        <v>0.29144509696620197</v>
      </c>
      <c r="N239" s="31">
        <f t="shared" si="60"/>
        <v>443715967</v>
      </c>
      <c r="O239" s="36">
        <f t="shared" si="61"/>
        <v>1.0507226177709925</v>
      </c>
      <c r="P239" s="31">
        <v>6226082</v>
      </c>
      <c r="Q239" s="31">
        <v>407896000</v>
      </c>
      <c r="R239" s="31">
        <v>407896000</v>
      </c>
      <c r="S239" s="31">
        <v>250449024</v>
      </c>
      <c r="T239" s="36">
        <f t="shared" si="62"/>
        <v>0.61400215741267383</v>
      </c>
      <c r="U239" s="36">
        <f t="shared" si="63"/>
        <v>18.767825255112285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4128765283</v>
      </c>
      <c r="E240" s="32">
        <f>SUM(E234:E239)</f>
        <v>4185808077</v>
      </c>
      <c r="F240" s="32">
        <f>SUM(F234:F239)</f>
        <v>1522382021</v>
      </c>
      <c r="G240" s="37">
        <f t="shared" si="56"/>
        <v>0.36872573678826875</v>
      </c>
      <c r="H240" s="32">
        <f>SUM(H234:H239)</f>
        <v>1457701474</v>
      </c>
      <c r="I240" s="37">
        <f t="shared" si="57"/>
        <v>0.35305990388991554</v>
      </c>
      <c r="J240" s="32">
        <f>SUM(J234:J239)</f>
        <v>689939796</v>
      </c>
      <c r="K240" s="37">
        <f t="shared" si="58"/>
        <v>0.16482833978725681</v>
      </c>
      <c r="L240" s="32">
        <f>SUM(L234:L239)</f>
        <v>598713793</v>
      </c>
      <c r="M240" s="37">
        <f t="shared" si="59"/>
        <v>0.14303421991318405</v>
      </c>
      <c r="N240" s="32">
        <f t="shared" si="60"/>
        <v>4268737084</v>
      </c>
      <c r="O240" s="37">
        <f t="shared" si="61"/>
        <v>1.0198119468151621</v>
      </c>
      <c r="P240" s="32">
        <f>SUM(P234:P239)</f>
        <v>721310712</v>
      </c>
      <c r="Q240" s="32">
        <f>SUM(Q234:Q239)</f>
        <v>4271331305</v>
      </c>
      <c r="R240" s="32">
        <f>SUM(R234:R239)</f>
        <v>4306426468</v>
      </c>
      <c r="S240" s="32">
        <f>SUM(S234:S239)</f>
        <v>4577482826</v>
      </c>
      <c r="T240" s="37">
        <f t="shared" si="62"/>
        <v>1.0629422933409298</v>
      </c>
      <c r="U240" s="37">
        <f t="shared" si="63"/>
        <v>-0.16996409031563087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89627172</v>
      </c>
      <c r="E241" s="31">
        <v>89447232</v>
      </c>
      <c r="F241" s="31">
        <v>30890195</v>
      </c>
      <c r="G241" s="36">
        <f t="shared" si="56"/>
        <v>0.34465212179181554</v>
      </c>
      <c r="H241" s="31">
        <v>52491925</v>
      </c>
      <c r="I241" s="36">
        <f t="shared" si="57"/>
        <v>0.58566976764590983</v>
      </c>
      <c r="J241" s="31">
        <v>17963334</v>
      </c>
      <c r="K241" s="36">
        <f t="shared" si="58"/>
        <v>0.20082604680265567</v>
      </c>
      <c r="L241" s="31">
        <v>234395</v>
      </c>
      <c r="M241" s="36">
        <f t="shared" si="59"/>
        <v>2.6204835494518155E-3</v>
      </c>
      <c r="N241" s="31">
        <f t="shared" si="60"/>
        <v>101579849</v>
      </c>
      <c r="O241" s="36">
        <f t="shared" si="61"/>
        <v>1.1356399379692375</v>
      </c>
      <c r="P241" s="31">
        <v>2809318</v>
      </c>
      <c r="Q241" s="31">
        <v>90810048</v>
      </c>
      <c r="R241" s="31">
        <v>96556860</v>
      </c>
      <c r="S241" s="31">
        <v>45716419</v>
      </c>
      <c r="T241" s="36">
        <f t="shared" si="62"/>
        <v>0.47346629747487645</v>
      </c>
      <c r="U241" s="36">
        <f t="shared" si="63"/>
        <v>-0.91656515923081683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52127604</v>
      </c>
      <c r="E242" s="31">
        <v>37792895</v>
      </c>
      <c r="F242" s="31">
        <v>8907973</v>
      </c>
      <c r="G242" s="36">
        <f t="shared" si="56"/>
        <v>0.17088782749347159</v>
      </c>
      <c r="H242" s="31">
        <v>8853175</v>
      </c>
      <c r="I242" s="36">
        <f t="shared" si="57"/>
        <v>0.16983659943395826</v>
      </c>
      <c r="J242" s="31">
        <v>8590833</v>
      </c>
      <c r="K242" s="36">
        <f t="shared" si="58"/>
        <v>0.22731344079356716</v>
      </c>
      <c r="L242" s="31">
        <v>12577553</v>
      </c>
      <c r="M242" s="36">
        <f t="shared" si="59"/>
        <v>0.3328020518142365</v>
      </c>
      <c r="N242" s="31">
        <f t="shared" si="60"/>
        <v>38929534</v>
      </c>
      <c r="O242" s="36">
        <f t="shared" si="61"/>
        <v>1.0300754678888717</v>
      </c>
      <c r="P242" s="31">
        <v>33281268</v>
      </c>
      <c r="Q242" s="31">
        <v>38165574</v>
      </c>
      <c r="R242" s="31">
        <v>41382866</v>
      </c>
      <c r="S242" s="31">
        <v>58990817</v>
      </c>
      <c r="T242" s="36">
        <f t="shared" si="62"/>
        <v>1.4254889209461712</v>
      </c>
      <c r="U242" s="36">
        <f t="shared" si="63"/>
        <v>-0.62208311894847279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895195776</v>
      </c>
      <c r="E243" s="31">
        <v>795195776</v>
      </c>
      <c r="F243" s="31">
        <v>242942698</v>
      </c>
      <c r="G243" s="36">
        <f t="shared" si="56"/>
        <v>0.27138499143230987</v>
      </c>
      <c r="H243" s="31">
        <v>237241133</v>
      </c>
      <c r="I243" s="36">
        <f t="shared" si="57"/>
        <v>0.26501592094196835</v>
      </c>
      <c r="J243" s="31">
        <v>202117690</v>
      </c>
      <c r="K243" s="36">
        <f t="shared" si="58"/>
        <v>0.25417349550911095</v>
      </c>
      <c r="L243" s="31">
        <v>106303158</v>
      </c>
      <c r="M243" s="36">
        <f t="shared" si="59"/>
        <v>0.13368174380242182</v>
      </c>
      <c r="N243" s="31">
        <f t="shared" si="60"/>
        <v>788604679</v>
      </c>
      <c r="O243" s="36">
        <f t="shared" si="61"/>
        <v>0.99171135310457181</v>
      </c>
      <c r="P243" s="31">
        <v>100532440</v>
      </c>
      <c r="Q243" s="31">
        <v>947405268</v>
      </c>
      <c r="R243" s="31">
        <v>947405268</v>
      </c>
      <c r="S243" s="31">
        <v>863947863</v>
      </c>
      <c r="T243" s="36">
        <f t="shared" si="62"/>
        <v>0.91190949869195792</v>
      </c>
      <c r="U243" s="36">
        <f t="shared" si="63"/>
        <v>5.7401551180892518E-2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252366607</v>
      </c>
      <c r="E244" s="31">
        <v>169593949</v>
      </c>
      <c r="F244" s="31">
        <v>174780556</v>
      </c>
      <c r="G244" s="36">
        <f t="shared" si="56"/>
        <v>0.69256609690837578</v>
      </c>
      <c r="H244" s="31">
        <v>81295852</v>
      </c>
      <c r="I244" s="36">
        <f t="shared" si="57"/>
        <v>0.3221339501545068</v>
      </c>
      <c r="J244" s="31">
        <v>68565353</v>
      </c>
      <c r="K244" s="36">
        <f t="shared" si="58"/>
        <v>0.4042912698494921</v>
      </c>
      <c r="L244" s="31">
        <v>7462920</v>
      </c>
      <c r="M244" s="36">
        <f t="shared" si="59"/>
        <v>4.4004636038046378E-2</v>
      </c>
      <c r="N244" s="31">
        <f t="shared" si="60"/>
        <v>332104681</v>
      </c>
      <c r="O244" s="36">
        <f t="shared" si="61"/>
        <v>1.9582342586998784</v>
      </c>
      <c r="P244" s="31">
        <v>13590603</v>
      </c>
      <c r="Q244" s="31">
        <v>259304000</v>
      </c>
      <c r="R244" s="31">
        <v>259304000</v>
      </c>
      <c r="S244" s="31">
        <v>40546660</v>
      </c>
      <c r="T244" s="36">
        <f t="shared" si="62"/>
        <v>0.1563672754758893</v>
      </c>
      <c r="U244" s="36">
        <f t="shared" si="63"/>
        <v>-0.45087646221436972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152700428</v>
      </c>
      <c r="E245" s="31">
        <v>188711313</v>
      </c>
      <c r="F245" s="31">
        <v>26225616</v>
      </c>
      <c r="G245" s="36">
        <f t="shared" si="56"/>
        <v>0.17174553040545507</v>
      </c>
      <c r="H245" s="31">
        <v>-8960803</v>
      </c>
      <c r="I245" s="36">
        <f t="shared" si="57"/>
        <v>-5.8682238926010086E-2</v>
      </c>
      <c r="J245" s="31">
        <v>48562433</v>
      </c>
      <c r="K245" s="36">
        <f t="shared" si="58"/>
        <v>0.25733715815967007</v>
      </c>
      <c r="L245" s="31">
        <v>31431551</v>
      </c>
      <c r="M245" s="36">
        <f t="shared" si="59"/>
        <v>0.16655891213050911</v>
      </c>
      <c r="N245" s="31">
        <f t="shared" si="60"/>
        <v>97258797</v>
      </c>
      <c r="O245" s="36">
        <f t="shared" si="61"/>
        <v>0.51538402999718413</v>
      </c>
      <c r="P245" s="31">
        <v>14354809</v>
      </c>
      <c r="Q245" s="31">
        <v>163968528</v>
      </c>
      <c r="R245" s="31">
        <v>189630589</v>
      </c>
      <c r="S245" s="31">
        <v>120370397</v>
      </c>
      <c r="T245" s="36">
        <f t="shared" si="62"/>
        <v>0.63476255405186766</v>
      </c>
      <c r="U245" s="36">
        <f t="shared" si="63"/>
        <v>1.1896181969401334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1025694690</v>
      </c>
      <c r="E246" s="31">
        <v>1040715580</v>
      </c>
      <c r="F246" s="31">
        <v>470512822</v>
      </c>
      <c r="G246" s="36">
        <f t="shared" si="56"/>
        <v>0.45872599964420213</v>
      </c>
      <c r="H246" s="31">
        <v>378674231</v>
      </c>
      <c r="I246" s="36">
        <f t="shared" si="57"/>
        <v>0.36918805829052309</v>
      </c>
      <c r="J246" s="31">
        <v>281702752</v>
      </c>
      <c r="K246" s="36">
        <f t="shared" si="58"/>
        <v>0.270681786084148</v>
      </c>
      <c r="L246" s="31">
        <v>3947576</v>
      </c>
      <c r="M246" s="36">
        <f t="shared" si="59"/>
        <v>3.7931362572663704E-3</v>
      </c>
      <c r="N246" s="31">
        <f t="shared" si="60"/>
        <v>1134837381</v>
      </c>
      <c r="O246" s="36">
        <f t="shared" si="61"/>
        <v>1.0904395041342612</v>
      </c>
      <c r="P246" s="31">
        <v>5274507</v>
      </c>
      <c r="Q246" s="31">
        <v>1055821000</v>
      </c>
      <c r="R246" s="31">
        <v>1073963690</v>
      </c>
      <c r="S246" s="31">
        <v>995233862</v>
      </c>
      <c r="T246" s="36">
        <f t="shared" si="62"/>
        <v>0.9266922813749876</v>
      </c>
      <c r="U246" s="36">
        <f t="shared" si="63"/>
        <v>-0.25157441254699253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2467712277</v>
      </c>
      <c r="E247" s="32">
        <f>SUM(E241:E246)</f>
        <v>2321456745</v>
      </c>
      <c r="F247" s="32">
        <f>SUM(F241:F246)</f>
        <v>954259860</v>
      </c>
      <c r="G247" s="37">
        <f t="shared" si="56"/>
        <v>0.38669818555998536</v>
      </c>
      <c r="H247" s="32">
        <f>SUM(H241:H246)</f>
        <v>749595513</v>
      </c>
      <c r="I247" s="37">
        <f t="shared" si="57"/>
        <v>0.30376130960911046</v>
      </c>
      <c r="J247" s="32">
        <f>SUM(J241:J246)</f>
        <v>627502395</v>
      </c>
      <c r="K247" s="37">
        <f t="shared" si="58"/>
        <v>0.27030544348996688</v>
      </c>
      <c r="L247" s="32">
        <f>SUM(L241:L246)</f>
        <v>161957153</v>
      </c>
      <c r="M247" s="37">
        <f t="shared" si="59"/>
        <v>6.9765311522097737E-2</v>
      </c>
      <c r="N247" s="32">
        <f t="shared" si="60"/>
        <v>2493314921</v>
      </c>
      <c r="O247" s="37">
        <f t="shared" si="61"/>
        <v>1.0740303158222317</v>
      </c>
      <c r="P247" s="32">
        <f>SUM(P241:P246)</f>
        <v>169842945</v>
      </c>
      <c r="Q247" s="32">
        <f>SUM(Q241:Q246)</f>
        <v>2555474418</v>
      </c>
      <c r="R247" s="32">
        <f>SUM(R241:R246)</f>
        <v>2608243273</v>
      </c>
      <c r="S247" s="32">
        <f>SUM(S241:S246)</f>
        <v>2124806018</v>
      </c>
      <c r="T247" s="37">
        <f t="shared" si="62"/>
        <v>0.81465024370830608</v>
      </c>
      <c r="U247" s="37">
        <f t="shared" si="63"/>
        <v>-4.6429906170079693E-2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163418384</v>
      </c>
      <c r="E248" s="31">
        <v>166105875</v>
      </c>
      <c r="F248" s="31">
        <v>60909898</v>
      </c>
      <c r="G248" s="36">
        <f t="shared" si="56"/>
        <v>0.37272365880205988</v>
      </c>
      <c r="H248" s="31">
        <v>34536854</v>
      </c>
      <c r="I248" s="36">
        <f t="shared" si="57"/>
        <v>0.21134007787030865</v>
      </c>
      <c r="J248" s="31">
        <v>34226653</v>
      </c>
      <c r="K248" s="36">
        <f t="shared" si="58"/>
        <v>0.20605323562456776</v>
      </c>
      <c r="L248" s="31">
        <v>18574024</v>
      </c>
      <c r="M248" s="36">
        <f t="shared" si="59"/>
        <v>0.11182039166284756</v>
      </c>
      <c r="N248" s="31">
        <f t="shared" si="60"/>
        <v>148247429</v>
      </c>
      <c r="O248" s="36">
        <f t="shared" si="61"/>
        <v>0.89248757155639435</v>
      </c>
      <c r="P248" s="31">
        <v>17627135</v>
      </c>
      <c r="Q248" s="31">
        <v>140715091</v>
      </c>
      <c r="R248" s="31">
        <v>153974288</v>
      </c>
      <c r="S248" s="31">
        <v>154335603</v>
      </c>
      <c r="T248" s="36">
        <f t="shared" si="62"/>
        <v>1.0023465930883213</v>
      </c>
      <c r="U248" s="36">
        <f t="shared" si="63"/>
        <v>5.3717691502334297E-2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146457097</v>
      </c>
      <c r="E249" s="31">
        <v>164577884</v>
      </c>
      <c r="F249" s="31">
        <v>37988854</v>
      </c>
      <c r="G249" s="36">
        <f t="shared" si="56"/>
        <v>0.25938554551576287</v>
      </c>
      <c r="H249" s="31">
        <v>41415996</v>
      </c>
      <c r="I249" s="36">
        <f t="shared" si="57"/>
        <v>0.28278585912432774</v>
      </c>
      <c r="J249" s="31">
        <v>-28625756</v>
      </c>
      <c r="K249" s="36">
        <f t="shared" si="58"/>
        <v>-0.17393440299669913</v>
      </c>
      <c r="L249" s="31">
        <v>0</v>
      </c>
      <c r="M249" s="36">
        <f t="shared" si="59"/>
        <v>0</v>
      </c>
      <c r="N249" s="31">
        <f t="shared" si="60"/>
        <v>50779094</v>
      </c>
      <c r="O249" s="36">
        <f t="shared" si="61"/>
        <v>0.30854141981798722</v>
      </c>
      <c r="P249" s="31">
        <v>6225217</v>
      </c>
      <c r="Q249" s="31">
        <v>149732768</v>
      </c>
      <c r="R249" s="31">
        <v>150096121</v>
      </c>
      <c r="S249" s="31">
        <v>49463690</v>
      </c>
      <c r="T249" s="36">
        <f t="shared" si="62"/>
        <v>0.32954675757410146</v>
      </c>
      <c r="U249" s="36">
        <f t="shared" si="63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72322953</v>
      </c>
      <c r="E250" s="31">
        <v>72322953</v>
      </c>
      <c r="F250" s="31">
        <v>25592537</v>
      </c>
      <c r="G250" s="36">
        <f t="shared" si="56"/>
        <v>0.35386465760047159</v>
      </c>
      <c r="H250" s="31">
        <v>6928868</v>
      </c>
      <c r="I250" s="36">
        <f t="shared" si="57"/>
        <v>9.5804550458552212E-2</v>
      </c>
      <c r="J250" s="31">
        <v>8544907</v>
      </c>
      <c r="K250" s="36">
        <f t="shared" si="58"/>
        <v>0.11814931008140665</v>
      </c>
      <c r="L250" s="31">
        <v>6623638</v>
      </c>
      <c r="M250" s="36">
        <f t="shared" si="59"/>
        <v>9.1584175220278966E-2</v>
      </c>
      <c r="N250" s="31">
        <f t="shared" si="60"/>
        <v>47689950</v>
      </c>
      <c r="O250" s="36">
        <f t="shared" si="61"/>
        <v>0.65940269336070945</v>
      </c>
      <c r="P250" s="31">
        <v>3364925</v>
      </c>
      <c r="Q250" s="31">
        <v>61606232</v>
      </c>
      <c r="R250" s="31">
        <v>61606232</v>
      </c>
      <c r="S250" s="31">
        <v>18086364</v>
      </c>
      <c r="T250" s="36">
        <f t="shared" si="62"/>
        <v>0.29358010403882517</v>
      </c>
      <c r="U250" s="36">
        <f t="shared" si="63"/>
        <v>0.96843555205539489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146410416</v>
      </c>
      <c r="E251" s="31">
        <v>146410416</v>
      </c>
      <c r="F251" s="31">
        <v>39505161</v>
      </c>
      <c r="G251" s="36">
        <f t="shared" si="56"/>
        <v>0.26982479853072749</v>
      </c>
      <c r="H251" s="31">
        <v>32932465</v>
      </c>
      <c r="I251" s="36">
        <f t="shared" si="57"/>
        <v>0.22493252802450886</v>
      </c>
      <c r="J251" s="31">
        <v>34232636</v>
      </c>
      <c r="K251" s="36">
        <f t="shared" si="58"/>
        <v>0.23381284566529748</v>
      </c>
      <c r="L251" s="31">
        <v>18449719</v>
      </c>
      <c r="M251" s="36">
        <f t="shared" si="59"/>
        <v>0.12601370519977212</v>
      </c>
      <c r="N251" s="31">
        <f t="shared" si="60"/>
        <v>125119981</v>
      </c>
      <c r="O251" s="36">
        <f t="shared" si="61"/>
        <v>0.85458387742030595</v>
      </c>
      <c r="P251" s="31">
        <v>7686541</v>
      </c>
      <c r="Q251" s="31">
        <v>135107674</v>
      </c>
      <c r="R251" s="31">
        <v>151769953</v>
      </c>
      <c r="S251" s="31">
        <v>109650364</v>
      </c>
      <c r="T251" s="36">
        <f t="shared" si="62"/>
        <v>0.72247741949290845</v>
      </c>
      <c r="U251" s="36">
        <f t="shared" si="63"/>
        <v>1.4002628750695534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91913267</v>
      </c>
      <c r="E252" s="31">
        <v>91913267</v>
      </c>
      <c r="F252" s="31">
        <v>294094</v>
      </c>
      <c r="G252" s="36">
        <f t="shared" si="56"/>
        <v>3.1996904211880534E-3</v>
      </c>
      <c r="H252" s="31">
        <v>16321995</v>
      </c>
      <c r="I252" s="36">
        <f t="shared" si="57"/>
        <v>0.17758040305541528</v>
      </c>
      <c r="J252" s="31">
        <v>37257924</v>
      </c>
      <c r="K252" s="36">
        <f t="shared" si="58"/>
        <v>0.40535958753375617</v>
      </c>
      <c r="L252" s="31">
        <v>9718963</v>
      </c>
      <c r="M252" s="36">
        <f t="shared" si="59"/>
        <v>0.10574058911430055</v>
      </c>
      <c r="N252" s="31">
        <f t="shared" si="60"/>
        <v>63592976</v>
      </c>
      <c r="O252" s="36">
        <f t="shared" si="61"/>
        <v>0.69188027012466002</v>
      </c>
      <c r="P252" s="31">
        <v>1298044</v>
      </c>
      <c r="Q252" s="31">
        <v>95769756</v>
      </c>
      <c r="R252" s="31">
        <v>88601400</v>
      </c>
      <c r="S252" s="31">
        <v>85216658</v>
      </c>
      <c r="T252" s="36">
        <f t="shared" si="62"/>
        <v>0.96179809799845151</v>
      </c>
      <c r="U252" s="36">
        <f t="shared" si="63"/>
        <v>6.4873910283472673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160059920</v>
      </c>
      <c r="E253" s="31">
        <v>165255518</v>
      </c>
      <c r="F253" s="31">
        <v>58518229</v>
      </c>
      <c r="G253" s="36">
        <f t="shared" si="56"/>
        <v>0.36560201329602066</v>
      </c>
      <c r="H253" s="31">
        <v>49896455</v>
      </c>
      <c r="I253" s="36">
        <f t="shared" si="57"/>
        <v>0.31173609858108137</v>
      </c>
      <c r="J253" s="31">
        <v>37771476</v>
      </c>
      <c r="K253" s="36">
        <f t="shared" si="58"/>
        <v>0.22856408340930559</v>
      </c>
      <c r="L253" s="31">
        <v>6042174</v>
      </c>
      <c r="M253" s="36">
        <f t="shared" si="59"/>
        <v>3.6562615718526266E-2</v>
      </c>
      <c r="N253" s="31">
        <f t="shared" si="60"/>
        <v>152228334</v>
      </c>
      <c r="O253" s="36">
        <f t="shared" si="61"/>
        <v>0.92116944621480057</v>
      </c>
      <c r="P253" s="31">
        <v>6847242</v>
      </c>
      <c r="Q253" s="31">
        <v>166530725</v>
      </c>
      <c r="R253" s="31">
        <v>164336127</v>
      </c>
      <c r="S253" s="31">
        <v>84616477</v>
      </c>
      <c r="T253" s="36">
        <f t="shared" si="62"/>
        <v>0.51489881467146903</v>
      </c>
      <c r="U253" s="36">
        <f t="shared" si="63"/>
        <v>-0.11757551434577596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780582037</v>
      </c>
      <c r="E254" s="32">
        <f>SUM(E248:E253)</f>
        <v>806585913</v>
      </c>
      <c r="F254" s="32">
        <f>SUM(F248:F253)</f>
        <v>222808773</v>
      </c>
      <c r="G254" s="37">
        <f t="shared" si="56"/>
        <v>0.28543927792179002</v>
      </c>
      <c r="H254" s="32">
        <f>SUM(H248:H253)</f>
        <v>182032633</v>
      </c>
      <c r="I254" s="37">
        <f t="shared" si="57"/>
        <v>0.23320115551160192</v>
      </c>
      <c r="J254" s="32">
        <f>SUM(J248:J253)</f>
        <v>123407840</v>
      </c>
      <c r="K254" s="37">
        <f t="shared" si="58"/>
        <v>0.15300024214531502</v>
      </c>
      <c r="L254" s="32">
        <f>SUM(L248:L253)</f>
        <v>59408518</v>
      </c>
      <c r="M254" s="37">
        <f t="shared" si="59"/>
        <v>7.3654296513854439E-2</v>
      </c>
      <c r="N254" s="32">
        <f t="shared" si="60"/>
        <v>587657764</v>
      </c>
      <c r="O254" s="37">
        <f t="shared" si="61"/>
        <v>0.72857429633785331</v>
      </c>
      <c r="P254" s="32">
        <f>SUM(P248:P253)</f>
        <v>43049104</v>
      </c>
      <c r="Q254" s="32">
        <f>SUM(Q248:Q253)</f>
        <v>749462246</v>
      </c>
      <c r="R254" s="32">
        <f>SUM(R248:R253)</f>
        <v>770384121</v>
      </c>
      <c r="S254" s="32">
        <f>SUM(S248:S253)</f>
        <v>501369156</v>
      </c>
      <c r="T254" s="37">
        <f t="shared" si="62"/>
        <v>0.65080411489945544</v>
      </c>
      <c r="U254" s="37">
        <f t="shared" si="63"/>
        <v>0.38001752603259753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1422603171</v>
      </c>
      <c r="E255" s="31">
        <v>1371368943</v>
      </c>
      <c r="F255" s="31">
        <v>498791196</v>
      </c>
      <c r="G255" s="36">
        <f t="shared" si="56"/>
        <v>0.35061864486733946</v>
      </c>
      <c r="H255" s="31">
        <v>373282628</v>
      </c>
      <c r="I255" s="36">
        <f t="shared" si="57"/>
        <v>0.26239406435289042</v>
      </c>
      <c r="J255" s="31">
        <v>339437107</v>
      </c>
      <c r="K255" s="36">
        <f t="shared" si="58"/>
        <v>0.24751698566065602</v>
      </c>
      <c r="L255" s="31">
        <v>122113624</v>
      </c>
      <c r="M255" s="36">
        <f t="shared" si="59"/>
        <v>8.9045055762211472E-2</v>
      </c>
      <c r="N255" s="31">
        <f t="shared" si="60"/>
        <v>1333624555</v>
      </c>
      <c r="O255" s="36">
        <f t="shared" si="61"/>
        <v>0.97247685373607007</v>
      </c>
      <c r="P255" s="31">
        <v>170077792</v>
      </c>
      <c r="Q255" s="31">
        <v>1358123432</v>
      </c>
      <c r="R255" s="31">
        <v>1332503227</v>
      </c>
      <c r="S255" s="31">
        <v>1296131587</v>
      </c>
      <c r="T255" s="36">
        <f t="shared" si="62"/>
        <v>0.97270427623512234</v>
      </c>
      <c r="U255" s="36">
        <f t="shared" si="63"/>
        <v>-0.28201311550422759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228611071</v>
      </c>
      <c r="E256" s="31">
        <v>228611071</v>
      </c>
      <c r="F256" s="31">
        <v>-1951022</v>
      </c>
      <c r="G256" s="36">
        <f t="shared" si="56"/>
        <v>-8.5342411085594354E-3</v>
      </c>
      <c r="H256" s="31">
        <v>23942957</v>
      </c>
      <c r="I256" s="36">
        <f t="shared" si="57"/>
        <v>0.10473227256784952</v>
      </c>
      <c r="J256" s="31">
        <v>23529783</v>
      </c>
      <c r="K256" s="36">
        <f t="shared" si="58"/>
        <v>0.1029249497720082</v>
      </c>
      <c r="L256" s="31">
        <v>52984633</v>
      </c>
      <c r="M256" s="36">
        <f t="shared" si="59"/>
        <v>0.23176757262118772</v>
      </c>
      <c r="N256" s="31">
        <f t="shared" si="60"/>
        <v>98506351</v>
      </c>
      <c r="O256" s="36">
        <f t="shared" si="61"/>
        <v>0.43089055385248598</v>
      </c>
      <c r="P256" s="31">
        <v>20643105</v>
      </c>
      <c r="Q256" s="31">
        <v>206442302</v>
      </c>
      <c r="R256" s="31">
        <v>221231654</v>
      </c>
      <c r="S256" s="31">
        <v>102266394</v>
      </c>
      <c r="T256" s="36">
        <f t="shared" si="62"/>
        <v>0.46225932026887978</v>
      </c>
      <c r="U256" s="36">
        <f t="shared" si="63"/>
        <v>1.5666988081492588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854436843</v>
      </c>
      <c r="E257" s="31">
        <v>743767309</v>
      </c>
      <c r="F257" s="31">
        <v>256685652</v>
      </c>
      <c r="G257" s="36">
        <f t="shared" si="56"/>
        <v>0.30041500914070485</v>
      </c>
      <c r="H257" s="31">
        <v>218317435</v>
      </c>
      <c r="I257" s="36">
        <f t="shared" si="57"/>
        <v>0.25551032447696076</v>
      </c>
      <c r="J257" s="31">
        <v>184865253</v>
      </c>
      <c r="K257" s="36">
        <f t="shared" si="58"/>
        <v>0.24855253889627463</v>
      </c>
      <c r="L257" s="31">
        <v>104886750</v>
      </c>
      <c r="M257" s="36">
        <f t="shared" si="59"/>
        <v>0.1410209197565041</v>
      </c>
      <c r="N257" s="31">
        <f t="shared" si="60"/>
        <v>764755090</v>
      </c>
      <c r="O257" s="36">
        <f t="shared" si="61"/>
        <v>1.0282182084988627</v>
      </c>
      <c r="P257" s="31">
        <v>72726825</v>
      </c>
      <c r="Q257" s="31">
        <v>714967133</v>
      </c>
      <c r="R257" s="31">
        <v>679414844</v>
      </c>
      <c r="S257" s="31">
        <v>649312587</v>
      </c>
      <c r="T257" s="36">
        <f t="shared" si="62"/>
        <v>0.95569384851414874</v>
      </c>
      <c r="U257" s="36">
        <f t="shared" si="63"/>
        <v>0.44220169105416063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232309000</v>
      </c>
      <c r="E258" s="31">
        <v>232844004</v>
      </c>
      <c r="F258" s="31">
        <v>91381086</v>
      </c>
      <c r="G258" s="36">
        <f t="shared" si="56"/>
        <v>0.39336007644990079</v>
      </c>
      <c r="H258" s="31">
        <v>63032267</v>
      </c>
      <c r="I258" s="36">
        <f t="shared" si="57"/>
        <v>0.27132942331119331</v>
      </c>
      <c r="J258" s="31">
        <v>58256182</v>
      </c>
      <c r="K258" s="36">
        <f t="shared" si="58"/>
        <v>0.25019403978296129</v>
      </c>
      <c r="L258" s="31">
        <v>2076122</v>
      </c>
      <c r="M258" s="36">
        <f t="shared" si="59"/>
        <v>8.9163644514548036E-3</v>
      </c>
      <c r="N258" s="31">
        <f t="shared" si="60"/>
        <v>214745657</v>
      </c>
      <c r="O258" s="36">
        <f t="shared" si="61"/>
        <v>0.92227265169344885</v>
      </c>
      <c r="P258" s="31">
        <v>2313983</v>
      </c>
      <c r="Q258" s="31">
        <v>225153000</v>
      </c>
      <c r="R258" s="31">
        <v>226987431</v>
      </c>
      <c r="S258" s="31">
        <v>225378030</v>
      </c>
      <c r="T258" s="36">
        <f t="shared" si="62"/>
        <v>0.99290973516502767</v>
      </c>
      <c r="U258" s="36">
        <f t="shared" si="63"/>
        <v>-0.10279289000826708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2737960085</v>
      </c>
      <c r="E259" s="32">
        <f>SUM(E255:E258)</f>
        <v>2576591327</v>
      </c>
      <c r="F259" s="32">
        <f>SUM(F255:F258)</f>
        <v>844906912</v>
      </c>
      <c r="G259" s="37">
        <f t="shared" si="56"/>
        <v>0.30858993037511723</v>
      </c>
      <c r="H259" s="32">
        <f>SUM(H255:H258)</f>
        <v>678575287</v>
      </c>
      <c r="I259" s="37">
        <f t="shared" si="57"/>
        <v>0.24783972955544384</v>
      </c>
      <c r="J259" s="32">
        <f>SUM(J255:J258)</f>
        <v>606088325</v>
      </c>
      <c r="K259" s="37">
        <f t="shared" si="58"/>
        <v>0.23522873753739063</v>
      </c>
      <c r="L259" s="32">
        <f>SUM(L255:L258)</f>
        <v>282061129</v>
      </c>
      <c r="M259" s="37">
        <f t="shared" si="59"/>
        <v>0.10947065063997244</v>
      </c>
      <c r="N259" s="32">
        <f t="shared" si="60"/>
        <v>2411631653</v>
      </c>
      <c r="O259" s="37">
        <f t="shared" si="61"/>
        <v>0.93597755597816623</v>
      </c>
      <c r="P259" s="32">
        <f>SUM(P255:P258)</f>
        <v>265761705</v>
      </c>
      <c r="Q259" s="32">
        <f>SUM(Q255:Q258)</f>
        <v>2504685867</v>
      </c>
      <c r="R259" s="32">
        <f>SUM(R255:R258)</f>
        <v>2460137156</v>
      </c>
      <c r="S259" s="32">
        <f>SUM(S255:S258)</f>
        <v>2273088598</v>
      </c>
      <c r="T259" s="37">
        <f t="shared" si="62"/>
        <v>0.92396823992361177</v>
      </c>
      <c r="U259" s="37">
        <f t="shared" si="63"/>
        <v>6.1330973173881365E-2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10115019682</v>
      </c>
      <c r="E260" s="32">
        <f>SUM(E234:E239,E241:E246,E248:E253,E255:E258)</f>
        <v>9890442062</v>
      </c>
      <c r="F260" s="32">
        <f>SUM(F234:F239,F241:F246,F248:F253,F255:F258)</f>
        <v>3544357566</v>
      </c>
      <c r="G260" s="37">
        <f t="shared" si="56"/>
        <v>0.35040540477714516</v>
      </c>
      <c r="H260" s="32">
        <f>SUM(H234:H239,H241:H246,H248:H253,H255:H258)</f>
        <v>3067904907</v>
      </c>
      <c r="I260" s="37">
        <f t="shared" si="57"/>
        <v>0.30330192164227171</v>
      </c>
      <c r="J260" s="32">
        <f>SUM(J234:J239,J241:J246,J248:J253,J255:J258)</f>
        <v>2046938356</v>
      </c>
      <c r="K260" s="37">
        <f t="shared" si="58"/>
        <v>0.20696126049456656</v>
      </c>
      <c r="L260" s="32">
        <f>SUM(L234:L239,L241:L246,L248:L253,L255:L258)</f>
        <v>1102140593</v>
      </c>
      <c r="M260" s="37">
        <f t="shared" si="59"/>
        <v>0.11143491727579365</v>
      </c>
      <c r="N260" s="32">
        <f t="shared" si="60"/>
        <v>9761341422</v>
      </c>
      <c r="O260" s="37">
        <f t="shared" si="61"/>
        <v>0.98694692924838856</v>
      </c>
      <c r="P260" s="32">
        <f>SUM(P234:P239,P241:P246,P248:P253,P255:P258)</f>
        <v>1199964466</v>
      </c>
      <c r="Q260" s="32">
        <f>SUM(Q234:Q239,Q241:Q246,Q248:Q253,Q255:Q258)</f>
        <v>10080953836</v>
      </c>
      <c r="R260" s="32">
        <f>SUM(R234:R239,R241:R246,R248:R253,R255:R258)</f>
        <v>10145191018</v>
      </c>
      <c r="S260" s="32">
        <f>SUM(S234:S239,S241:S246,S248:S253,S255:S258)</f>
        <v>9476746598</v>
      </c>
      <c r="T260" s="37">
        <f t="shared" si="62"/>
        <v>0.9341121898233341</v>
      </c>
      <c r="U260" s="37">
        <f t="shared" si="63"/>
        <v>-8.152230817808237E-2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264844273</v>
      </c>
      <c r="E263" s="31">
        <v>268249965</v>
      </c>
      <c r="F263" s="31">
        <v>89926959</v>
      </c>
      <c r="G263" s="36">
        <f t="shared" ref="G263:G299" si="64">IF(($D263     =0),0,($F263     /$D263     ))</f>
        <v>0.33954654930371103</v>
      </c>
      <c r="H263" s="31">
        <v>78855341</v>
      </c>
      <c r="I263" s="36">
        <f t="shared" ref="I263:I299" si="65">IF(($D263     =0),0,($H263     /$D263     ))</f>
        <v>0.29774229250560386</v>
      </c>
      <c r="J263" s="31">
        <v>62696139</v>
      </c>
      <c r="K263" s="36">
        <f t="shared" ref="K263:K299" si="66">IF(($E263     =0),0,($J263     /$E263     ))</f>
        <v>0.2337228226665379</v>
      </c>
      <c r="L263" s="31">
        <v>-20745484</v>
      </c>
      <c r="M263" s="36">
        <f t="shared" ref="M263:M299" si="67">IF(($E263     =0),0,($L263     /$E263     ))</f>
        <v>-7.7336390332800237E-2</v>
      </c>
      <c r="N263" s="31">
        <f t="shared" ref="N263:N299" si="68">$F263     +$H263     +$J263     +$L263</f>
        <v>210732955</v>
      </c>
      <c r="O263" s="36">
        <f t="shared" ref="O263:O299" si="69">IF(($E263     =0),0,($N263     /$E263     ))</f>
        <v>0.78558427770903905</v>
      </c>
      <c r="P263" s="31">
        <v>26585123</v>
      </c>
      <c r="Q263" s="31">
        <v>231207062</v>
      </c>
      <c r="R263" s="31">
        <v>253134542</v>
      </c>
      <c r="S263" s="31">
        <v>267404282</v>
      </c>
      <c r="T263" s="36">
        <f t="shared" ref="T263:T299" si="70">IF(($R263     =0),0,($S263     /$R263     ))</f>
        <v>1.0563721564321316</v>
      </c>
      <c r="U263" s="36">
        <f t="shared" ref="U263:U299" si="71">IF(($P263     =0),0,(($L263     /$P263     )-1))</f>
        <v>-1.7803418475814463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112224012</v>
      </c>
      <c r="E264" s="31">
        <v>117072348</v>
      </c>
      <c r="F264" s="31">
        <v>34317251</v>
      </c>
      <c r="G264" s="36">
        <f t="shared" si="64"/>
        <v>0.30579240920383421</v>
      </c>
      <c r="H264" s="31">
        <v>29883396</v>
      </c>
      <c r="I264" s="36">
        <f t="shared" si="65"/>
        <v>0.26628344030331047</v>
      </c>
      <c r="J264" s="31">
        <v>21382110</v>
      </c>
      <c r="K264" s="36">
        <f t="shared" si="66"/>
        <v>0.18264013975358212</v>
      </c>
      <c r="L264" s="31">
        <v>23816332</v>
      </c>
      <c r="M264" s="36">
        <f t="shared" si="67"/>
        <v>0.20343259878925465</v>
      </c>
      <c r="N264" s="31">
        <f t="shared" si="68"/>
        <v>109399089</v>
      </c>
      <c r="O264" s="36">
        <f t="shared" si="69"/>
        <v>0.93445711877240212</v>
      </c>
      <c r="P264" s="31">
        <v>-42680841</v>
      </c>
      <c r="Q264" s="31">
        <v>94598009</v>
      </c>
      <c r="R264" s="31">
        <v>157886228</v>
      </c>
      <c r="S264" s="31">
        <v>102548909</v>
      </c>
      <c r="T264" s="36">
        <f t="shared" si="70"/>
        <v>0.64951142540437412</v>
      </c>
      <c r="U264" s="36">
        <f t="shared" si="71"/>
        <v>-1.5580099042565725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237781156</v>
      </c>
      <c r="E265" s="31">
        <v>240745990</v>
      </c>
      <c r="F265" s="31">
        <v>48937438</v>
      </c>
      <c r="G265" s="36">
        <f t="shared" si="64"/>
        <v>0.20580873111744818</v>
      </c>
      <c r="H265" s="31">
        <v>45684158</v>
      </c>
      <c r="I265" s="36">
        <f t="shared" si="65"/>
        <v>0.19212690681005856</v>
      </c>
      <c r="J265" s="31">
        <v>45538388</v>
      </c>
      <c r="K265" s="36">
        <f t="shared" si="66"/>
        <v>0.18915533338686139</v>
      </c>
      <c r="L265" s="31">
        <v>49575860</v>
      </c>
      <c r="M265" s="36">
        <f t="shared" si="67"/>
        <v>0.20592600524727328</v>
      </c>
      <c r="N265" s="31">
        <f t="shared" si="68"/>
        <v>189735844</v>
      </c>
      <c r="O265" s="36">
        <f t="shared" si="69"/>
        <v>0.78811632127289011</v>
      </c>
      <c r="P265" s="31">
        <v>29755983</v>
      </c>
      <c r="Q265" s="31">
        <v>213871577</v>
      </c>
      <c r="R265" s="31">
        <v>213656300</v>
      </c>
      <c r="S265" s="31">
        <v>160370696</v>
      </c>
      <c r="T265" s="36">
        <f t="shared" si="70"/>
        <v>0.75060129750444993</v>
      </c>
      <c r="U265" s="36">
        <f t="shared" si="71"/>
        <v>0.66608039801608965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50730873</v>
      </c>
      <c r="E266" s="31">
        <v>54308846</v>
      </c>
      <c r="F266" s="31">
        <v>20467133</v>
      </c>
      <c r="G266" s="36">
        <f t="shared" si="64"/>
        <v>0.40344531425666574</v>
      </c>
      <c r="H266" s="31">
        <v>16668701</v>
      </c>
      <c r="I266" s="36">
        <f t="shared" si="65"/>
        <v>0.32857114443900859</v>
      </c>
      <c r="J266" s="31">
        <v>12728100</v>
      </c>
      <c r="K266" s="36">
        <f t="shared" si="66"/>
        <v>0.23436513454916719</v>
      </c>
      <c r="L266" s="31">
        <v>892963</v>
      </c>
      <c r="M266" s="36">
        <f t="shared" si="67"/>
        <v>1.6442312178756292E-2</v>
      </c>
      <c r="N266" s="31">
        <f t="shared" si="68"/>
        <v>50756897</v>
      </c>
      <c r="O266" s="36">
        <f t="shared" si="69"/>
        <v>0.93459722933534617</v>
      </c>
      <c r="P266" s="31">
        <v>373106</v>
      </c>
      <c r="Q266" s="31">
        <v>47856652</v>
      </c>
      <c r="R266" s="31">
        <v>55662702</v>
      </c>
      <c r="S266" s="31">
        <v>48909777</v>
      </c>
      <c r="T266" s="36">
        <f t="shared" si="70"/>
        <v>0.87868132955529177</v>
      </c>
      <c r="U266" s="36">
        <f t="shared" si="71"/>
        <v>1.3933225410473162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665580314</v>
      </c>
      <c r="E267" s="32">
        <f>SUM(E263:E266)</f>
        <v>680377149</v>
      </c>
      <c r="F267" s="32">
        <f>SUM(F263:F266)</f>
        <v>193648781</v>
      </c>
      <c r="G267" s="37">
        <f t="shared" si="64"/>
        <v>0.2909472785278322</v>
      </c>
      <c r="H267" s="32">
        <f>SUM(H263:H266)</f>
        <v>171091596</v>
      </c>
      <c r="I267" s="37">
        <f t="shared" si="65"/>
        <v>0.25705627465418096</v>
      </c>
      <c r="J267" s="32">
        <f>SUM(J263:J266)</f>
        <v>142344737</v>
      </c>
      <c r="K267" s="37">
        <f t="shared" si="66"/>
        <v>0.20921445878835651</v>
      </c>
      <c r="L267" s="32">
        <f>SUM(L263:L266)</f>
        <v>53539671</v>
      </c>
      <c r="M267" s="37">
        <f t="shared" si="67"/>
        <v>7.8691165743427993E-2</v>
      </c>
      <c r="N267" s="32">
        <f t="shared" si="68"/>
        <v>560624785</v>
      </c>
      <c r="O267" s="37">
        <f t="shared" si="69"/>
        <v>0.82399120226772926</v>
      </c>
      <c r="P267" s="32">
        <f>SUM(P263:P266)</f>
        <v>14033371</v>
      </c>
      <c r="Q267" s="32">
        <f>SUM(Q263:Q266)</f>
        <v>587533300</v>
      </c>
      <c r="R267" s="32">
        <f>SUM(R263:R266)</f>
        <v>680339772</v>
      </c>
      <c r="S267" s="32">
        <f>SUM(S263:S266)</f>
        <v>579233664</v>
      </c>
      <c r="T267" s="37">
        <f t="shared" si="70"/>
        <v>0.8513888028289488</v>
      </c>
      <c r="U267" s="37">
        <f t="shared" si="71"/>
        <v>2.8151682158192783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77427015</v>
      </c>
      <c r="E268" s="31">
        <v>60883646</v>
      </c>
      <c r="F268" s="31">
        <v>25829072</v>
      </c>
      <c r="G268" s="36">
        <f t="shared" si="64"/>
        <v>0.33359250643977428</v>
      </c>
      <c r="H268" s="31">
        <v>12670502</v>
      </c>
      <c r="I268" s="36">
        <f t="shared" si="65"/>
        <v>0.16364445923686971</v>
      </c>
      <c r="J268" s="31">
        <v>12513826</v>
      </c>
      <c r="K268" s="36">
        <f t="shared" si="66"/>
        <v>0.20553673805934683</v>
      </c>
      <c r="L268" s="31">
        <v>5058760</v>
      </c>
      <c r="M268" s="36">
        <f t="shared" si="67"/>
        <v>8.3088979263823984E-2</v>
      </c>
      <c r="N268" s="31">
        <f t="shared" si="68"/>
        <v>56072160</v>
      </c>
      <c r="O268" s="36">
        <f t="shared" si="69"/>
        <v>0.92097243979113863</v>
      </c>
      <c r="P268" s="31">
        <v>1895236</v>
      </c>
      <c r="Q268" s="31">
        <v>57344206</v>
      </c>
      <c r="R268" s="31">
        <v>55567893</v>
      </c>
      <c r="S268" s="31">
        <v>21268576</v>
      </c>
      <c r="T268" s="36">
        <f t="shared" si="70"/>
        <v>0.3827493693165584</v>
      </c>
      <c r="U268" s="36">
        <f t="shared" si="71"/>
        <v>1.6691979257464507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97962836</v>
      </c>
      <c r="E269" s="31">
        <v>414827902</v>
      </c>
      <c r="F269" s="31">
        <v>67565743</v>
      </c>
      <c r="G269" s="36">
        <f t="shared" si="64"/>
        <v>0.68970791127361808</v>
      </c>
      <c r="H269" s="31">
        <v>50604518</v>
      </c>
      <c r="I269" s="36">
        <f t="shared" si="65"/>
        <v>0.51656852808957066</v>
      </c>
      <c r="J269" s="31">
        <v>225019840</v>
      </c>
      <c r="K269" s="36">
        <f t="shared" si="66"/>
        <v>0.54244142912064774</v>
      </c>
      <c r="L269" s="31">
        <v>46181734</v>
      </c>
      <c r="M269" s="36">
        <f t="shared" si="67"/>
        <v>0.11132745357133668</v>
      </c>
      <c r="N269" s="31">
        <f t="shared" si="68"/>
        <v>389371835</v>
      </c>
      <c r="O269" s="36">
        <f t="shared" si="69"/>
        <v>0.93863463166949657</v>
      </c>
      <c r="P269" s="31">
        <v>31759239</v>
      </c>
      <c r="Q269" s="31">
        <v>148795627</v>
      </c>
      <c r="R269" s="31">
        <v>96309469</v>
      </c>
      <c r="S269" s="31">
        <v>165561493</v>
      </c>
      <c r="T269" s="36">
        <f t="shared" si="70"/>
        <v>1.7190572715129393</v>
      </c>
      <c r="U269" s="36">
        <f t="shared" si="71"/>
        <v>0.45411966577662644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60873305</v>
      </c>
      <c r="E270" s="31">
        <v>60873305</v>
      </c>
      <c r="F270" s="31">
        <v>4721135</v>
      </c>
      <c r="G270" s="36">
        <f t="shared" si="64"/>
        <v>7.7556738540810299E-2</v>
      </c>
      <c r="H270" s="31">
        <v>17209699</v>
      </c>
      <c r="I270" s="36">
        <f t="shared" si="65"/>
        <v>0.28271339957638247</v>
      </c>
      <c r="J270" s="31">
        <v>14272152</v>
      </c>
      <c r="K270" s="36">
        <f t="shared" si="66"/>
        <v>0.23445666372147858</v>
      </c>
      <c r="L270" s="31">
        <v>8534398</v>
      </c>
      <c r="M270" s="36">
        <f t="shared" si="67"/>
        <v>0.14019935339472697</v>
      </c>
      <c r="N270" s="31">
        <f t="shared" si="68"/>
        <v>44737384</v>
      </c>
      <c r="O270" s="36">
        <f t="shared" si="69"/>
        <v>0.73492615523339833</v>
      </c>
      <c r="P270" s="31">
        <v>721384</v>
      </c>
      <c r="Q270" s="31">
        <v>59410314</v>
      </c>
      <c r="R270" s="31">
        <v>59410314</v>
      </c>
      <c r="S270" s="31">
        <v>41556732</v>
      </c>
      <c r="T270" s="36">
        <f t="shared" si="70"/>
        <v>0.69948682647932137</v>
      </c>
      <c r="U270" s="36">
        <f t="shared" si="71"/>
        <v>10.830589533452363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46843058</v>
      </c>
      <c r="E271" s="31">
        <v>46925058</v>
      </c>
      <c r="F271" s="31">
        <v>19871973</v>
      </c>
      <c r="G271" s="36">
        <f t="shared" si="64"/>
        <v>0.42422450302027676</v>
      </c>
      <c r="H271" s="31">
        <v>816657</v>
      </c>
      <c r="I271" s="36">
        <f t="shared" si="65"/>
        <v>1.743389596810695E-2</v>
      </c>
      <c r="J271" s="31">
        <v>14388784</v>
      </c>
      <c r="K271" s="36">
        <f t="shared" si="66"/>
        <v>0.30663327043730026</v>
      </c>
      <c r="L271" s="31">
        <v>3556755</v>
      </c>
      <c r="M271" s="36">
        <f t="shared" si="67"/>
        <v>7.5796496618075568E-2</v>
      </c>
      <c r="N271" s="31">
        <f t="shared" si="68"/>
        <v>38634169</v>
      </c>
      <c r="O271" s="36">
        <f t="shared" si="69"/>
        <v>0.82331638247522254</v>
      </c>
      <c r="P271" s="31">
        <v>19268204</v>
      </c>
      <c r="Q271" s="31">
        <v>44097059</v>
      </c>
      <c r="R271" s="31">
        <v>44627328</v>
      </c>
      <c r="S271" s="31">
        <v>38857288</v>
      </c>
      <c r="T271" s="36">
        <f t="shared" si="70"/>
        <v>0.87070612876486797</v>
      </c>
      <c r="U271" s="36">
        <f t="shared" si="71"/>
        <v>-0.81540806813131106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22291660</v>
      </c>
      <c r="E272" s="31">
        <v>22291660</v>
      </c>
      <c r="F272" s="31">
        <v>10869108</v>
      </c>
      <c r="G272" s="36">
        <f t="shared" si="64"/>
        <v>0.48758629909122964</v>
      </c>
      <c r="H272" s="31">
        <v>4177182</v>
      </c>
      <c r="I272" s="36">
        <f t="shared" si="65"/>
        <v>0.18738765977948704</v>
      </c>
      <c r="J272" s="31">
        <v>2863071</v>
      </c>
      <c r="K272" s="36">
        <f t="shared" si="66"/>
        <v>0.12843686831756809</v>
      </c>
      <c r="L272" s="31">
        <v>2935527</v>
      </c>
      <c r="M272" s="36">
        <f t="shared" si="67"/>
        <v>0.13168723190646187</v>
      </c>
      <c r="N272" s="31">
        <f t="shared" si="68"/>
        <v>20844888</v>
      </c>
      <c r="O272" s="36">
        <f t="shared" si="69"/>
        <v>0.93509805909474664</v>
      </c>
      <c r="P272" s="31">
        <v>3404812</v>
      </c>
      <c r="Q272" s="31">
        <v>20285240</v>
      </c>
      <c r="R272" s="31">
        <v>21359320</v>
      </c>
      <c r="S272" s="31">
        <v>12243280</v>
      </c>
      <c r="T272" s="36">
        <f t="shared" si="70"/>
        <v>0.57320551403321829</v>
      </c>
      <c r="U272" s="36">
        <f t="shared" si="71"/>
        <v>-0.13782993011067868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16044591</v>
      </c>
      <c r="E273" s="31">
        <v>15044591</v>
      </c>
      <c r="F273" s="31">
        <v>10407024</v>
      </c>
      <c r="G273" s="36">
        <f t="shared" si="64"/>
        <v>0.64863130509216471</v>
      </c>
      <c r="H273" s="31">
        <v>227736</v>
      </c>
      <c r="I273" s="36">
        <f t="shared" si="65"/>
        <v>1.4193942369736942E-2</v>
      </c>
      <c r="J273" s="31">
        <v>771477</v>
      </c>
      <c r="K273" s="36">
        <f t="shared" si="66"/>
        <v>5.1279360136809303E-2</v>
      </c>
      <c r="L273" s="31">
        <v>873621</v>
      </c>
      <c r="M273" s="36">
        <f t="shared" si="67"/>
        <v>5.8068777010953636E-2</v>
      </c>
      <c r="N273" s="31">
        <f t="shared" si="68"/>
        <v>12279858</v>
      </c>
      <c r="O273" s="36">
        <f t="shared" si="69"/>
        <v>0.81623076360135016</v>
      </c>
      <c r="P273" s="31">
        <v>1422652</v>
      </c>
      <c r="Q273" s="31">
        <v>14853384</v>
      </c>
      <c r="R273" s="31">
        <v>14853384</v>
      </c>
      <c r="S273" s="31">
        <v>12641218</v>
      </c>
      <c r="T273" s="36">
        <f t="shared" si="70"/>
        <v>0.85106653137089838</v>
      </c>
      <c r="U273" s="36">
        <f t="shared" si="71"/>
        <v>-0.38592080143281704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66155919</v>
      </c>
      <c r="E274" s="31">
        <v>67455919</v>
      </c>
      <c r="F274" s="31">
        <v>6904903</v>
      </c>
      <c r="G274" s="36">
        <f t="shared" si="64"/>
        <v>0.10437317029788371</v>
      </c>
      <c r="H274" s="31">
        <v>22137628</v>
      </c>
      <c r="I274" s="36">
        <f t="shared" si="65"/>
        <v>0.33462807764789726</v>
      </c>
      <c r="J274" s="31">
        <v>32886100</v>
      </c>
      <c r="K274" s="36">
        <f t="shared" si="66"/>
        <v>0.48751985722705815</v>
      </c>
      <c r="L274" s="31">
        <v>1705349</v>
      </c>
      <c r="M274" s="36">
        <f t="shared" si="67"/>
        <v>2.528093939391738E-2</v>
      </c>
      <c r="N274" s="31">
        <f t="shared" si="68"/>
        <v>63633980</v>
      </c>
      <c r="O274" s="36">
        <f t="shared" si="69"/>
        <v>0.94334168066111446</v>
      </c>
      <c r="P274" s="31">
        <v>2306895</v>
      </c>
      <c r="Q274" s="31">
        <v>69403625</v>
      </c>
      <c r="R274" s="31">
        <v>67583625</v>
      </c>
      <c r="S274" s="31">
        <v>62021489</v>
      </c>
      <c r="T274" s="36">
        <f t="shared" si="70"/>
        <v>0.91769994580787873</v>
      </c>
      <c r="U274" s="36">
        <f t="shared" si="71"/>
        <v>-0.26076002592228953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387598384</v>
      </c>
      <c r="E275" s="32">
        <f>SUM(E268:E274)</f>
        <v>688302081</v>
      </c>
      <c r="F275" s="32">
        <f>SUM(F268:F274)</f>
        <v>146168958</v>
      </c>
      <c r="G275" s="37">
        <f t="shared" si="64"/>
        <v>0.3771144670200689</v>
      </c>
      <c r="H275" s="32">
        <f>SUM(H268:H274)</f>
        <v>107843922</v>
      </c>
      <c r="I275" s="37">
        <f t="shared" si="65"/>
        <v>0.27823625291482124</v>
      </c>
      <c r="J275" s="32">
        <f>SUM(J268:J274)</f>
        <v>302715250</v>
      </c>
      <c r="K275" s="37">
        <f t="shared" si="66"/>
        <v>0.43979999241059975</v>
      </c>
      <c r="L275" s="32">
        <f>SUM(L268:L274)</f>
        <v>68846144</v>
      </c>
      <c r="M275" s="37">
        <f t="shared" si="67"/>
        <v>0.10002315247976128</v>
      </c>
      <c r="N275" s="32">
        <f t="shared" si="68"/>
        <v>625574274</v>
      </c>
      <c r="O275" s="37">
        <f t="shared" si="69"/>
        <v>0.90886587628957061</v>
      </c>
      <c r="P275" s="32">
        <f>SUM(P268:P274)</f>
        <v>60778422</v>
      </c>
      <c r="Q275" s="32">
        <f>SUM(Q268:Q274)</f>
        <v>414189455</v>
      </c>
      <c r="R275" s="32">
        <f>SUM(R268:R274)</f>
        <v>359711333</v>
      </c>
      <c r="S275" s="32">
        <f>SUM(S268:S274)</f>
        <v>354150076</v>
      </c>
      <c r="T275" s="37">
        <f t="shared" si="70"/>
        <v>0.98453966697790973</v>
      </c>
      <c r="U275" s="37">
        <f t="shared" si="71"/>
        <v>0.13273990561979376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153349008</v>
      </c>
      <c r="E276" s="31">
        <v>168212151</v>
      </c>
      <c r="F276" s="31">
        <v>8997837</v>
      </c>
      <c r="G276" s="36">
        <f t="shared" si="64"/>
        <v>5.8675547480554945E-2</v>
      </c>
      <c r="H276" s="31">
        <v>15547650</v>
      </c>
      <c r="I276" s="36">
        <f t="shared" si="65"/>
        <v>0.10138735295894448</v>
      </c>
      <c r="J276" s="31">
        <v>16115673</v>
      </c>
      <c r="K276" s="36">
        <f t="shared" si="66"/>
        <v>9.5805641294010924E-2</v>
      </c>
      <c r="L276" s="31">
        <v>17880780</v>
      </c>
      <c r="M276" s="36">
        <f t="shared" si="67"/>
        <v>0.1062989795546934</v>
      </c>
      <c r="N276" s="31">
        <f t="shared" si="68"/>
        <v>58541940</v>
      </c>
      <c r="O276" s="36">
        <f t="shared" si="69"/>
        <v>0.34802444206304695</v>
      </c>
      <c r="P276" s="31">
        <v>3430347</v>
      </c>
      <c r="Q276" s="31">
        <v>98780651</v>
      </c>
      <c r="R276" s="31">
        <v>94975973</v>
      </c>
      <c r="S276" s="31">
        <v>23327202</v>
      </c>
      <c r="T276" s="36">
        <f t="shared" si="70"/>
        <v>0.24561161379204824</v>
      </c>
      <c r="U276" s="36">
        <f t="shared" si="71"/>
        <v>4.2125280620298762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25273809</v>
      </c>
      <c r="E277" s="31">
        <v>23995278</v>
      </c>
      <c r="F277" s="31">
        <v>11392420</v>
      </c>
      <c r="G277" s="36">
        <f t="shared" si="64"/>
        <v>0.45075991513586261</v>
      </c>
      <c r="H277" s="31">
        <v>4351468</v>
      </c>
      <c r="I277" s="36">
        <f t="shared" si="65"/>
        <v>0.17217301911239419</v>
      </c>
      <c r="J277" s="31">
        <v>6347208</v>
      </c>
      <c r="K277" s="36">
        <f t="shared" si="66"/>
        <v>0.264519044121931</v>
      </c>
      <c r="L277" s="31">
        <v>10120666</v>
      </c>
      <c r="M277" s="36">
        <f t="shared" si="67"/>
        <v>0.42177740137038627</v>
      </c>
      <c r="N277" s="31">
        <f t="shared" si="68"/>
        <v>32211762</v>
      </c>
      <c r="O277" s="36">
        <f t="shared" si="69"/>
        <v>1.3424208713064296</v>
      </c>
      <c r="P277" s="31">
        <v>5975271</v>
      </c>
      <c r="Q277" s="31">
        <v>24007350</v>
      </c>
      <c r="R277" s="31">
        <v>32069500</v>
      </c>
      <c r="S277" s="31">
        <v>31833828</v>
      </c>
      <c r="T277" s="36">
        <f t="shared" si="70"/>
        <v>0.99265121065186546</v>
      </c>
      <c r="U277" s="36">
        <f t="shared" si="71"/>
        <v>0.69375849229265074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30533508</v>
      </c>
      <c r="F278" s="31">
        <v>187879</v>
      </c>
      <c r="G278" s="36">
        <f t="shared" si="64"/>
        <v>0</v>
      </c>
      <c r="H278" s="31">
        <v>1594642</v>
      </c>
      <c r="I278" s="36">
        <f t="shared" si="65"/>
        <v>0</v>
      </c>
      <c r="J278" s="31">
        <v>2471616</v>
      </c>
      <c r="K278" s="36">
        <f t="shared" si="66"/>
        <v>8.0947659207713699E-2</v>
      </c>
      <c r="L278" s="31">
        <v>4373608</v>
      </c>
      <c r="M278" s="36">
        <f t="shared" si="67"/>
        <v>0.14323961727555182</v>
      </c>
      <c r="N278" s="31">
        <f t="shared" si="68"/>
        <v>8627745</v>
      </c>
      <c r="O278" s="36">
        <f t="shared" si="69"/>
        <v>0.28256645125741858</v>
      </c>
      <c r="P278" s="31">
        <v>0</v>
      </c>
      <c r="Q278" s="31">
        <v>48511959</v>
      </c>
      <c r="R278" s="31">
        <v>48781959</v>
      </c>
      <c r="S278" s="31">
        <v>34848099</v>
      </c>
      <c r="T278" s="36">
        <f t="shared" si="70"/>
        <v>0.714364484624326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67774631</v>
      </c>
      <c r="E279" s="31">
        <v>49729732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679494</v>
      </c>
      <c r="K279" s="36">
        <f t="shared" si="66"/>
        <v>1.3663737419698944E-2</v>
      </c>
      <c r="L279" s="31">
        <v>10824464</v>
      </c>
      <c r="M279" s="36">
        <f t="shared" si="67"/>
        <v>0.21766584223699417</v>
      </c>
      <c r="N279" s="31">
        <f t="shared" si="68"/>
        <v>11503958</v>
      </c>
      <c r="O279" s="36">
        <f t="shared" si="69"/>
        <v>0.2313295796566931</v>
      </c>
      <c r="P279" s="31">
        <v>446175</v>
      </c>
      <c r="Q279" s="31">
        <v>68492568</v>
      </c>
      <c r="R279" s="31">
        <v>68492568</v>
      </c>
      <c r="S279" s="31">
        <v>3721024</v>
      </c>
      <c r="T279" s="36">
        <f t="shared" si="70"/>
        <v>5.4327412574164249E-2</v>
      </c>
      <c r="U279" s="36">
        <f t="shared" si="71"/>
        <v>23.26057936908164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55374966</v>
      </c>
      <c r="E280" s="31">
        <v>64740074</v>
      </c>
      <c r="F280" s="31">
        <v>22857246</v>
      </c>
      <c r="G280" s="36">
        <f t="shared" si="64"/>
        <v>0.41277219023484368</v>
      </c>
      <c r="H280" s="31">
        <v>12590433</v>
      </c>
      <c r="I280" s="36">
        <f t="shared" si="65"/>
        <v>0.22736687549388293</v>
      </c>
      <c r="J280" s="31">
        <v>3334452</v>
      </c>
      <c r="K280" s="36">
        <f t="shared" si="66"/>
        <v>5.1505223796932946E-2</v>
      </c>
      <c r="L280" s="31">
        <v>2257150</v>
      </c>
      <c r="M280" s="36">
        <f t="shared" si="67"/>
        <v>3.4864804139704879E-2</v>
      </c>
      <c r="N280" s="31">
        <f t="shared" si="68"/>
        <v>41039281</v>
      </c>
      <c r="O280" s="36">
        <f t="shared" si="69"/>
        <v>0.63390846602986584</v>
      </c>
      <c r="P280" s="31">
        <v>9608166</v>
      </c>
      <c r="Q280" s="31">
        <v>39149847</v>
      </c>
      <c r="R280" s="31">
        <v>46907074</v>
      </c>
      <c r="S280" s="31">
        <v>43782359</v>
      </c>
      <c r="T280" s="36">
        <f t="shared" si="70"/>
        <v>0.93338499434008615</v>
      </c>
      <c r="U280" s="36">
        <f t="shared" si="71"/>
        <v>-0.76508003712675232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38065728</v>
      </c>
      <c r="E281" s="31">
        <v>28884586</v>
      </c>
      <c r="F281" s="31">
        <v>7500033</v>
      </c>
      <c r="G281" s="36">
        <f t="shared" si="64"/>
        <v>0.19702849240135378</v>
      </c>
      <c r="H281" s="31">
        <v>7839709</v>
      </c>
      <c r="I281" s="36">
        <f t="shared" si="65"/>
        <v>0.20595189982968407</v>
      </c>
      <c r="J281" s="31">
        <v>5318463</v>
      </c>
      <c r="K281" s="36">
        <f t="shared" si="66"/>
        <v>0.18412806747515786</v>
      </c>
      <c r="L281" s="31">
        <v>-2540334</v>
      </c>
      <c r="M281" s="36">
        <f t="shared" si="67"/>
        <v>-8.7947737938843917E-2</v>
      </c>
      <c r="N281" s="31">
        <f t="shared" si="68"/>
        <v>18117871</v>
      </c>
      <c r="O281" s="36">
        <f t="shared" si="69"/>
        <v>0.6272504996263405</v>
      </c>
      <c r="P281" s="31">
        <v>4010673</v>
      </c>
      <c r="Q281" s="31">
        <v>34836613</v>
      </c>
      <c r="R281" s="31">
        <v>33637116</v>
      </c>
      <c r="S281" s="31">
        <v>19917376</v>
      </c>
      <c r="T281" s="36">
        <f t="shared" si="70"/>
        <v>0.59212496101033152</v>
      </c>
      <c r="U281" s="36">
        <f t="shared" si="71"/>
        <v>-1.633393447932554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78654897</v>
      </c>
      <c r="E282" s="31">
        <v>72538094</v>
      </c>
      <c r="F282" s="31">
        <v>10677766</v>
      </c>
      <c r="G282" s="36">
        <f t="shared" si="64"/>
        <v>0.13575462440692027</v>
      </c>
      <c r="H282" s="31">
        <v>13164564</v>
      </c>
      <c r="I282" s="36">
        <f t="shared" si="65"/>
        <v>0.16737119368422795</v>
      </c>
      <c r="J282" s="31">
        <v>22485794</v>
      </c>
      <c r="K282" s="36">
        <f t="shared" si="66"/>
        <v>0.30998600542219928</v>
      </c>
      <c r="L282" s="31">
        <v>11890569</v>
      </c>
      <c r="M282" s="36">
        <f t="shared" si="67"/>
        <v>0.16392171815267162</v>
      </c>
      <c r="N282" s="31">
        <f t="shared" si="68"/>
        <v>58218693</v>
      </c>
      <c r="O282" s="36">
        <f t="shared" si="69"/>
        <v>0.80259474421812071</v>
      </c>
      <c r="P282" s="31">
        <v>10845530</v>
      </c>
      <c r="Q282" s="31">
        <v>71188514</v>
      </c>
      <c r="R282" s="31">
        <v>71188515</v>
      </c>
      <c r="S282" s="31">
        <v>53798481</v>
      </c>
      <c r="T282" s="36">
        <f t="shared" si="70"/>
        <v>0.75571854532995952</v>
      </c>
      <c r="U282" s="36">
        <f t="shared" si="71"/>
        <v>9.6356655691330895E-2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131110637</v>
      </c>
      <c r="E283" s="31">
        <v>132206507</v>
      </c>
      <c r="F283" s="31">
        <v>14265877</v>
      </c>
      <c r="G283" s="36">
        <f t="shared" si="64"/>
        <v>0.1088079299012177</v>
      </c>
      <c r="H283" s="31">
        <v>4125000</v>
      </c>
      <c r="I283" s="36">
        <f t="shared" si="65"/>
        <v>3.1461978176492274E-2</v>
      </c>
      <c r="J283" s="31">
        <v>4175900</v>
      </c>
      <c r="K283" s="36">
        <f t="shared" si="66"/>
        <v>3.1586191139593454E-2</v>
      </c>
      <c r="L283" s="31">
        <v>3142908</v>
      </c>
      <c r="M283" s="36">
        <f t="shared" si="67"/>
        <v>2.3772717934375198E-2</v>
      </c>
      <c r="N283" s="31">
        <f t="shared" si="68"/>
        <v>25709685</v>
      </c>
      <c r="O283" s="36">
        <f t="shared" si="69"/>
        <v>0.19446610899416622</v>
      </c>
      <c r="P283" s="31">
        <v>2821149</v>
      </c>
      <c r="Q283" s="31">
        <v>49642876</v>
      </c>
      <c r="R283" s="31">
        <v>49983029</v>
      </c>
      <c r="S283" s="31">
        <v>24102790</v>
      </c>
      <c r="T283" s="36">
        <f t="shared" si="70"/>
        <v>0.48221947493418216</v>
      </c>
      <c r="U283" s="36">
        <f t="shared" si="71"/>
        <v>0.11405246585699658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69537400</v>
      </c>
      <c r="E284" s="31">
        <v>69777641</v>
      </c>
      <c r="F284" s="31">
        <v>31305294</v>
      </c>
      <c r="G284" s="36">
        <f t="shared" si="64"/>
        <v>0.45019362242476713</v>
      </c>
      <c r="H284" s="31">
        <v>26863532</v>
      </c>
      <c r="I284" s="36">
        <f t="shared" si="65"/>
        <v>0.38631775131080542</v>
      </c>
      <c r="J284" s="31">
        <v>11014178</v>
      </c>
      <c r="K284" s="36">
        <f t="shared" si="66"/>
        <v>0.15784680940990825</v>
      </c>
      <c r="L284" s="31">
        <v>3206762</v>
      </c>
      <c r="M284" s="36">
        <f t="shared" si="67"/>
        <v>4.59568703390245E-2</v>
      </c>
      <c r="N284" s="31">
        <f t="shared" si="68"/>
        <v>72389766</v>
      </c>
      <c r="O284" s="36">
        <f t="shared" si="69"/>
        <v>1.0374349858001075</v>
      </c>
      <c r="P284" s="31">
        <v>488353</v>
      </c>
      <c r="Q284" s="31">
        <v>67240100</v>
      </c>
      <c r="R284" s="31">
        <v>67759319</v>
      </c>
      <c r="S284" s="31">
        <v>67802508</v>
      </c>
      <c r="T284" s="36">
        <f t="shared" si="70"/>
        <v>1.0006373883421114</v>
      </c>
      <c r="U284" s="36">
        <f t="shared" si="71"/>
        <v>5.5664836706235041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619141076</v>
      </c>
      <c r="E285" s="32">
        <f>SUM(E276:E284)</f>
        <v>640617571</v>
      </c>
      <c r="F285" s="32">
        <f>SUM(F276:F284)</f>
        <v>107184352</v>
      </c>
      <c r="G285" s="37">
        <f t="shared" si="64"/>
        <v>0.17311781782024749</v>
      </c>
      <c r="H285" s="32">
        <f>SUM(H276:H284)</f>
        <v>86076998</v>
      </c>
      <c r="I285" s="37">
        <f t="shared" si="65"/>
        <v>0.13902646963129289</v>
      </c>
      <c r="J285" s="32">
        <f>SUM(J276:J284)</f>
        <v>71942778</v>
      </c>
      <c r="K285" s="37">
        <f t="shared" si="66"/>
        <v>0.11230222406746942</v>
      </c>
      <c r="L285" s="32">
        <f>SUM(L276:L284)</f>
        <v>61156573</v>
      </c>
      <c r="M285" s="37">
        <f t="shared" si="67"/>
        <v>9.5465025888276794E-2</v>
      </c>
      <c r="N285" s="32">
        <f t="shared" si="68"/>
        <v>326360701</v>
      </c>
      <c r="O285" s="37">
        <f t="shared" si="69"/>
        <v>0.50944700203984883</v>
      </c>
      <c r="P285" s="32">
        <f>SUM(P276:P284)</f>
        <v>37625664</v>
      </c>
      <c r="Q285" s="32">
        <f>SUM(Q276:Q284)</f>
        <v>501850478</v>
      </c>
      <c r="R285" s="32">
        <f>SUM(R276:R284)</f>
        <v>513795053</v>
      </c>
      <c r="S285" s="32">
        <f>SUM(S276:S284)</f>
        <v>303133667</v>
      </c>
      <c r="T285" s="37">
        <f t="shared" si="70"/>
        <v>0.58998946219904536</v>
      </c>
      <c r="U285" s="37">
        <f t="shared" si="71"/>
        <v>0.62539518239465486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186909048</v>
      </c>
      <c r="E286" s="31">
        <v>186909048</v>
      </c>
      <c r="F286" s="31">
        <v>38732602</v>
      </c>
      <c r="G286" s="36">
        <f t="shared" si="64"/>
        <v>0.20722700379919543</v>
      </c>
      <c r="H286" s="31">
        <v>10346842</v>
      </c>
      <c r="I286" s="36">
        <f t="shared" si="65"/>
        <v>5.5357630412841224E-2</v>
      </c>
      <c r="J286" s="31">
        <v>9837159</v>
      </c>
      <c r="K286" s="36">
        <f t="shared" si="66"/>
        <v>5.2630726576703764E-2</v>
      </c>
      <c r="L286" s="31">
        <v>12203192</v>
      </c>
      <c r="M286" s="36">
        <f t="shared" si="67"/>
        <v>6.5289466350500064E-2</v>
      </c>
      <c r="N286" s="31">
        <f t="shared" si="68"/>
        <v>71119795</v>
      </c>
      <c r="O286" s="36">
        <f t="shared" si="69"/>
        <v>0.3805048271392405</v>
      </c>
      <c r="P286" s="31">
        <v>7589798</v>
      </c>
      <c r="Q286" s="31">
        <v>167490173</v>
      </c>
      <c r="R286" s="31">
        <v>167490173</v>
      </c>
      <c r="S286" s="31">
        <v>24842213</v>
      </c>
      <c r="T286" s="36">
        <f t="shared" si="70"/>
        <v>0.14832042116285832</v>
      </c>
      <c r="U286" s="36">
        <f t="shared" si="71"/>
        <v>0.60784147351484186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56452876</v>
      </c>
      <c r="E287" s="31">
        <v>56452876</v>
      </c>
      <c r="F287" s="31">
        <v>21359397</v>
      </c>
      <c r="G287" s="36">
        <f t="shared" si="64"/>
        <v>0.37835799543676041</v>
      </c>
      <c r="H287" s="31">
        <v>9485231</v>
      </c>
      <c r="I287" s="36">
        <f t="shared" si="65"/>
        <v>0.16802033256906168</v>
      </c>
      <c r="J287" s="31">
        <v>9466414</v>
      </c>
      <c r="K287" s="36">
        <f t="shared" si="66"/>
        <v>0.16768701031281383</v>
      </c>
      <c r="L287" s="31">
        <v>144327</v>
      </c>
      <c r="M287" s="36">
        <f t="shared" si="67"/>
        <v>2.5565925108935105E-3</v>
      </c>
      <c r="N287" s="31">
        <f t="shared" si="68"/>
        <v>40455369</v>
      </c>
      <c r="O287" s="36">
        <f t="shared" si="69"/>
        <v>0.71662193082952941</v>
      </c>
      <c r="P287" s="31">
        <v>379069</v>
      </c>
      <c r="Q287" s="31">
        <v>60480018</v>
      </c>
      <c r="R287" s="31">
        <v>54242790</v>
      </c>
      <c r="S287" s="31">
        <v>41130247</v>
      </c>
      <c r="T287" s="36">
        <f t="shared" si="70"/>
        <v>0.75826201049024211</v>
      </c>
      <c r="U287" s="36">
        <f t="shared" si="71"/>
        <v>-0.61925929052494399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109612280</v>
      </c>
      <c r="E288" s="31">
        <v>136595560</v>
      </c>
      <c r="F288" s="31">
        <v>27574265</v>
      </c>
      <c r="G288" s="36">
        <f t="shared" si="64"/>
        <v>0.25156182318258502</v>
      </c>
      <c r="H288" s="31">
        <v>5547970</v>
      </c>
      <c r="I288" s="36">
        <f t="shared" si="65"/>
        <v>5.0614493193645818E-2</v>
      </c>
      <c r="J288" s="31">
        <v>26224721</v>
      </c>
      <c r="K288" s="36">
        <f t="shared" si="66"/>
        <v>0.19198809243872933</v>
      </c>
      <c r="L288" s="31">
        <v>10018637</v>
      </c>
      <c r="M288" s="36">
        <f t="shared" si="67"/>
        <v>7.3345261002627019E-2</v>
      </c>
      <c r="N288" s="31">
        <f t="shared" si="68"/>
        <v>69365593</v>
      </c>
      <c r="O288" s="36">
        <f t="shared" si="69"/>
        <v>0.50781733315489908</v>
      </c>
      <c r="P288" s="31">
        <v>8912319</v>
      </c>
      <c r="Q288" s="31">
        <v>113948701</v>
      </c>
      <c r="R288" s="31">
        <v>115981056</v>
      </c>
      <c r="S288" s="31">
        <v>65840499</v>
      </c>
      <c r="T288" s="36">
        <f t="shared" si="70"/>
        <v>0.56768321716263737</v>
      </c>
      <c r="U288" s="36">
        <f t="shared" si="71"/>
        <v>0.1241335728669497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75718233</v>
      </c>
      <c r="E289" s="31">
        <v>76580143</v>
      </c>
      <c r="F289" s="31">
        <v>4052797</v>
      </c>
      <c r="G289" s="36">
        <f t="shared" si="64"/>
        <v>5.3524717091588757E-2</v>
      </c>
      <c r="H289" s="31">
        <v>7771411</v>
      </c>
      <c r="I289" s="36">
        <f t="shared" si="65"/>
        <v>0.10263592654096933</v>
      </c>
      <c r="J289" s="31">
        <v>5968579</v>
      </c>
      <c r="K289" s="36">
        <f t="shared" si="66"/>
        <v>7.7938990006848119E-2</v>
      </c>
      <c r="L289" s="31">
        <v>5699143</v>
      </c>
      <c r="M289" s="36">
        <f t="shared" si="67"/>
        <v>7.4420636691681294E-2</v>
      </c>
      <c r="N289" s="31">
        <f t="shared" si="68"/>
        <v>23491930</v>
      </c>
      <c r="O289" s="36">
        <f t="shared" si="69"/>
        <v>0.30676268128671424</v>
      </c>
      <c r="P289" s="31">
        <v>4807204</v>
      </c>
      <c r="Q289" s="31">
        <v>71247221</v>
      </c>
      <c r="R289" s="31">
        <v>73112013</v>
      </c>
      <c r="S289" s="31">
        <v>34090998</v>
      </c>
      <c r="T289" s="36">
        <f t="shared" si="70"/>
        <v>0.46628449417744794</v>
      </c>
      <c r="U289" s="36">
        <f t="shared" si="71"/>
        <v>0.1855421571458169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333220025</v>
      </c>
      <c r="E290" s="31">
        <v>333220025</v>
      </c>
      <c r="F290" s="31">
        <v>106767841</v>
      </c>
      <c r="G290" s="36">
        <f t="shared" si="64"/>
        <v>0.32041243919839452</v>
      </c>
      <c r="H290" s="31">
        <v>80730919</v>
      </c>
      <c r="I290" s="36">
        <f t="shared" si="65"/>
        <v>0.24227511236757154</v>
      </c>
      <c r="J290" s="31">
        <v>104799135</v>
      </c>
      <c r="K290" s="36">
        <f t="shared" si="66"/>
        <v>0.31450431287855524</v>
      </c>
      <c r="L290" s="31">
        <v>49178073</v>
      </c>
      <c r="M290" s="36">
        <f t="shared" si="67"/>
        <v>0.14758438662262269</v>
      </c>
      <c r="N290" s="31">
        <f t="shared" si="68"/>
        <v>341475968</v>
      </c>
      <c r="O290" s="36">
        <f t="shared" si="69"/>
        <v>1.0247762510671441</v>
      </c>
      <c r="P290" s="31">
        <v>74786049</v>
      </c>
      <c r="Q290" s="31">
        <v>341061659</v>
      </c>
      <c r="R290" s="31">
        <v>361621376</v>
      </c>
      <c r="S290" s="31">
        <v>327009933</v>
      </c>
      <c r="T290" s="36">
        <f t="shared" si="70"/>
        <v>0.90428817183639054</v>
      </c>
      <c r="U290" s="36">
        <f t="shared" si="71"/>
        <v>-0.34241648465745267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95359344</v>
      </c>
      <c r="E291" s="31">
        <v>92841106</v>
      </c>
      <c r="F291" s="31">
        <v>35052650</v>
      </c>
      <c r="G291" s="36">
        <f t="shared" si="64"/>
        <v>0.36758484831858745</v>
      </c>
      <c r="H291" s="31">
        <v>28784851</v>
      </c>
      <c r="I291" s="36">
        <f t="shared" si="65"/>
        <v>0.30185663819163855</v>
      </c>
      <c r="J291" s="31">
        <v>22185265</v>
      </c>
      <c r="K291" s="36">
        <f t="shared" si="66"/>
        <v>0.23895950787143788</v>
      </c>
      <c r="L291" s="31">
        <v>947465</v>
      </c>
      <c r="M291" s="36">
        <f t="shared" si="67"/>
        <v>1.0205231721388585E-2</v>
      </c>
      <c r="N291" s="31">
        <f t="shared" si="68"/>
        <v>86970231</v>
      </c>
      <c r="O291" s="36">
        <f t="shared" si="69"/>
        <v>0.93676427120547223</v>
      </c>
      <c r="P291" s="31">
        <v>21531079</v>
      </c>
      <c r="Q291" s="31">
        <v>88046000</v>
      </c>
      <c r="R291" s="31">
        <v>90285654</v>
      </c>
      <c r="S291" s="31">
        <v>50146078</v>
      </c>
      <c r="T291" s="36">
        <f t="shared" si="70"/>
        <v>0.55541579174915212</v>
      </c>
      <c r="U291" s="36">
        <f t="shared" si="71"/>
        <v>-0.95599547054748157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857271806</v>
      </c>
      <c r="E292" s="32">
        <f>SUM(E286:E291)</f>
        <v>882598758</v>
      </c>
      <c r="F292" s="32">
        <f>SUM(F286:F291)</f>
        <v>233539552</v>
      </c>
      <c r="G292" s="37">
        <f t="shared" si="64"/>
        <v>0.27242182743613991</v>
      </c>
      <c r="H292" s="32">
        <f>SUM(H286:H291)</f>
        <v>142667224</v>
      </c>
      <c r="I292" s="37">
        <f t="shared" si="65"/>
        <v>0.16642005837761098</v>
      </c>
      <c r="J292" s="32">
        <f>SUM(J286:J291)</f>
        <v>178481273</v>
      </c>
      <c r="K292" s="37">
        <f t="shared" si="66"/>
        <v>0.20222243843220999</v>
      </c>
      <c r="L292" s="32">
        <f>SUM(L286:L291)</f>
        <v>78190837</v>
      </c>
      <c r="M292" s="37">
        <f t="shared" si="67"/>
        <v>8.8591600986594632E-2</v>
      </c>
      <c r="N292" s="32">
        <f t="shared" si="68"/>
        <v>632878886</v>
      </c>
      <c r="O292" s="37">
        <f t="shared" si="69"/>
        <v>0.71706296917313361</v>
      </c>
      <c r="P292" s="32">
        <f>SUM(P286:P291)</f>
        <v>118005518</v>
      </c>
      <c r="Q292" s="32">
        <f>SUM(Q286:Q291)</f>
        <v>842273772</v>
      </c>
      <c r="R292" s="32">
        <f>SUM(R286:R291)</f>
        <v>862733062</v>
      </c>
      <c r="S292" s="32">
        <f>SUM(S286:S291)</f>
        <v>543059968</v>
      </c>
      <c r="T292" s="37">
        <f t="shared" si="70"/>
        <v>0.62946465357554593</v>
      </c>
      <c r="U292" s="37">
        <f t="shared" si="71"/>
        <v>-0.33739677325936568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717072193</v>
      </c>
      <c r="E293" s="31">
        <v>717072193</v>
      </c>
      <c r="F293" s="31">
        <v>265021323</v>
      </c>
      <c r="G293" s="36">
        <f t="shared" si="64"/>
        <v>0.36958806322029558</v>
      </c>
      <c r="H293" s="31">
        <v>166320689</v>
      </c>
      <c r="I293" s="36">
        <f t="shared" si="65"/>
        <v>0.23194413424981325</v>
      </c>
      <c r="J293" s="31">
        <v>157610422</v>
      </c>
      <c r="K293" s="36">
        <f t="shared" si="66"/>
        <v>0.21979714670095984</v>
      </c>
      <c r="L293" s="31">
        <v>157716826</v>
      </c>
      <c r="M293" s="36">
        <f t="shared" si="67"/>
        <v>0.21994553343389792</v>
      </c>
      <c r="N293" s="31">
        <f t="shared" si="68"/>
        <v>746669260</v>
      </c>
      <c r="O293" s="36">
        <f t="shared" si="69"/>
        <v>1.0412748776049665</v>
      </c>
      <c r="P293" s="31">
        <v>153379416</v>
      </c>
      <c r="Q293" s="31">
        <v>691346959</v>
      </c>
      <c r="R293" s="31">
        <v>698846959</v>
      </c>
      <c r="S293" s="31">
        <v>731179532</v>
      </c>
      <c r="T293" s="36">
        <f t="shared" si="70"/>
        <v>1.0462655987603717</v>
      </c>
      <c r="U293" s="36">
        <f t="shared" si="71"/>
        <v>2.8278957588415921E-2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186937509</v>
      </c>
      <c r="E294" s="31">
        <v>203618875</v>
      </c>
      <c r="F294" s="31">
        <v>4140739</v>
      </c>
      <c r="G294" s="36">
        <f t="shared" si="64"/>
        <v>2.2150391444447887E-2</v>
      </c>
      <c r="H294" s="31">
        <v>53301527</v>
      </c>
      <c r="I294" s="36">
        <f t="shared" si="65"/>
        <v>0.28513018754304681</v>
      </c>
      <c r="J294" s="31">
        <v>42292765</v>
      </c>
      <c r="K294" s="36">
        <f t="shared" si="66"/>
        <v>0.20770552337056178</v>
      </c>
      <c r="L294" s="31">
        <v>14886504</v>
      </c>
      <c r="M294" s="36">
        <f t="shared" si="67"/>
        <v>7.3109646637621387E-2</v>
      </c>
      <c r="N294" s="31">
        <f t="shared" si="68"/>
        <v>114621535</v>
      </c>
      <c r="O294" s="36">
        <f t="shared" si="69"/>
        <v>0.56292195406737222</v>
      </c>
      <c r="P294" s="31">
        <v>11436066</v>
      </c>
      <c r="Q294" s="31">
        <v>177641809</v>
      </c>
      <c r="R294" s="31">
        <v>186935734</v>
      </c>
      <c r="S294" s="31">
        <v>137629750</v>
      </c>
      <c r="T294" s="36">
        <f t="shared" si="70"/>
        <v>0.7362409907139531</v>
      </c>
      <c r="U294" s="36">
        <f t="shared" si="71"/>
        <v>0.30171546753927436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25513094</v>
      </c>
      <c r="E295" s="31">
        <v>26320230</v>
      </c>
      <c r="F295" s="31">
        <v>5024534</v>
      </c>
      <c r="G295" s="36">
        <f t="shared" si="64"/>
        <v>0.19693942255690353</v>
      </c>
      <c r="H295" s="31">
        <v>5507625</v>
      </c>
      <c r="I295" s="36">
        <f t="shared" si="65"/>
        <v>0.2158744447067063</v>
      </c>
      <c r="J295" s="31">
        <v>5281054</v>
      </c>
      <c r="K295" s="36">
        <f t="shared" si="66"/>
        <v>0.20064619496106226</v>
      </c>
      <c r="L295" s="31">
        <v>5397971</v>
      </c>
      <c r="M295" s="36">
        <f t="shared" si="67"/>
        <v>0.20508829140170887</v>
      </c>
      <c r="N295" s="31">
        <f t="shared" si="68"/>
        <v>21211184</v>
      </c>
      <c r="O295" s="36">
        <f t="shared" si="69"/>
        <v>0.80588900628907878</v>
      </c>
      <c r="P295" s="31">
        <v>4832036</v>
      </c>
      <c r="Q295" s="31">
        <v>21880848</v>
      </c>
      <c r="R295" s="31">
        <v>25498438</v>
      </c>
      <c r="S295" s="31">
        <v>19797223</v>
      </c>
      <c r="T295" s="36">
        <f t="shared" si="70"/>
        <v>0.77640924514670273</v>
      </c>
      <c r="U295" s="36">
        <f t="shared" si="71"/>
        <v>0.11712143700916133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67554054</v>
      </c>
      <c r="E296" s="31">
        <v>67554054</v>
      </c>
      <c r="F296" s="31">
        <v>15508149</v>
      </c>
      <c r="G296" s="36">
        <f t="shared" si="64"/>
        <v>0.2295665186873907</v>
      </c>
      <c r="H296" s="31">
        <v>18923773</v>
      </c>
      <c r="I296" s="36">
        <f t="shared" si="65"/>
        <v>0.28012786619734176</v>
      </c>
      <c r="J296" s="31">
        <v>16755311</v>
      </c>
      <c r="K296" s="36">
        <f t="shared" si="66"/>
        <v>0.2480282086401506</v>
      </c>
      <c r="L296" s="31">
        <v>13717439</v>
      </c>
      <c r="M296" s="36">
        <f t="shared" si="67"/>
        <v>0.20305870910426782</v>
      </c>
      <c r="N296" s="31">
        <f t="shared" si="68"/>
        <v>64904672</v>
      </c>
      <c r="O296" s="36">
        <f t="shared" si="69"/>
        <v>0.96078130262915085</v>
      </c>
      <c r="P296" s="31">
        <v>-1966272</v>
      </c>
      <c r="Q296" s="31">
        <v>58495142</v>
      </c>
      <c r="R296" s="31">
        <v>60695142</v>
      </c>
      <c r="S296" s="31">
        <v>60984240</v>
      </c>
      <c r="T296" s="36">
        <f t="shared" si="70"/>
        <v>1.0047631159673371</v>
      </c>
      <c r="U296" s="36">
        <f t="shared" si="71"/>
        <v>-7.9763689865898515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150084200</v>
      </c>
      <c r="E297" s="31">
        <v>150084200</v>
      </c>
      <c r="F297" s="31">
        <v>60763325</v>
      </c>
      <c r="G297" s="36">
        <f t="shared" si="64"/>
        <v>0.40486157103812392</v>
      </c>
      <c r="H297" s="31">
        <v>48954017</v>
      </c>
      <c r="I297" s="36">
        <f t="shared" si="65"/>
        <v>0.326177019299833</v>
      </c>
      <c r="J297" s="31">
        <v>38671134</v>
      </c>
      <c r="K297" s="36">
        <f t="shared" si="66"/>
        <v>0.25766292521131473</v>
      </c>
      <c r="L297" s="31">
        <v>3833333</v>
      </c>
      <c r="M297" s="36">
        <f t="shared" si="67"/>
        <v>2.5541216197307912E-2</v>
      </c>
      <c r="N297" s="31">
        <f t="shared" si="68"/>
        <v>152221809</v>
      </c>
      <c r="O297" s="36">
        <f t="shared" si="69"/>
        <v>1.0142427317465796</v>
      </c>
      <c r="P297" s="31">
        <v>3944364</v>
      </c>
      <c r="Q297" s="31">
        <v>144351000</v>
      </c>
      <c r="R297" s="31">
        <v>144461000</v>
      </c>
      <c r="S297" s="31">
        <v>146939753</v>
      </c>
      <c r="T297" s="36">
        <f t="shared" si="70"/>
        <v>1.0171586310492104</v>
      </c>
      <c r="U297" s="36">
        <f t="shared" si="71"/>
        <v>-2.814927831204217E-2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1147161050</v>
      </c>
      <c r="E298" s="32">
        <f>SUM(E293:E297)</f>
        <v>1164649552</v>
      </c>
      <c r="F298" s="32">
        <f>SUM(F293:F297)</f>
        <v>350458070</v>
      </c>
      <c r="G298" s="37">
        <f t="shared" si="64"/>
        <v>0.30550032185977721</v>
      </c>
      <c r="H298" s="32">
        <f>SUM(H293:H297)</f>
        <v>293007631</v>
      </c>
      <c r="I298" s="37">
        <f t="shared" si="65"/>
        <v>0.25541978696016571</v>
      </c>
      <c r="J298" s="32">
        <f>SUM(J293:J297)</f>
        <v>260610686</v>
      </c>
      <c r="K298" s="37">
        <f t="shared" si="66"/>
        <v>0.2237674719854269</v>
      </c>
      <c r="L298" s="32">
        <f>SUM(L293:L297)</f>
        <v>195552073</v>
      </c>
      <c r="M298" s="37">
        <f t="shared" si="67"/>
        <v>0.16790636519302074</v>
      </c>
      <c r="N298" s="32">
        <f t="shared" si="68"/>
        <v>1099628460</v>
      </c>
      <c r="O298" s="37">
        <f t="shared" si="69"/>
        <v>0.94417110976572982</v>
      </c>
      <c r="P298" s="32">
        <f>SUM(P293:P297)</f>
        <v>171625610</v>
      </c>
      <c r="Q298" s="32">
        <f>SUM(Q293:Q297)</f>
        <v>1093715758</v>
      </c>
      <c r="R298" s="32">
        <f>SUM(R293:R297)</f>
        <v>1116437273</v>
      </c>
      <c r="S298" s="32">
        <f>SUM(S293:S297)</f>
        <v>1096530498</v>
      </c>
      <c r="T298" s="37">
        <f t="shared" si="70"/>
        <v>0.9821693744185841</v>
      </c>
      <c r="U298" s="37">
        <f t="shared" si="71"/>
        <v>0.13941079655885846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3676752630</v>
      </c>
      <c r="E299" s="32">
        <f>SUM(E263:E266,E268:E274,E276:E284,E286:E291,E293:E297)</f>
        <v>4056545111</v>
      </c>
      <c r="F299" s="32">
        <f>SUM(F263:F266,F268:F274,F276:F284,F286:F291,F293:F297)</f>
        <v>1030999713</v>
      </c>
      <c r="G299" s="37">
        <f t="shared" si="64"/>
        <v>0.28041041015043755</v>
      </c>
      <c r="H299" s="32">
        <f>SUM(H263:H266,H268:H274,H276:H284,H286:H291,H293:H297)</f>
        <v>800687371</v>
      </c>
      <c r="I299" s="37">
        <f t="shared" si="65"/>
        <v>0.21777025858821511</v>
      </c>
      <c r="J299" s="32">
        <f>SUM(J263:J266,J268:J274,J276:J284,J286:J291,J293:J297)</f>
        <v>956094724</v>
      </c>
      <c r="K299" s="37">
        <f t="shared" si="66"/>
        <v>0.23569187518891122</v>
      </c>
      <c r="L299" s="32">
        <f>SUM(L263:L266,L268:L274,L276:L284,L286:L291,L293:L297)</f>
        <v>457285298</v>
      </c>
      <c r="M299" s="37">
        <f t="shared" si="67"/>
        <v>0.11272777338528653</v>
      </c>
      <c r="N299" s="32">
        <f t="shared" si="68"/>
        <v>3245067106</v>
      </c>
      <c r="O299" s="37">
        <f t="shared" si="69"/>
        <v>0.79995834317248393</v>
      </c>
      <c r="P299" s="32">
        <f>SUM(P263:P266,P268:P274,P276:P284,P286:P291,P293:P297)</f>
        <v>402068585</v>
      </c>
      <c r="Q299" s="32">
        <f>SUM(Q263:Q266,Q268:Q274,Q276:Q284,Q286:Q291,Q293:Q297)</f>
        <v>3439562763</v>
      </c>
      <c r="R299" s="32">
        <f>SUM(R263:R266,R268:R274,R276:R284,R286:R291,R293:R297)</f>
        <v>3533016493</v>
      </c>
      <c r="S299" s="32">
        <f>SUM(S263:S266,S268:S274,S276:S284,S286:S291,S293:S297)</f>
        <v>2876107873</v>
      </c>
      <c r="T299" s="37">
        <f t="shared" si="70"/>
        <v>0.81406579298411441</v>
      </c>
      <c r="U299" s="37">
        <f t="shared" si="71"/>
        <v>0.1373315773974233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19700050517</v>
      </c>
      <c r="E302" s="31">
        <v>19910148605</v>
      </c>
      <c r="F302" s="31">
        <v>5534927093</v>
      </c>
      <c r="G302" s="36">
        <f t="shared" ref="G302:G339" si="72">IF(($D302     =0),0,($F302     /$D302     ))</f>
        <v>0.28096004567215088</v>
      </c>
      <c r="H302" s="31">
        <v>5483019278</v>
      </c>
      <c r="I302" s="36">
        <f t="shared" ref="I302:I339" si="73">IF(($D302     =0),0,($H302     /$D302     ))</f>
        <v>0.27832513796187847</v>
      </c>
      <c r="J302" s="31">
        <v>5296346317</v>
      </c>
      <c r="K302" s="36">
        <f t="shared" ref="K302:K339" si="74">IF(($E302     =0),0,($J302     /$E302     ))</f>
        <v>0.26601239508930324</v>
      </c>
      <c r="L302" s="31">
        <v>4164838221</v>
      </c>
      <c r="M302" s="36">
        <f t="shared" ref="M302:M339" si="75">IF(($E302     =0),0,($L302     /$E302     ))</f>
        <v>0.20918167431226967</v>
      </c>
      <c r="N302" s="31">
        <f t="shared" ref="N302:N339" si="76">$F302     +$H302     +$J302     +$L302</f>
        <v>20479130909</v>
      </c>
      <c r="O302" s="36">
        <f t="shared" ref="O302:O339" si="77">IF(($E302     =0),0,($N302     /$E302     ))</f>
        <v>1.0285775016193055</v>
      </c>
      <c r="P302" s="31">
        <v>3806925718</v>
      </c>
      <c r="Q302" s="31">
        <v>18651438180</v>
      </c>
      <c r="R302" s="31">
        <v>18991445271</v>
      </c>
      <c r="S302" s="31">
        <v>19247706822</v>
      </c>
      <c r="T302" s="36">
        <f t="shared" ref="T302:T339" si="78">IF(($R302     =0),0,($S302     /$R302     ))</f>
        <v>1.013493525497573</v>
      </c>
      <c r="U302" s="36">
        <f t="shared" ref="U302:U339" si="79">IF(($P302     =0),0,(($L302     /$P302     )-1))</f>
        <v>9.4016150960789524E-2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19700050517</v>
      </c>
      <c r="E303" s="32">
        <f>E302</f>
        <v>19910148605</v>
      </c>
      <c r="F303" s="32">
        <f>F302</f>
        <v>5534927093</v>
      </c>
      <c r="G303" s="37">
        <f t="shared" si="72"/>
        <v>0.28096004567215088</v>
      </c>
      <c r="H303" s="32">
        <f>H302</f>
        <v>5483019278</v>
      </c>
      <c r="I303" s="37">
        <f t="shared" si="73"/>
        <v>0.27832513796187847</v>
      </c>
      <c r="J303" s="32">
        <f>J302</f>
        <v>5296346317</v>
      </c>
      <c r="K303" s="37">
        <f t="shared" si="74"/>
        <v>0.26601239508930324</v>
      </c>
      <c r="L303" s="32">
        <f>L302</f>
        <v>4164838221</v>
      </c>
      <c r="M303" s="37">
        <f t="shared" si="75"/>
        <v>0.20918167431226967</v>
      </c>
      <c r="N303" s="32">
        <f t="shared" si="76"/>
        <v>20479130909</v>
      </c>
      <c r="O303" s="37">
        <f t="shared" si="77"/>
        <v>1.0285775016193055</v>
      </c>
      <c r="P303" s="32">
        <f>P302</f>
        <v>3806925718</v>
      </c>
      <c r="Q303" s="32">
        <f>Q302</f>
        <v>18651438180</v>
      </c>
      <c r="R303" s="32">
        <f>R302</f>
        <v>18991445271</v>
      </c>
      <c r="S303" s="32">
        <f>S302</f>
        <v>19247706822</v>
      </c>
      <c r="T303" s="37">
        <f t="shared" si="78"/>
        <v>1.013493525497573</v>
      </c>
      <c r="U303" s="37">
        <f t="shared" si="79"/>
        <v>9.4016150960789524E-2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148854115</v>
      </c>
      <c r="E304" s="31">
        <v>147551297</v>
      </c>
      <c r="F304" s="31">
        <v>57128272</v>
      </c>
      <c r="G304" s="36">
        <f t="shared" si="72"/>
        <v>0.38378698499534258</v>
      </c>
      <c r="H304" s="31">
        <v>42098437</v>
      </c>
      <c r="I304" s="36">
        <f t="shared" si="73"/>
        <v>0.28281674980903282</v>
      </c>
      <c r="J304" s="31">
        <v>33408079</v>
      </c>
      <c r="K304" s="36">
        <f t="shared" si="74"/>
        <v>0.22641670848884507</v>
      </c>
      <c r="L304" s="31">
        <v>14108710</v>
      </c>
      <c r="M304" s="36">
        <f t="shared" si="75"/>
        <v>9.5619017161197847E-2</v>
      </c>
      <c r="N304" s="31">
        <f t="shared" si="76"/>
        <v>146743498</v>
      </c>
      <c r="O304" s="36">
        <f t="shared" si="77"/>
        <v>0.99452530058071942</v>
      </c>
      <c r="P304" s="31">
        <v>15637643</v>
      </c>
      <c r="Q304" s="31">
        <v>150515207</v>
      </c>
      <c r="R304" s="31">
        <v>161881464</v>
      </c>
      <c r="S304" s="31">
        <v>141830168</v>
      </c>
      <c r="T304" s="36">
        <f t="shared" si="78"/>
        <v>0.87613593610692819</v>
      </c>
      <c r="U304" s="36">
        <f t="shared" si="79"/>
        <v>-9.7772599105888314E-2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100485003</v>
      </c>
      <c r="E305" s="31">
        <v>97221437</v>
      </c>
      <c r="F305" s="31">
        <v>28743123</v>
      </c>
      <c r="G305" s="36">
        <f t="shared" si="72"/>
        <v>0.28604390846263894</v>
      </c>
      <c r="H305" s="31">
        <v>21695562</v>
      </c>
      <c r="I305" s="36">
        <f t="shared" si="73"/>
        <v>0.2159084575038526</v>
      </c>
      <c r="J305" s="31">
        <v>21254317</v>
      </c>
      <c r="K305" s="36">
        <f t="shared" si="74"/>
        <v>0.21861759768064321</v>
      </c>
      <c r="L305" s="31">
        <v>25518532</v>
      </c>
      <c r="M305" s="36">
        <f t="shared" si="75"/>
        <v>0.26247844906879952</v>
      </c>
      <c r="N305" s="31">
        <f t="shared" si="76"/>
        <v>97211534</v>
      </c>
      <c r="O305" s="36">
        <f t="shared" si="77"/>
        <v>0.99989813974874697</v>
      </c>
      <c r="P305" s="31">
        <v>21462578</v>
      </c>
      <c r="Q305" s="31">
        <v>95129759</v>
      </c>
      <c r="R305" s="31">
        <v>113771370</v>
      </c>
      <c r="S305" s="31">
        <v>94963122</v>
      </c>
      <c r="T305" s="36">
        <f t="shared" si="78"/>
        <v>0.83468382247660378</v>
      </c>
      <c r="U305" s="36">
        <f t="shared" si="79"/>
        <v>0.18897795036551535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151203000</v>
      </c>
      <c r="E306" s="31">
        <v>154065528</v>
      </c>
      <c r="F306" s="31">
        <v>43055783</v>
      </c>
      <c r="G306" s="36">
        <f t="shared" si="72"/>
        <v>0.28475481967950372</v>
      </c>
      <c r="H306" s="31">
        <v>35256399</v>
      </c>
      <c r="I306" s="36">
        <f t="shared" si="73"/>
        <v>0.23317261562270589</v>
      </c>
      <c r="J306" s="31">
        <v>33430449</v>
      </c>
      <c r="K306" s="36">
        <f t="shared" si="74"/>
        <v>0.21698850764331915</v>
      </c>
      <c r="L306" s="31">
        <v>35219613</v>
      </c>
      <c r="M306" s="36">
        <f t="shared" si="75"/>
        <v>0.2286015142855318</v>
      </c>
      <c r="N306" s="31">
        <f t="shared" si="76"/>
        <v>146962244</v>
      </c>
      <c r="O306" s="36">
        <f t="shared" si="77"/>
        <v>0.95389439745404958</v>
      </c>
      <c r="P306" s="31">
        <v>31841931</v>
      </c>
      <c r="Q306" s="31">
        <v>131204703</v>
      </c>
      <c r="R306" s="31">
        <v>139013368</v>
      </c>
      <c r="S306" s="31">
        <v>134021179</v>
      </c>
      <c r="T306" s="36">
        <f t="shared" si="78"/>
        <v>0.96408842493478752</v>
      </c>
      <c r="U306" s="36">
        <f t="shared" si="79"/>
        <v>0.10607654416435985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488301263</v>
      </c>
      <c r="E307" s="31">
        <v>499133642</v>
      </c>
      <c r="F307" s="31">
        <v>140044999</v>
      </c>
      <c r="G307" s="36">
        <f t="shared" si="72"/>
        <v>0.28680040297172033</v>
      </c>
      <c r="H307" s="31">
        <v>125734780</v>
      </c>
      <c r="I307" s="36">
        <f t="shared" si="73"/>
        <v>0.25749427561894306</v>
      </c>
      <c r="J307" s="31">
        <v>120833225</v>
      </c>
      <c r="K307" s="36">
        <f t="shared" si="74"/>
        <v>0.24208591614027092</v>
      </c>
      <c r="L307" s="31">
        <v>113344700</v>
      </c>
      <c r="M307" s="36">
        <f t="shared" si="75"/>
        <v>0.22708287012238698</v>
      </c>
      <c r="N307" s="31">
        <f t="shared" si="76"/>
        <v>499957704</v>
      </c>
      <c r="O307" s="36">
        <f t="shared" si="77"/>
        <v>1.0016509846875838</v>
      </c>
      <c r="P307" s="31">
        <v>106203189</v>
      </c>
      <c r="Q307" s="31">
        <v>436185160</v>
      </c>
      <c r="R307" s="31">
        <v>460509373</v>
      </c>
      <c r="S307" s="31">
        <v>465771252</v>
      </c>
      <c r="T307" s="36">
        <f t="shared" si="78"/>
        <v>1.0114262147710944</v>
      </c>
      <c r="U307" s="36">
        <f t="shared" si="79"/>
        <v>6.7243847075062924E-2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377304529</v>
      </c>
      <c r="E308" s="31">
        <v>384388783</v>
      </c>
      <c r="F308" s="31">
        <v>88548505</v>
      </c>
      <c r="G308" s="36">
        <f t="shared" si="72"/>
        <v>0.234687098070853</v>
      </c>
      <c r="H308" s="31">
        <v>83139288</v>
      </c>
      <c r="I308" s="36">
        <f t="shared" si="73"/>
        <v>0.22035062293143054</v>
      </c>
      <c r="J308" s="31">
        <v>80464856</v>
      </c>
      <c r="K308" s="36">
        <f t="shared" si="74"/>
        <v>0.20933195649468261</v>
      </c>
      <c r="L308" s="31">
        <v>134155557</v>
      </c>
      <c r="M308" s="36">
        <f t="shared" si="75"/>
        <v>0.34901007244012111</v>
      </c>
      <c r="N308" s="31">
        <f t="shared" si="76"/>
        <v>386308206</v>
      </c>
      <c r="O308" s="36">
        <f t="shared" si="77"/>
        <v>1.004993441757118</v>
      </c>
      <c r="P308" s="31">
        <v>85562579</v>
      </c>
      <c r="Q308" s="31">
        <v>318757838</v>
      </c>
      <c r="R308" s="31">
        <v>337778358</v>
      </c>
      <c r="S308" s="31">
        <v>299936338</v>
      </c>
      <c r="T308" s="36">
        <f t="shared" si="78"/>
        <v>0.88796789639198848</v>
      </c>
      <c r="U308" s="36">
        <f t="shared" si="79"/>
        <v>0.56792325065377014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148049015</v>
      </c>
      <c r="E309" s="31">
        <v>146637100</v>
      </c>
      <c r="F309" s="31">
        <v>47136808</v>
      </c>
      <c r="G309" s="36">
        <f t="shared" si="72"/>
        <v>0.31838650192978318</v>
      </c>
      <c r="H309" s="31">
        <v>33716831</v>
      </c>
      <c r="I309" s="36">
        <f t="shared" si="73"/>
        <v>0.22774100185671617</v>
      </c>
      <c r="J309" s="31">
        <v>50684015</v>
      </c>
      <c r="K309" s="36">
        <f t="shared" si="74"/>
        <v>0.34564250793284917</v>
      </c>
      <c r="L309" s="31">
        <v>16081350</v>
      </c>
      <c r="M309" s="36">
        <f t="shared" si="75"/>
        <v>0.10966767618835888</v>
      </c>
      <c r="N309" s="31">
        <f t="shared" si="76"/>
        <v>147619004</v>
      </c>
      <c r="O309" s="36">
        <f t="shared" si="77"/>
        <v>1.0066961498829423</v>
      </c>
      <c r="P309" s="31">
        <v>15017188</v>
      </c>
      <c r="Q309" s="31">
        <v>136867852</v>
      </c>
      <c r="R309" s="31">
        <v>141831852</v>
      </c>
      <c r="S309" s="31">
        <v>140578739</v>
      </c>
      <c r="T309" s="36">
        <f t="shared" si="78"/>
        <v>0.99116479844033911</v>
      </c>
      <c r="U309" s="36">
        <f t="shared" si="79"/>
        <v>7.0862933859521471E-2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1414196925</v>
      </c>
      <c r="E310" s="32">
        <f>SUM(E304:E309)</f>
        <v>1428997787</v>
      </c>
      <c r="F310" s="32">
        <f>SUM(F304:F309)</f>
        <v>404657490</v>
      </c>
      <c r="G310" s="37">
        <f t="shared" si="72"/>
        <v>0.28613942149534799</v>
      </c>
      <c r="H310" s="32">
        <f>SUM(H304:H309)</f>
        <v>341641297</v>
      </c>
      <c r="I310" s="37">
        <f t="shared" si="73"/>
        <v>0.24157971988236362</v>
      </c>
      <c r="J310" s="32">
        <f>SUM(J304:J309)</f>
        <v>340074941</v>
      </c>
      <c r="K310" s="37">
        <f t="shared" si="74"/>
        <v>0.23798143292715959</v>
      </c>
      <c r="L310" s="32">
        <f>SUM(L304:L309)</f>
        <v>338428462</v>
      </c>
      <c r="M310" s="37">
        <f t="shared" si="75"/>
        <v>0.23682924149972809</v>
      </c>
      <c r="N310" s="32">
        <f t="shared" si="76"/>
        <v>1424802190</v>
      </c>
      <c r="O310" s="37">
        <f t="shared" si="77"/>
        <v>0.99706395836426864</v>
      </c>
      <c r="P310" s="32">
        <f>SUM(P304:P309)</f>
        <v>275725108</v>
      </c>
      <c r="Q310" s="32">
        <f>SUM(Q304:Q309)</f>
        <v>1268660519</v>
      </c>
      <c r="R310" s="32">
        <f>SUM(R304:R309)</f>
        <v>1354785785</v>
      </c>
      <c r="S310" s="32">
        <f>SUM(S304:S309)</f>
        <v>1277100798</v>
      </c>
      <c r="T310" s="37">
        <f t="shared" si="78"/>
        <v>0.94265884108017861</v>
      </c>
      <c r="U310" s="37">
        <f t="shared" si="79"/>
        <v>0.22741256483613381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153758411</v>
      </c>
      <c r="E311" s="31">
        <v>160194151</v>
      </c>
      <c r="F311" s="31">
        <v>65223924</v>
      </c>
      <c r="G311" s="36">
        <f t="shared" si="72"/>
        <v>0.42419743788845476</v>
      </c>
      <c r="H311" s="31">
        <v>23966990</v>
      </c>
      <c r="I311" s="36">
        <f t="shared" si="73"/>
        <v>0.1558743345754269</v>
      </c>
      <c r="J311" s="31">
        <v>25665675</v>
      </c>
      <c r="K311" s="36">
        <f t="shared" si="74"/>
        <v>0.16021605557870836</v>
      </c>
      <c r="L311" s="31">
        <v>25032726</v>
      </c>
      <c r="M311" s="36">
        <f t="shared" si="75"/>
        <v>0.15626491881092464</v>
      </c>
      <c r="N311" s="31">
        <f t="shared" si="76"/>
        <v>139889315</v>
      </c>
      <c r="O311" s="36">
        <f t="shared" si="77"/>
        <v>0.87324858071753197</v>
      </c>
      <c r="P311" s="31">
        <v>21053149</v>
      </c>
      <c r="Q311" s="31">
        <v>136498124</v>
      </c>
      <c r="R311" s="31">
        <v>145060732</v>
      </c>
      <c r="S311" s="31">
        <v>133292703</v>
      </c>
      <c r="T311" s="36">
        <f t="shared" si="78"/>
        <v>0.91887515775116868</v>
      </c>
      <c r="U311" s="36">
        <f t="shared" si="79"/>
        <v>0.1890252617316297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583605309</v>
      </c>
      <c r="E312" s="31">
        <v>627194490</v>
      </c>
      <c r="F312" s="31">
        <v>173033371</v>
      </c>
      <c r="G312" s="36">
        <f t="shared" si="72"/>
        <v>0.29649039913034786</v>
      </c>
      <c r="H312" s="31">
        <v>164019268</v>
      </c>
      <c r="I312" s="36">
        <f t="shared" si="73"/>
        <v>0.28104485252377992</v>
      </c>
      <c r="J312" s="31">
        <v>154627642</v>
      </c>
      <c r="K312" s="36">
        <f t="shared" si="74"/>
        <v>0.24653858486543784</v>
      </c>
      <c r="L312" s="31">
        <v>148610386</v>
      </c>
      <c r="M312" s="36">
        <f t="shared" si="75"/>
        <v>0.23694466129637076</v>
      </c>
      <c r="N312" s="31">
        <f t="shared" si="76"/>
        <v>640290667</v>
      </c>
      <c r="O312" s="36">
        <f t="shared" si="77"/>
        <v>1.020880567684834</v>
      </c>
      <c r="P312" s="31">
        <v>141452622</v>
      </c>
      <c r="Q312" s="31">
        <v>542396804</v>
      </c>
      <c r="R312" s="31">
        <v>566737397</v>
      </c>
      <c r="S312" s="31">
        <v>587782250</v>
      </c>
      <c r="T312" s="36">
        <f t="shared" si="78"/>
        <v>1.0371333409642631</v>
      </c>
      <c r="U312" s="36">
        <f t="shared" si="79"/>
        <v>5.060184745108498E-2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648380475</v>
      </c>
      <c r="E313" s="31">
        <v>658530475</v>
      </c>
      <c r="F313" s="31">
        <v>238827406</v>
      </c>
      <c r="G313" s="36">
        <f t="shared" si="72"/>
        <v>0.36834453721019284</v>
      </c>
      <c r="H313" s="31">
        <v>161969399</v>
      </c>
      <c r="I313" s="36">
        <f t="shared" si="73"/>
        <v>0.24980610188793856</v>
      </c>
      <c r="J313" s="31">
        <v>153619932</v>
      </c>
      <c r="K313" s="36">
        <f t="shared" si="74"/>
        <v>0.23327687606256947</v>
      </c>
      <c r="L313" s="31">
        <v>134607360</v>
      </c>
      <c r="M313" s="36">
        <f t="shared" si="75"/>
        <v>0.20440566550849451</v>
      </c>
      <c r="N313" s="31">
        <f t="shared" si="76"/>
        <v>689024097</v>
      </c>
      <c r="O313" s="36">
        <f t="shared" si="77"/>
        <v>1.0463055593592687</v>
      </c>
      <c r="P313" s="31">
        <v>128673418</v>
      </c>
      <c r="Q313" s="31">
        <v>606488084</v>
      </c>
      <c r="R313" s="31">
        <v>608759799</v>
      </c>
      <c r="S313" s="31">
        <v>637640136</v>
      </c>
      <c r="T313" s="36">
        <f t="shared" si="78"/>
        <v>1.0474412683745564</v>
      </c>
      <c r="U313" s="36">
        <f t="shared" si="79"/>
        <v>4.6116300415677047E-2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294529652</v>
      </c>
      <c r="E314" s="31">
        <v>299380897</v>
      </c>
      <c r="F314" s="31">
        <v>136594222</v>
      </c>
      <c r="G314" s="36">
        <f t="shared" si="72"/>
        <v>0.46377069701627188</v>
      </c>
      <c r="H314" s="31">
        <v>53118994</v>
      </c>
      <c r="I314" s="36">
        <f t="shared" si="73"/>
        <v>0.18035193957313336</v>
      </c>
      <c r="J314" s="31">
        <v>53488762</v>
      </c>
      <c r="K314" s="36">
        <f t="shared" si="74"/>
        <v>0.1786645792567052</v>
      </c>
      <c r="L314" s="31">
        <v>54443520</v>
      </c>
      <c r="M314" s="36">
        <f t="shared" si="75"/>
        <v>0.18185368721104472</v>
      </c>
      <c r="N314" s="31">
        <f t="shared" si="76"/>
        <v>297645498</v>
      </c>
      <c r="O314" s="36">
        <f t="shared" si="77"/>
        <v>0.99420337430547545</v>
      </c>
      <c r="P314" s="31">
        <v>52481712</v>
      </c>
      <c r="Q314" s="31">
        <v>266302235</v>
      </c>
      <c r="R314" s="31">
        <v>275733740</v>
      </c>
      <c r="S314" s="31">
        <v>282640795</v>
      </c>
      <c r="T314" s="36">
        <f t="shared" si="78"/>
        <v>1.0250497273202763</v>
      </c>
      <c r="U314" s="36">
        <f t="shared" si="79"/>
        <v>3.7380792760723924E-2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216777905</v>
      </c>
      <c r="E315" s="31">
        <v>217474901</v>
      </c>
      <c r="F315" s="31">
        <v>65331119</v>
      </c>
      <c r="G315" s="36">
        <f t="shared" si="72"/>
        <v>0.30137351405808632</v>
      </c>
      <c r="H315" s="31">
        <v>56373695</v>
      </c>
      <c r="I315" s="36">
        <f t="shared" si="73"/>
        <v>0.26005277152207923</v>
      </c>
      <c r="J315" s="31">
        <v>58312685</v>
      </c>
      <c r="K315" s="36">
        <f t="shared" si="74"/>
        <v>0.26813524104098801</v>
      </c>
      <c r="L315" s="31">
        <v>44629042</v>
      </c>
      <c r="M315" s="36">
        <f t="shared" si="75"/>
        <v>0.20521467900334853</v>
      </c>
      <c r="N315" s="31">
        <f t="shared" si="76"/>
        <v>224646541</v>
      </c>
      <c r="O315" s="36">
        <f t="shared" si="77"/>
        <v>1.032976862925437</v>
      </c>
      <c r="P315" s="31">
        <v>11798658</v>
      </c>
      <c r="Q315" s="31">
        <v>172924283</v>
      </c>
      <c r="R315" s="31">
        <v>193852839</v>
      </c>
      <c r="S315" s="31">
        <v>188169228</v>
      </c>
      <c r="T315" s="36">
        <f t="shared" si="78"/>
        <v>0.97068079565241761</v>
      </c>
      <c r="U315" s="36">
        <f t="shared" si="79"/>
        <v>2.7825523885852101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265524600</v>
      </c>
      <c r="E316" s="31">
        <v>261920800</v>
      </c>
      <c r="F316" s="31">
        <v>110120147</v>
      </c>
      <c r="G316" s="36">
        <f t="shared" si="72"/>
        <v>0.41472672211915579</v>
      </c>
      <c r="H316" s="31">
        <v>88534242</v>
      </c>
      <c r="I316" s="36">
        <f t="shared" si="73"/>
        <v>0.33343141087492456</v>
      </c>
      <c r="J316" s="31">
        <v>66240417</v>
      </c>
      <c r="K316" s="36">
        <f t="shared" si="74"/>
        <v>0.25290246899062618</v>
      </c>
      <c r="L316" s="31">
        <v>282663</v>
      </c>
      <c r="M316" s="36">
        <f t="shared" si="75"/>
        <v>1.0791926414397024E-3</v>
      </c>
      <c r="N316" s="31">
        <f t="shared" si="76"/>
        <v>265177469</v>
      </c>
      <c r="O316" s="36">
        <f t="shared" si="77"/>
        <v>1.0124337929633691</v>
      </c>
      <c r="P316" s="31">
        <v>237438</v>
      </c>
      <c r="Q316" s="31">
        <v>257118600</v>
      </c>
      <c r="R316" s="31">
        <v>258418600</v>
      </c>
      <c r="S316" s="31">
        <v>257160390</v>
      </c>
      <c r="T316" s="36">
        <f t="shared" si="78"/>
        <v>0.99513111672302224</v>
      </c>
      <c r="U316" s="36">
        <f t="shared" si="79"/>
        <v>0.19047077552876956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2162576352</v>
      </c>
      <c r="E317" s="32">
        <f>SUM(E311:E316)</f>
        <v>2224695714</v>
      </c>
      <c r="F317" s="32">
        <f>SUM(F311:F316)</f>
        <v>789130189</v>
      </c>
      <c r="G317" s="37">
        <f t="shared" si="72"/>
        <v>0.36490281060837199</v>
      </c>
      <c r="H317" s="32">
        <f>SUM(H311:H316)</f>
        <v>547982588</v>
      </c>
      <c r="I317" s="37">
        <f t="shared" si="73"/>
        <v>0.25339340619960687</v>
      </c>
      <c r="J317" s="32">
        <f>SUM(J311:J316)</f>
        <v>511955113</v>
      </c>
      <c r="K317" s="37">
        <f t="shared" si="74"/>
        <v>0.23012365681215136</v>
      </c>
      <c r="L317" s="32">
        <f>SUM(L311:L316)</f>
        <v>407605697</v>
      </c>
      <c r="M317" s="37">
        <f t="shared" si="75"/>
        <v>0.18321862825326593</v>
      </c>
      <c r="N317" s="32">
        <f t="shared" si="76"/>
        <v>2256673587</v>
      </c>
      <c r="O317" s="37">
        <f t="shared" si="77"/>
        <v>1.0143740435146988</v>
      </c>
      <c r="P317" s="32">
        <f>SUM(P311:P316)</f>
        <v>355696997</v>
      </c>
      <c r="Q317" s="32">
        <f>SUM(Q311:Q316)</f>
        <v>1981728130</v>
      </c>
      <c r="R317" s="32">
        <f>SUM(R311:R316)</f>
        <v>2048563107</v>
      </c>
      <c r="S317" s="32">
        <f>SUM(S311:S316)</f>
        <v>2086685502</v>
      </c>
      <c r="T317" s="37">
        <f t="shared" si="78"/>
        <v>1.018609333961807</v>
      </c>
      <c r="U317" s="37">
        <f t="shared" si="79"/>
        <v>0.1459351651484424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344343329</v>
      </c>
      <c r="E318" s="31">
        <v>281563684</v>
      </c>
      <c r="F318" s="31">
        <v>130869701</v>
      </c>
      <c r="G318" s="36">
        <f t="shared" si="72"/>
        <v>0.38005586279268389</v>
      </c>
      <c r="H318" s="31">
        <v>66939501</v>
      </c>
      <c r="I318" s="36">
        <f t="shared" si="73"/>
        <v>0.19439755430836297</v>
      </c>
      <c r="J318" s="31">
        <v>71505989</v>
      </c>
      <c r="K318" s="36">
        <f t="shared" si="74"/>
        <v>0.25396026925120074</v>
      </c>
      <c r="L318" s="31">
        <v>54726828</v>
      </c>
      <c r="M318" s="36">
        <f t="shared" si="75"/>
        <v>0.19436749520580929</v>
      </c>
      <c r="N318" s="31">
        <f t="shared" si="76"/>
        <v>324042019</v>
      </c>
      <c r="O318" s="36">
        <f t="shared" si="77"/>
        <v>1.1508658162037686</v>
      </c>
      <c r="P318" s="31">
        <v>42490251</v>
      </c>
      <c r="Q318" s="31">
        <v>308894139</v>
      </c>
      <c r="R318" s="31">
        <v>298204824</v>
      </c>
      <c r="S318" s="31">
        <v>278849728</v>
      </c>
      <c r="T318" s="36">
        <f t="shared" si="78"/>
        <v>0.93509462476032912</v>
      </c>
      <c r="U318" s="36">
        <f t="shared" si="79"/>
        <v>0.28798551931359495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442793838</v>
      </c>
      <c r="E319" s="31">
        <v>468544238</v>
      </c>
      <c r="F319" s="31">
        <v>114698797</v>
      </c>
      <c r="G319" s="36">
        <f t="shared" si="72"/>
        <v>0.25903431158407403</v>
      </c>
      <c r="H319" s="31">
        <v>107558846</v>
      </c>
      <c r="I319" s="36">
        <f t="shared" si="73"/>
        <v>0.24290953660470768</v>
      </c>
      <c r="J319" s="31">
        <v>127226493</v>
      </c>
      <c r="K319" s="36">
        <f t="shared" si="74"/>
        <v>0.27153571142624955</v>
      </c>
      <c r="L319" s="31">
        <v>76212469</v>
      </c>
      <c r="M319" s="36">
        <f t="shared" si="75"/>
        <v>0.16265800071582567</v>
      </c>
      <c r="N319" s="31">
        <f t="shared" si="76"/>
        <v>425696605</v>
      </c>
      <c r="O319" s="36">
        <f t="shared" si="77"/>
        <v>0.90855157416320631</v>
      </c>
      <c r="P319" s="31">
        <v>117519393</v>
      </c>
      <c r="Q319" s="31">
        <v>407781200</v>
      </c>
      <c r="R319" s="31">
        <v>411981200</v>
      </c>
      <c r="S319" s="31">
        <v>429575415</v>
      </c>
      <c r="T319" s="36">
        <f t="shared" si="78"/>
        <v>1.042706354076351</v>
      </c>
      <c r="U319" s="36">
        <f t="shared" si="79"/>
        <v>-0.35149027701325852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130606985</v>
      </c>
      <c r="E320" s="31">
        <v>128711985</v>
      </c>
      <c r="F320" s="31">
        <v>51162500</v>
      </c>
      <c r="G320" s="36">
        <f t="shared" si="72"/>
        <v>0.3917286659668317</v>
      </c>
      <c r="H320" s="31">
        <v>22801390</v>
      </c>
      <c r="I320" s="36">
        <f t="shared" si="73"/>
        <v>0.17458017272200257</v>
      </c>
      <c r="J320" s="31">
        <v>22656122</v>
      </c>
      <c r="K320" s="36">
        <f t="shared" si="74"/>
        <v>0.17602185219969999</v>
      </c>
      <c r="L320" s="31">
        <v>21971423</v>
      </c>
      <c r="M320" s="36">
        <f t="shared" si="75"/>
        <v>0.17070223103155469</v>
      </c>
      <c r="N320" s="31">
        <f t="shared" si="76"/>
        <v>118591435</v>
      </c>
      <c r="O320" s="36">
        <f t="shared" si="77"/>
        <v>0.92137057011435264</v>
      </c>
      <c r="P320" s="31">
        <v>21219805</v>
      </c>
      <c r="Q320" s="31">
        <v>125318165</v>
      </c>
      <c r="R320" s="31">
        <v>123006965</v>
      </c>
      <c r="S320" s="31">
        <v>115334108</v>
      </c>
      <c r="T320" s="36">
        <f t="shared" si="78"/>
        <v>0.93762258096523232</v>
      </c>
      <c r="U320" s="36">
        <f t="shared" si="79"/>
        <v>3.5420589397499258E-2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87206789</v>
      </c>
      <c r="E321" s="31">
        <v>95015872</v>
      </c>
      <c r="F321" s="31">
        <v>24843562</v>
      </c>
      <c r="G321" s="36">
        <f t="shared" si="72"/>
        <v>0.28488105438671751</v>
      </c>
      <c r="H321" s="31">
        <v>20432316</v>
      </c>
      <c r="I321" s="36">
        <f t="shared" si="73"/>
        <v>0.23429730912349037</v>
      </c>
      <c r="J321" s="31">
        <v>20685094</v>
      </c>
      <c r="K321" s="36">
        <f t="shared" si="74"/>
        <v>0.2177014593940684</v>
      </c>
      <c r="L321" s="31">
        <v>21179018</v>
      </c>
      <c r="M321" s="36">
        <f t="shared" si="75"/>
        <v>0.22289979088967368</v>
      </c>
      <c r="N321" s="31">
        <f t="shared" si="76"/>
        <v>87139990</v>
      </c>
      <c r="O321" s="36">
        <f t="shared" si="77"/>
        <v>0.91710982771383709</v>
      </c>
      <c r="P321" s="31">
        <v>18990222</v>
      </c>
      <c r="Q321" s="31">
        <v>75913144</v>
      </c>
      <c r="R321" s="31">
        <v>78348354</v>
      </c>
      <c r="S321" s="31">
        <v>76338244</v>
      </c>
      <c r="T321" s="36">
        <f t="shared" si="78"/>
        <v>0.97434394090780774</v>
      </c>
      <c r="U321" s="36">
        <f t="shared" si="79"/>
        <v>0.11525910544910944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75297700</v>
      </c>
      <c r="E322" s="31">
        <v>76188804</v>
      </c>
      <c r="F322" s="31">
        <v>29233943</v>
      </c>
      <c r="G322" s="36">
        <f t="shared" si="72"/>
        <v>0.38824483350753075</v>
      </c>
      <c r="H322" s="31">
        <v>31961574</v>
      </c>
      <c r="I322" s="36">
        <f t="shared" si="73"/>
        <v>0.42446945922651025</v>
      </c>
      <c r="J322" s="31">
        <v>21638513</v>
      </c>
      <c r="K322" s="36">
        <f t="shared" si="74"/>
        <v>0.28401171647214729</v>
      </c>
      <c r="L322" s="31">
        <v>3384242</v>
      </c>
      <c r="M322" s="36">
        <f t="shared" si="75"/>
        <v>4.4419151139319629E-2</v>
      </c>
      <c r="N322" s="31">
        <f t="shared" si="76"/>
        <v>86218272</v>
      </c>
      <c r="O322" s="36">
        <f t="shared" si="77"/>
        <v>1.1316396566613647</v>
      </c>
      <c r="P322" s="31">
        <v>4626654</v>
      </c>
      <c r="Q322" s="31">
        <v>94771200</v>
      </c>
      <c r="R322" s="31">
        <v>101494907</v>
      </c>
      <c r="S322" s="31">
        <v>97158295</v>
      </c>
      <c r="T322" s="36">
        <f t="shared" si="78"/>
        <v>0.95727261467415303</v>
      </c>
      <c r="U322" s="36">
        <f t="shared" si="79"/>
        <v>-0.26853358820434814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1080248641</v>
      </c>
      <c r="E323" s="32">
        <f>SUM(E318:E322)</f>
        <v>1050024583</v>
      </c>
      <c r="F323" s="32">
        <f>SUM(F318:F322)</f>
        <v>350808503</v>
      </c>
      <c r="G323" s="37">
        <f t="shared" si="72"/>
        <v>0.32474792347366627</v>
      </c>
      <c r="H323" s="32">
        <f>SUM(H318:H322)</f>
        <v>249693627</v>
      </c>
      <c r="I323" s="37">
        <f t="shared" si="73"/>
        <v>0.23114458794306411</v>
      </c>
      <c r="J323" s="32">
        <f>SUM(J318:J322)</f>
        <v>263712211</v>
      </c>
      <c r="K323" s="37">
        <f t="shared" si="74"/>
        <v>0.25114860667981143</v>
      </c>
      <c r="L323" s="32">
        <f>SUM(L318:L322)</f>
        <v>177473980</v>
      </c>
      <c r="M323" s="37">
        <f t="shared" si="75"/>
        <v>0.16901888096080889</v>
      </c>
      <c r="N323" s="32">
        <f t="shared" si="76"/>
        <v>1041688321</v>
      </c>
      <c r="O323" s="37">
        <f t="shared" si="77"/>
        <v>0.99206088873064036</v>
      </c>
      <c r="P323" s="32">
        <f>SUM(P318:P322)</f>
        <v>204846325</v>
      </c>
      <c r="Q323" s="32">
        <f>SUM(Q318:Q322)</f>
        <v>1012677848</v>
      </c>
      <c r="R323" s="32">
        <f>SUM(R318:R322)</f>
        <v>1013036250</v>
      </c>
      <c r="S323" s="32">
        <f>SUM(S318:S322)</f>
        <v>997255790</v>
      </c>
      <c r="T323" s="37">
        <f t="shared" si="78"/>
        <v>0.98442261074073112</v>
      </c>
      <c r="U323" s="37">
        <f t="shared" si="79"/>
        <v>-0.13362380311191813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41064260</v>
      </c>
      <c r="E324" s="31">
        <v>41064260</v>
      </c>
      <c r="F324" s="31">
        <v>7269220</v>
      </c>
      <c r="G324" s="36">
        <f t="shared" si="72"/>
        <v>0.17702060136965819</v>
      </c>
      <c r="H324" s="31">
        <v>15431838</v>
      </c>
      <c r="I324" s="36">
        <f t="shared" si="73"/>
        <v>0.37579729915990207</v>
      </c>
      <c r="J324" s="31">
        <v>8925248</v>
      </c>
      <c r="K324" s="36">
        <f t="shared" si="74"/>
        <v>0.21734832187405789</v>
      </c>
      <c r="L324" s="31">
        <v>11220196</v>
      </c>
      <c r="M324" s="36">
        <f t="shared" si="75"/>
        <v>0.27323507108127604</v>
      </c>
      <c r="N324" s="31">
        <f t="shared" si="76"/>
        <v>42846502</v>
      </c>
      <c r="O324" s="36">
        <f t="shared" si="77"/>
        <v>1.0434012934848942</v>
      </c>
      <c r="P324" s="31">
        <v>6827261</v>
      </c>
      <c r="Q324" s="31">
        <v>37698113</v>
      </c>
      <c r="R324" s="31">
        <v>39133093</v>
      </c>
      <c r="S324" s="31">
        <v>40077615</v>
      </c>
      <c r="T324" s="36">
        <f t="shared" si="78"/>
        <v>1.0241361448224908</v>
      </c>
      <c r="U324" s="36">
        <f t="shared" si="79"/>
        <v>0.64344031962451709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170125246</v>
      </c>
      <c r="E325" s="31">
        <v>184745246</v>
      </c>
      <c r="F325" s="31">
        <v>58187173</v>
      </c>
      <c r="G325" s="36">
        <f t="shared" si="72"/>
        <v>0.34202550396312137</v>
      </c>
      <c r="H325" s="31">
        <v>28894081</v>
      </c>
      <c r="I325" s="36">
        <f t="shared" si="73"/>
        <v>0.16984005419160422</v>
      </c>
      <c r="J325" s="31">
        <v>43193923</v>
      </c>
      <c r="K325" s="36">
        <f t="shared" si="74"/>
        <v>0.23380262245016037</v>
      </c>
      <c r="L325" s="31">
        <v>47636933</v>
      </c>
      <c r="M325" s="36">
        <f t="shared" si="75"/>
        <v>0.25785200989691504</v>
      </c>
      <c r="N325" s="31">
        <f t="shared" si="76"/>
        <v>177912110</v>
      </c>
      <c r="O325" s="36">
        <f t="shared" si="77"/>
        <v>0.96301319710278233</v>
      </c>
      <c r="P325" s="31">
        <v>17516514</v>
      </c>
      <c r="Q325" s="31">
        <v>159332848</v>
      </c>
      <c r="R325" s="31">
        <v>161645962</v>
      </c>
      <c r="S325" s="31">
        <v>162595076</v>
      </c>
      <c r="T325" s="36">
        <f t="shared" si="78"/>
        <v>1.0058715602187451</v>
      </c>
      <c r="U325" s="36">
        <f t="shared" si="79"/>
        <v>1.7195441398899347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331901833</v>
      </c>
      <c r="E326" s="31">
        <v>358461109</v>
      </c>
      <c r="F326" s="31">
        <v>107284320</v>
      </c>
      <c r="G326" s="36">
        <f t="shared" si="72"/>
        <v>0.3232411193101184</v>
      </c>
      <c r="H326" s="31">
        <v>82095996</v>
      </c>
      <c r="I326" s="36">
        <f t="shared" si="73"/>
        <v>0.24735023382651822</v>
      </c>
      <c r="J326" s="31">
        <v>81627898</v>
      </c>
      <c r="K326" s="36">
        <f t="shared" si="74"/>
        <v>0.22771758483847127</v>
      </c>
      <c r="L326" s="31">
        <v>80762381</v>
      </c>
      <c r="M326" s="36">
        <f t="shared" si="75"/>
        <v>0.22530304954225872</v>
      </c>
      <c r="N326" s="31">
        <f t="shared" si="76"/>
        <v>351770595</v>
      </c>
      <c r="O326" s="36">
        <f t="shared" si="77"/>
        <v>0.981335453604257</v>
      </c>
      <c r="P326" s="31">
        <v>74053952</v>
      </c>
      <c r="Q326" s="31">
        <v>288609392</v>
      </c>
      <c r="R326" s="31">
        <v>290866003</v>
      </c>
      <c r="S326" s="31">
        <v>297980675</v>
      </c>
      <c r="T326" s="36">
        <f t="shared" si="78"/>
        <v>1.0244603079308654</v>
      </c>
      <c r="U326" s="36">
        <f t="shared" si="79"/>
        <v>9.0588399657590246E-2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578417359</v>
      </c>
      <c r="E327" s="31">
        <v>578432941</v>
      </c>
      <c r="F327" s="31">
        <v>165975639</v>
      </c>
      <c r="G327" s="36">
        <f t="shared" si="72"/>
        <v>0.28694788705329988</v>
      </c>
      <c r="H327" s="31">
        <v>150351026</v>
      </c>
      <c r="I327" s="36">
        <f t="shared" si="73"/>
        <v>0.25993518980816066</v>
      </c>
      <c r="J327" s="31">
        <v>143715365</v>
      </c>
      <c r="K327" s="36">
        <f t="shared" si="74"/>
        <v>0.24845639799065317</v>
      </c>
      <c r="L327" s="31">
        <v>164646444</v>
      </c>
      <c r="M327" s="36">
        <f t="shared" si="75"/>
        <v>0.28464223305705544</v>
      </c>
      <c r="N327" s="31">
        <f t="shared" si="76"/>
        <v>624688474</v>
      </c>
      <c r="O327" s="36">
        <f t="shared" si="77"/>
        <v>1.079966975808869</v>
      </c>
      <c r="P327" s="31">
        <v>146752417</v>
      </c>
      <c r="Q327" s="31">
        <v>519321345</v>
      </c>
      <c r="R327" s="31">
        <v>540462154</v>
      </c>
      <c r="S327" s="31">
        <v>559218061</v>
      </c>
      <c r="T327" s="36">
        <f t="shared" si="78"/>
        <v>1.0347034604757912</v>
      </c>
      <c r="U327" s="36">
        <f t="shared" si="79"/>
        <v>0.12193343977428328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169337400</v>
      </c>
      <c r="E328" s="31">
        <v>170012400</v>
      </c>
      <c r="F328" s="31">
        <v>162462979</v>
      </c>
      <c r="G328" s="36">
        <f t="shared" si="72"/>
        <v>0.95940400053384545</v>
      </c>
      <c r="H328" s="31">
        <v>1502878</v>
      </c>
      <c r="I328" s="36">
        <f t="shared" si="73"/>
        <v>8.8750506385476564E-3</v>
      </c>
      <c r="J328" s="31">
        <v>1197535</v>
      </c>
      <c r="K328" s="36">
        <f t="shared" si="74"/>
        <v>7.0438097456420826E-3</v>
      </c>
      <c r="L328" s="31">
        <v>2505667</v>
      </c>
      <c r="M328" s="36">
        <f t="shared" si="75"/>
        <v>1.473814262959643E-2</v>
      </c>
      <c r="N328" s="31">
        <f t="shared" si="76"/>
        <v>167669059</v>
      </c>
      <c r="O328" s="36">
        <f t="shared" si="77"/>
        <v>0.98621664655048691</v>
      </c>
      <c r="P328" s="31">
        <v>2294842</v>
      </c>
      <c r="Q328" s="31">
        <v>134266700</v>
      </c>
      <c r="R328" s="31">
        <v>135068700</v>
      </c>
      <c r="S328" s="31">
        <v>135369294</v>
      </c>
      <c r="T328" s="36">
        <f t="shared" si="78"/>
        <v>1.0022254896952441</v>
      </c>
      <c r="U328" s="36">
        <f t="shared" si="79"/>
        <v>9.1869069853175001E-2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229663223</v>
      </c>
      <c r="E329" s="31">
        <v>232919336</v>
      </c>
      <c r="F329" s="31">
        <v>66985298</v>
      </c>
      <c r="G329" s="36">
        <f t="shared" si="72"/>
        <v>0.29166749958917021</v>
      </c>
      <c r="H329" s="31">
        <v>50493410</v>
      </c>
      <c r="I329" s="36">
        <f t="shared" si="73"/>
        <v>0.21985849253713555</v>
      </c>
      <c r="J329" s="31">
        <v>59832235</v>
      </c>
      <c r="K329" s="36">
        <f t="shared" si="74"/>
        <v>0.25687963922411317</v>
      </c>
      <c r="L329" s="31">
        <v>68834591</v>
      </c>
      <c r="M329" s="36">
        <f t="shared" si="75"/>
        <v>0.29552974081980038</v>
      </c>
      <c r="N329" s="31">
        <f t="shared" si="76"/>
        <v>246145534</v>
      </c>
      <c r="O329" s="36">
        <f t="shared" si="77"/>
        <v>1.0567844569160201</v>
      </c>
      <c r="P329" s="31">
        <v>52371494</v>
      </c>
      <c r="Q329" s="31">
        <v>212194657</v>
      </c>
      <c r="R329" s="31">
        <v>219670743</v>
      </c>
      <c r="S329" s="31">
        <v>206502798</v>
      </c>
      <c r="T329" s="36">
        <f t="shared" si="78"/>
        <v>0.94005599097919013</v>
      </c>
      <c r="U329" s="36">
        <f t="shared" si="79"/>
        <v>0.31435225048191295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375927748</v>
      </c>
      <c r="E330" s="31">
        <v>397062666</v>
      </c>
      <c r="F330" s="31">
        <v>156020264</v>
      </c>
      <c r="G330" s="36">
        <f t="shared" si="72"/>
        <v>0.41502726210037572</v>
      </c>
      <c r="H330" s="31">
        <v>80614482</v>
      </c>
      <c r="I330" s="36">
        <f t="shared" si="73"/>
        <v>0.21444142505809388</v>
      </c>
      <c r="J330" s="31">
        <v>77909407</v>
      </c>
      <c r="K330" s="36">
        <f t="shared" si="74"/>
        <v>0.19621438546428335</v>
      </c>
      <c r="L330" s="31">
        <v>75262062</v>
      </c>
      <c r="M330" s="36">
        <f t="shared" si="75"/>
        <v>0.18954706257878196</v>
      </c>
      <c r="N330" s="31">
        <f t="shared" si="76"/>
        <v>389806215</v>
      </c>
      <c r="O330" s="36">
        <f t="shared" si="77"/>
        <v>0.98172467063423186</v>
      </c>
      <c r="P330" s="31">
        <v>65305709</v>
      </c>
      <c r="Q330" s="31">
        <v>338673118</v>
      </c>
      <c r="R330" s="31">
        <v>356086092</v>
      </c>
      <c r="S330" s="31">
        <v>348339265</v>
      </c>
      <c r="T330" s="36">
        <f t="shared" si="78"/>
        <v>0.97824451116164346</v>
      </c>
      <c r="U330" s="36">
        <f t="shared" si="79"/>
        <v>0.15245762051216682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7708983</v>
      </c>
      <c r="E331" s="31">
        <v>22980015</v>
      </c>
      <c r="F331" s="31">
        <v>1112304</v>
      </c>
      <c r="G331" s="36">
        <f t="shared" si="72"/>
        <v>0.14428673665514635</v>
      </c>
      <c r="H331" s="31">
        <v>1177239</v>
      </c>
      <c r="I331" s="36">
        <f t="shared" si="73"/>
        <v>0.15271002673115247</v>
      </c>
      <c r="J331" s="31">
        <v>1437476</v>
      </c>
      <c r="K331" s="36">
        <f t="shared" si="74"/>
        <v>6.2553309908631477E-2</v>
      </c>
      <c r="L331" s="31">
        <v>8300619</v>
      </c>
      <c r="M331" s="36">
        <f t="shared" si="75"/>
        <v>0.36121033863554919</v>
      </c>
      <c r="N331" s="31">
        <f t="shared" si="76"/>
        <v>12027638</v>
      </c>
      <c r="O331" s="36">
        <f t="shared" si="77"/>
        <v>0.52339556784449448</v>
      </c>
      <c r="P331" s="31">
        <v>2153637</v>
      </c>
      <c r="Q331" s="31">
        <v>1029310</v>
      </c>
      <c r="R331" s="31">
        <v>7299853</v>
      </c>
      <c r="S331" s="31">
        <v>6817499</v>
      </c>
      <c r="T331" s="36">
        <f t="shared" si="78"/>
        <v>0.93392277899294684</v>
      </c>
      <c r="U331" s="36">
        <f t="shared" si="79"/>
        <v>2.8542330949923316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1904146052</v>
      </c>
      <c r="E332" s="32">
        <f>SUM(E324:E331)</f>
        <v>1985677973</v>
      </c>
      <c r="F332" s="32">
        <f>SUM(F324:F331)</f>
        <v>725297197</v>
      </c>
      <c r="G332" s="37">
        <f t="shared" si="72"/>
        <v>0.38090418339401627</v>
      </c>
      <c r="H332" s="32">
        <f>SUM(H324:H331)</f>
        <v>410560950</v>
      </c>
      <c r="I332" s="37">
        <f t="shared" si="73"/>
        <v>0.2156142117190914</v>
      </c>
      <c r="J332" s="32">
        <f>SUM(J324:J331)</f>
        <v>417839087</v>
      </c>
      <c r="K332" s="37">
        <f t="shared" si="74"/>
        <v>0.21042640986177671</v>
      </c>
      <c r="L332" s="32">
        <f>SUM(L324:L331)</f>
        <v>459168893</v>
      </c>
      <c r="M332" s="37">
        <f t="shared" si="75"/>
        <v>0.23124036185297403</v>
      </c>
      <c r="N332" s="32">
        <f t="shared" si="76"/>
        <v>2012866127</v>
      </c>
      <c r="O332" s="37">
        <f t="shared" si="77"/>
        <v>1.0136921265027297</v>
      </c>
      <c r="P332" s="32">
        <f>SUM(P324:P331)</f>
        <v>367275826</v>
      </c>
      <c r="Q332" s="32">
        <f>SUM(Q324:Q331)</f>
        <v>1691125483</v>
      </c>
      <c r="R332" s="32">
        <f>SUM(R324:R331)</f>
        <v>1750232600</v>
      </c>
      <c r="S332" s="32">
        <f>SUM(S324:S331)</f>
        <v>1756900283</v>
      </c>
      <c r="T332" s="37">
        <f t="shared" si="78"/>
        <v>1.0038095982214021</v>
      </c>
      <c r="U332" s="37">
        <f t="shared" si="79"/>
        <v>0.25020178431237117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34464222</v>
      </c>
      <c r="E333" s="31">
        <v>34785668</v>
      </c>
      <c r="F333" s="31">
        <v>17092139</v>
      </c>
      <c r="G333" s="36">
        <f t="shared" si="72"/>
        <v>0.49593862876115408</v>
      </c>
      <c r="H333" s="31">
        <v>10091976</v>
      </c>
      <c r="I333" s="36">
        <f t="shared" si="73"/>
        <v>0.29282471543968119</v>
      </c>
      <c r="J333" s="31">
        <v>6962215</v>
      </c>
      <c r="K333" s="36">
        <f t="shared" si="74"/>
        <v>0.20014607740176213</v>
      </c>
      <c r="L333" s="31">
        <v>2710146</v>
      </c>
      <c r="M333" s="36">
        <f t="shared" si="75"/>
        <v>7.7909844939588344E-2</v>
      </c>
      <c r="N333" s="31">
        <f t="shared" si="76"/>
        <v>36856476</v>
      </c>
      <c r="O333" s="36">
        <f t="shared" si="77"/>
        <v>1.0595304939954007</v>
      </c>
      <c r="P333" s="31">
        <v>6747295</v>
      </c>
      <c r="Q333" s="31">
        <v>41126746</v>
      </c>
      <c r="R333" s="31">
        <v>41018436</v>
      </c>
      <c r="S333" s="31">
        <v>36934974</v>
      </c>
      <c r="T333" s="36">
        <f t="shared" si="78"/>
        <v>0.90044813020174641</v>
      </c>
      <c r="U333" s="36">
        <f t="shared" si="79"/>
        <v>-0.59833592573023708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16220876</v>
      </c>
      <c r="E334" s="31">
        <v>17022230</v>
      </c>
      <c r="F334" s="31">
        <v>5218590</v>
      </c>
      <c r="G334" s="36">
        <f t="shared" si="72"/>
        <v>0.32172060251246604</v>
      </c>
      <c r="H334" s="31">
        <v>3115186</v>
      </c>
      <c r="I334" s="36">
        <f t="shared" si="73"/>
        <v>0.19204795104777325</v>
      </c>
      <c r="J334" s="31">
        <v>3456558</v>
      </c>
      <c r="K334" s="36">
        <f t="shared" si="74"/>
        <v>0.20306140852285512</v>
      </c>
      <c r="L334" s="31">
        <v>3767728</v>
      </c>
      <c r="M334" s="36">
        <f t="shared" si="75"/>
        <v>0.221341622102392</v>
      </c>
      <c r="N334" s="31">
        <f t="shared" si="76"/>
        <v>15558062</v>
      </c>
      <c r="O334" s="36">
        <f t="shared" si="77"/>
        <v>0.9139849479181047</v>
      </c>
      <c r="P334" s="31">
        <v>3242619</v>
      </c>
      <c r="Q334" s="31">
        <v>14019206</v>
      </c>
      <c r="R334" s="31">
        <v>14644938</v>
      </c>
      <c r="S334" s="31">
        <v>14972507</v>
      </c>
      <c r="T334" s="36">
        <f t="shared" si="78"/>
        <v>1.0223673872842616</v>
      </c>
      <c r="U334" s="36">
        <f t="shared" si="79"/>
        <v>0.1619397776920446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115322772</v>
      </c>
      <c r="E335" s="31">
        <v>187958436</v>
      </c>
      <c r="F335" s="31">
        <v>22009498</v>
      </c>
      <c r="G335" s="36">
        <f t="shared" si="72"/>
        <v>0.19085127436929802</v>
      </c>
      <c r="H335" s="31">
        <v>22307743</v>
      </c>
      <c r="I335" s="36">
        <f t="shared" si="73"/>
        <v>0.19343745049763458</v>
      </c>
      <c r="J335" s="31">
        <v>39210988</v>
      </c>
      <c r="K335" s="36">
        <f t="shared" si="74"/>
        <v>0.20861520682157622</v>
      </c>
      <c r="L335" s="31">
        <v>51158111</v>
      </c>
      <c r="M335" s="36">
        <f t="shared" si="75"/>
        <v>0.27217778615693528</v>
      </c>
      <c r="N335" s="31">
        <f t="shared" si="76"/>
        <v>134686340</v>
      </c>
      <c r="O335" s="36">
        <f t="shared" si="77"/>
        <v>0.71657512621567032</v>
      </c>
      <c r="P335" s="31">
        <v>56096047</v>
      </c>
      <c r="Q335" s="31">
        <v>92472753</v>
      </c>
      <c r="R335" s="31">
        <v>138405228</v>
      </c>
      <c r="S335" s="31">
        <v>141597489</v>
      </c>
      <c r="T335" s="36">
        <f t="shared" si="78"/>
        <v>1.0230645983979738</v>
      </c>
      <c r="U335" s="36">
        <f t="shared" si="79"/>
        <v>-8.8026452202594641E-2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4707490</v>
      </c>
      <c r="E336" s="31">
        <v>5594169</v>
      </c>
      <c r="F336" s="31">
        <v>620877</v>
      </c>
      <c r="G336" s="36">
        <f t="shared" si="72"/>
        <v>0.13189130513288397</v>
      </c>
      <c r="H336" s="31">
        <v>12591673</v>
      </c>
      <c r="I336" s="36">
        <f t="shared" si="73"/>
        <v>2.6748167282352164</v>
      </c>
      <c r="J336" s="31">
        <v>836538</v>
      </c>
      <c r="K336" s="36">
        <f t="shared" si="74"/>
        <v>0.14953749162744279</v>
      </c>
      <c r="L336" s="31">
        <v>-8143860</v>
      </c>
      <c r="M336" s="36">
        <f t="shared" si="75"/>
        <v>-1.4557765416096653</v>
      </c>
      <c r="N336" s="31">
        <f t="shared" si="76"/>
        <v>5905228</v>
      </c>
      <c r="O336" s="36">
        <f t="shared" si="77"/>
        <v>1.0556041478189164</v>
      </c>
      <c r="P336" s="31">
        <v>2977397</v>
      </c>
      <c r="Q336" s="31">
        <v>2306730</v>
      </c>
      <c r="R336" s="31">
        <v>5417611</v>
      </c>
      <c r="S336" s="31">
        <v>4682382</v>
      </c>
      <c r="T336" s="36">
        <f t="shared" si="78"/>
        <v>0.86428907501849062</v>
      </c>
      <c r="U336" s="36">
        <f t="shared" si="79"/>
        <v>-3.7352281204018141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170715360</v>
      </c>
      <c r="E337" s="32">
        <f>SUM(E333:E336)</f>
        <v>245360503</v>
      </c>
      <c r="F337" s="32">
        <f>SUM(F333:F336)</f>
        <v>44941104</v>
      </c>
      <c r="G337" s="37">
        <f t="shared" si="72"/>
        <v>0.2632516722572591</v>
      </c>
      <c r="H337" s="32">
        <f>SUM(H333:H336)</f>
        <v>48106578</v>
      </c>
      <c r="I337" s="37">
        <f t="shared" si="73"/>
        <v>0.2817940810949876</v>
      </c>
      <c r="J337" s="32">
        <f>SUM(J333:J336)</f>
        <v>50466299</v>
      </c>
      <c r="K337" s="37">
        <f t="shared" si="74"/>
        <v>0.20568224462761228</v>
      </c>
      <c r="L337" s="32">
        <f>SUM(L333:L336)</f>
        <v>49492125</v>
      </c>
      <c r="M337" s="37">
        <f t="shared" si="75"/>
        <v>0.20171186639603522</v>
      </c>
      <c r="N337" s="32">
        <f t="shared" si="76"/>
        <v>193006106</v>
      </c>
      <c r="O337" s="37">
        <f t="shared" si="77"/>
        <v>0.78662255595392216</v>
      </c>
      <c r="P337" s="32">
        <f>SUM(P333:P336)</f>
        <v>69063358</v>
      </c>
      <c r="Q337" s="32">
        <f>SUM(Q333:Q336)</f>
        <v>149925435</v>
      </c>
      <c r="R337" s="32">
        <f>SUM(R333:R336)</f>
        <v>199486213</v>
      </c>
      <c r="S337" s="32">
        <f>SUM(S333:S336)</f>
        <v>198187352</v>
      </c>
      <c r="T337" s="37">
        <f t="shared" si="78"/>
        <v>0.9934889685835081</v>
      </c>
      <c r="U337" s="37">
        <f t="shared" si="79"/>
        <v>-0.28338084864046142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26431933847</v>
      </c>
      <c r="E338" s="32">
        <f>SUM(E302,E304:E309,E311:E316,E318:E322,E324:E331,E333:E336)</f>
        <v>26844905165</v>
      </c>
      <c r="F338" s="32">
        <f>SUM(F302,F304:F309,F311:F316,F318:F322,F324:F331,F333:F336)</f>
        <v>7849761576</v>
      </c>
      <c r="G338" s="37">
        <f t="shared" si="72"/>
        <v>0.29698022178165145</v>
      </c>
      <c r="H338" s="32">
        <f>SUM(H302,H304:H309,H311:H316,H318:H322,H324:H331,H333:H336)</f>
        <v>7081004318</v>
      </c>
      <c r="I338" s="37">
        <f t="shared" si="73"/>
        <v>0.26789580962891552</v>
      </c>
      <c r="J338" s="32">
        <f>SUM(J302,J304:J309,J311:J316,J318:J322,J324:J331,J333:J336)</f>
        <v>6880393968</v>
      </c>
      <c r="K338" s="37">
        <f t="shared" si="74"/>
        <v>0.25630166788484537</v>
      </c>
      <c r="L338" s="32">
        <f>SUM(L302,L304:L309,L311:L316,L318:L322,L324:L331,L333:L336)</f>
        <v>5597007378</v>
      </c>
      <c r="M338" s="37">
        <f t="shared" si="75"/>
        <v>0.20849421309550006</v>
      </c>
      <c r="N338" s="32">
        <f t="shared" si="76"/>
        <v>27408167240</v>
      </c>
      <c r="O338" s="37">
        <f t="shared" si="77"/>
        <v>1.0209820847396538</v>
      </c>
      <c r="P338" s="32">
        <f>SUM(P302,P304:P309,P311:P316,P318:P322,P324:P331,P333:P336)</f>
        <v>5079533332</v>
      </c>
      <c r="Q338" s="32">
        <f>SUM(Q302,Q304:Q309,Q311:Q316,Q318:Q322,Q324:Q331,Q333:Q336)</f>
        <v>24755555595</v>
      </c>
      <c r="R338" s="32">
        <f>SUM(R302,R304:R309,R311:R316,R318:R322,R324:R331,R333:R336)</f>
        <v>25357549226</v>
      </c>
      <c r="S338" s="32">
        <f>SUM(S302,S304:S309,S311:S316,S318:S322,S324:S331,S333:S336)</f>
        <v>25563836547</v>
      </c>
      <c r="T338" s="37">
        <f t="shared" si="78"/>
        <v>1.0081351442586766</v>
      </c>
      <c r="U338" s="37">
        <f t="shared" si="79"/>
        <v>0.10187432824586895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196872987350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199249465531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65178769456</v>
      </c>
      <c r="G339" s="39">
        <f t="shared" si="72"/>
        <v>0.33107015001568219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58989415714</v>
      </c>
      <c r="I339" s="39">
        <f t="shared" si="73"/>
        <v>0.29963184136139942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52080622563</v>
      </c>
      <c r="K339" s="39">
        <f t="shared" si="74"/>
        <v>0.26138400132820983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33854892048</v>
      </c>
      <c r="M339" s="39">
        <f t="shared" si="75"/>
        <v>0.16991208462103868</v>
      </c>
      <c r="N339" s="34">
        <f t="shared" si="76"/>
        <v>210103699781</v>
      </c>
      <c r="O339" s="39">
        <f t="shared" si="77"/>
        <v>1.0544756003288314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27013561512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184402995971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188560783184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193267871962</v>
      </c>
      <c r="T339" s="39">
        <f t="shared" si="78"/>
        <v>1.024963243674093</v>
      </c>
      <c r="U339" s="39">
        <f t="shared" si="79"/>
        <v>0.25325540776846234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       +$L8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=0),0,(($L8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0</v>
      </c>
      <c r="E9" s="31">
        <v>0</v>
      </c>
      <c r="F9" s="31">
        <v>0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       +$L9</f>
        <v>0</v>
      </c>
      <c r="O9" s="36">
        <f>IF(($E9       =0),0,($N9       /$E9       ))</f>
        <v>0</v>
      </c>
      <c r="P9" s="31">
        <v>0</v>
      </c>
      <c r="Q9" s="31">
        <v>0</v>
      </c>
      <c r="R9" s="31">
        <v>0</v>
      </c>
      <c r="S9" s="31">
        <v>0</v>
      </c>
      <c r="T9" s="36">
        <f>IF(($R9       =0),0,($S9       /$R9       ))</f>
        <v>0</v>
      </c>
      <c r="U9" s="36">
        <f>IF(($P9       =0),0,(($L9       /$P9       )-1))</f>
        <v>0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0</v>
      </c>
      <c r="F10" s="32">
        <f>SUM(F8:F9)</f>
        <v>0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      +$L10</f>
        <v>0</v>
      </c>
      <c r="O10" s="37">
        <f t="shared" ref="O10:O54" si="5">IF(($E10      =0),0,($N10      /$E10      ))</f>
        <v>0</v>
      </c>
      <c r="P10" s="32">
        <f>SUM(P8:P9)</f>
        <v>0</v>
      </c>
      <c r="Q10" s="32">
        <f>SUM(Q8:Q9)</f>
        <v>0</v>
      </c>
      <c r="R10" s="32">
        <f>SUM(R8:R9)</f>
        <v>0</v>
      </c>
      <c r="S10" s="32">
        <f>SUM(S8:S9)</f>
        <v>0</v>
      </c>
      <c r="T10" s="37">
        <f t="shared" ref="T10:T54" si="6">IF(($R10      =0),0,($S10      /$R10      ))</f>
        <v>0</v>
      </c>
      <c r="U10" s="37">
        <f t="shared" ref="U10:U54" si="7">IF(($P10      =0),0,(($L10      /$P10      )-1))</f>
        <v>0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256500</v>
      </c>
      <c r="G14" s="36">
        <f t="shared" si="0"/>
        <v>0</v>
      </c>
      <c r="H14" s="31">
        <v>44689</v>
      </c>
      <c r="I14" s="36">
        <f t="shared" si="1"/>
        <v>0</v>
      </c>
      <c r="J14" s="31">
        <v>143131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444320</v>
      </c>
      <c r="O14" s="36">
        <f t="shared" si="5"/>
        <v>0</v>
      </c>
      <c r="P14" s="31">
        <v>57931</v>
      </c>
      <c r="Q14" s="31">
        <v>0</v>
      </c>
      <c r="R14" s="31">
        <v>0</v>
      </c>
      <c r="S14" s="31">
        <v>66325</v>
      </c>
      <c r="T14" s="36">
        <f t="shared" si="6"/>
        <v>0</v>
      </c>
      <c r="U14" s="36">
        <f t="shared" si="7"/>
        <v>-1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256500</v>
      </c>
      <c r="G19" s="37">
        <f t="shared" si="0"/>
        <v>0</v>
      </c>
      <c r="H19" s="32">
        <f>SUM(H11:H18)</f>
        <v>44689</v>
      </c>
      <c r="I19" s="37">
        <f t="shared" si="1"/>
        <v>0</v>
      </c>
      <c r="J19" s="32">
        <f>SUM(J11:J18)</f>
        <v>143131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444320</v>
      </c>
      <c r="O19" s="37">
        <f t="shared" si="5"/>
        <v>0</v>
      </c>
      <c r="P19" s="32">
        <f>SUM(P11:P18)</f>
        <v>57931</v>
      </c>
      <c r="Q19" s="32">
        <f>SUM(Q11:Q18)</f>
        <v>0</v>
      </c>
      <c r="R19" s="32">
        <f>SUM(R11:R18)</f>
        <v>0</v>
      </c>
      <c r="S19" s="32">
        <f>SUM(S11:S18)</f>
        <v>66325</v>
      </c>
      <c r="T19" s="37">
        <f t="shared" si="6"/>
        <v>0</v>
      </c>
      <c r="U19" s="37">
        <f t="shared" si="7"/>
        <v>-1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335000</v>
      </c>
      <c r="R25" s="31">
        <v>335000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335000</v>
      </c>
      <c r="R27" s="32">
        <f>SUM(R20:R26)</f>
        <v>335000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9996222</v>
      </c>
      <c r="E46" s="31">
        <v>9996222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9606127</v>
      </c>
      <c r="R46" s="31">
        <v>9606127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9996222</v>
      </c>
      <c r="E47" s="32">
        <f>SUM(E41:E46)</f>
        <v>9996222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9606127</v>
      </c>
      <c r="R47" s="32">
        <f>SUM(R41:R46)</f>
        <v>9606127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207419</v>
      </c>
      <c r="G48" s="36">
        <f t="shared" si="0"/>
        <v>0</v>
      </c>
      <c r="H48" s="31">
        <v>113418</v>
      </c>
      <c r="I48" s="36">
        <f t="shared" si="1"/>
        <v>0</v>
      </c>
      <c r="J48" s="31">
        <v>168748</v>
      </c>
      <c r="K48" s="36">
        <f t="shared" si="2"/>
        <v>0</v>
      </c>
      <c r="L48" s="31">
        <v>110416</v>
      </c>
      <c r="M48" s="36">
        <f t="shared" si="3"/>
        <v>0</v>
      </c>
      <c r="N48" s="31">
        <f t="shared" si="4"/>
        <v>600001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207419</v>
      </c>
      <c r="G53" s="37">
        <f t="shared" si="0"/>
        <v>0</v>
      </c>
      <c r="H53" s="32">
        <f>SUM(H48:H52)</f>
        <v>113418</v>
      </c>
      <c r="I53" s="37">
        <f t="shared" si="1"/>
        <v>0</v>
      </c>
      <c r="J53" s="32">
        <f>SUM(J48:J52)</f>
        <v>168748</v>
      </c>
      <c r="K53" s="37">
        <f t="shared" si="2"/>
        <v>0</v>
      </c>
      <c r="L53" s="32">
        <f>SUM(L48:L52)</f>
        <v>110416</v>
      </c>
      <c r="M53" s="37">
        <f t="shared" si="3"/>
        <v>0</v>
      </c>
      <c r="N53" s="32">
        <f t="shared" si="4"/>
        <v>600001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10331222</v>
      </c>
      <c r="E54" s="32">
        <f>SUM(E8:E9,E11:E18,E20:E26,E28:E34,E36:E39,E41:E46,E48:E52)</f>
        <v>10331222</v>
      </c>
      <c r="F54" s="32">
        <f>SUM(F8:F9,F11:F18,F20:F26,F28:F34,F36:F39,F41:F46,F48:F52)</f>
        <v>463919</v>
      </c>
      <c r="G54" s="37">
        <f t="shared" si="0"/>
        <v>4.4904562112787816E-2</v>
      </c>
      <c r="H54" s="32">
        <f>SUM(H8:H9,H11:H18,H20:H26,H28:H34,H36:H39,H41:H46,H48:H52)</f>
        <v>158107</v>
      </c>
      <c r="I54" s="37">
        <f t="shared" si="1"/>
        <v>1.5303804332149671E-2</v>
      </c>
      <c r="J54" s="32">
        <f>SUM(J8:J9,J11:J18,J20:J26,J28:J34,J36:J39,J41:J46,J48:J52)</f>
        <v>311879</v>
      </c>
      <c r="K54" s="37">
        <f t="shared" si="2"/>
        <v>3.018800680113156E-2</v>
      </c>
      <c r="L54" s="32">
        <f>SUM(L8:L9,L11:L18,L20:L26,L28:L34,L36:L39,L41:L46,L48:L52)</f>
        <v>110416</v>
      </c>
      <c r="M54" s="37">
        <f t="shared" si="3"/>
        <v>1.0687603073479594E-2</v>
      </c>
      <c r="N54" s="32">
        <f t="shared" si="4"/>
        <v>1044321</v>
      </c>
      <c r="O54" s="37">
        <f t="shared" si="5"/>
        <v>0.10108397631954864</v>
      </c>
      <c r="P54" s="32">
        <f>SUM(P8:P9,P11:P18,P20:P26,P28:P34,P36:P39,P41:P46,P48:P52)</f>
        <v>57931</v>
      </c>
      <c r="Q54" s="32">
        <f>SUM(Q8:Q9,Q11:Q18,Q20:Q26,Q28:Q34,Q36:Q39,Q41:Q46,Q48:Q52)</f>
        <v>9941127</v>
      </c>
      <c r="R54" s="32">
        <f>SUM(R8:R9,R11:R18,R20:R26,R28:R34,R36:R39,R41:R46,R48:R52)</f>
        <v>9941127</v>
      </c>
      <c r="S54" s="32">
        <f>SUM(S8:S9,S11:S18,S20:S26,S28:S34,S36:S39,S41:S46,S48:S52)</f>
        <v>66325</v>
      </c>
      <c r="T54" s="37">
        <f t="shared" si="6"/>
        <v>6.6717787631120698E-3</v>
      </c>
      <c r="U54" s="37">
        <f t="shared" si="7"/>
        <v>0.90599161070929202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      +$L57</f>
        <v>0</v>
      </c>
      <c r="O57" s="36">
        <f t="shared" ref="O57:O85" si="13">IF(($E57      =0),0,($N57      /$E57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=0),0,(($L57      /$P57      )-1))</f>
        <v>0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1408651</v>
      </c>
      <c r="E59" s="31">
        <v>1408651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1408651</v>
      </c>
      <c r="E63" s="32">
        <f>SUM(E59:E62)</f>
        <v>1408651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1682266</v>
      </c>
      <c r="E65" s="31">
        <v>1682266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1572212</v>
      </c>
      <c r="R65" s="31">
        <v>1572212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1682266</v>
      </c>
      <c r="E70" s="32">
        <f>SUM(E64:E69)</f>
        <v>1682266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1572212</v>
      </c>
      <c r="R70" s="32">
        <f>SUM(R64:R69)</f>
        <v>1572212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2338332</v>
      </c>
      <c r="E76" s="31">
        <v>2338332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2338331</v>
      </c>
      <c r="R76" s="31">
        <v>2338331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2338332</v>
      </c>
      <c r="E78" s="32">
        <f>SUM(E71:E77)</f>
        <v>2338332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2338331</v>
      </c>
      <c r="R78" s="32">
        <f>SUM(R71:R77)</f>
        <v>2338331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5429249</v>
      </c>
      <c r="E85" s="32">
        <f>SUM(E57,E59:E62,E64:E69,E71:E77,E79:E83)</f>
        <v>5429249</v>
      </c>
      <c r="F85" s="32">
        <f>SUM(F57,F59:F62,F64:F69,F71:F77,F79:F83)</f>
        <v>0</v>
      </c>
      <c r="G85" s="37">
        <f t="shared" si="8"/>
        <v>0</v>
      </c>
      <c r="H85" s="32">
        <f>SUM(H57,H59:H62,H64:H69,H71:H77,H79:H83)</f>
        <v>0</v>
      </c>
      <c r="I85" s="37">
        <f t="shared" si="9"/>
        <v>0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0</v>
      </c>
      <c r="O85" s="37">
        <f t="shared" si="13"/>
        <v>0</v>
      </c>
      <c r="P85" s="32">
        <f>SUM(P57,P59:P62,P64:P69,P71:P77,P79:P83)</f>
        <v>0</v>
      </c>
      <c r="Q85" s="32">
        <f>SUM(Q57,Q59:Q62,Q64:Q69,Q71:Q77,Q79:Q83)</f>
        <v>3910543</v>
      </c>
      <c r="R85" s="32">
        <f>SUM(R57,R59:R62,R64:R69,R71:R77,R79:R83)</f>
        <v>3910543</v>
      </c>
      <c r="S85" s="32">
        <f>SUM(S57,S59:S62,S64:S69,S71:S77,S79:S83)</f>
        <v>0</v>
      </c>
      <c r="T85" s="37">
        <f t="shared" si="14"/>
        <v>0</v>
      </c>
      <c r="U85" s="37">
        <f t="shared" si="15"/>
        <v>0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      +$L88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=0),0,(($L88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6"/>
        <v>0</v>
      </c>
      <c r="H89" s="31">
        <v>6370</v>
      </c>
      <c r="I89" s="36">
        <f t="shared" si="17"/>
        <v>0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6370</v>
      </c>
      <c r="O89" s="36">
        <f t="shared" si="21"/>
        <v>0</v>
      </c>
      <c r="P89" s="31">
        <v>0</v>
      </c>
      <c r="Q89" s="31">
        <v>0</v>
      </c>
      <c r="R89" s="31">
        <v>0</v>
      </c>
      <c r="S89" s="31">
        <v>0</v>
      </c>
      <c r="T89" s="36">
        <f t="shared" si="22"/>
        <v>0</v>
      </c>
      <c r="U89" s="36">
        <f t="shared" si="23"/>
        <v>0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238010</v>
      </c>
      <c r="E90" s="31">
        <v>238010</v>
      </c>
      <c r="F90" s="31">
        <v>0</v>
      </c>
      <c r="G90" s="36">
        <f t="shared" si="16"/>
        <v>0</v>
      </c>
      <c r="H90" s="31">
        <v>0</v>
      </c>
      <c r="I90" s="36">
        <f t="shared" si="17"/>
        <v>0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0</v>
      </c>
      <c r="O90" s="36">
        <f t="shared" si="21"/>
        <v>0</v>
      </c>
      <c r="P90" s="31">
        <v>0</v>
      </c>
      <c r="Q90" s="31">
        <v>238010</v>
      </c>
      <c r="R90" s="31">
        <v>238010</v>
      </c>
      <c r="S90" s="31">
        <v>0</v>
      </c>
      <c r="T90" s="36">
        <f t="shared" si="22"/>
        <v>0</v>
      </c>
      <c r="U90" s="36">
        <f t="shared" si="23"/>
        <v>0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238010</v>
      </c>
      <c r="E91" s="32">
        <f>SUM(E88:E90)</f>
        <v>238010</v>
      </c>
      <c r="F91" s="32">
        <f>SUM(F88:F90)</f>
        <v>0</v>
      </c>
      <c r="G91" s="37">
        <f t="shared" si="16"/>
        <v>0</v>
      </c>
      <c r="H91" s="32">
        <f>SUM(H88:H90)</f>
        <v>6370</v>
      </c>
      <c r="I91" s="37">
        <f t="shared" si="17"/>
        <v>2.6763581362127642E-2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6370</v>
      </c>
      <c r="O91" s="37">
        <f t="shared" si="21"/>
        <v>2.6763581362127642E-2</v>
      </c>
      <c r="P91" s="32">
        <f>SUM(P88:P90)</f>
        <v>0</v>
      </c>
      <c r="Q91" s="32">
        <f>SUM(Q88:Q90)</f>
        <v>238010</v>
      </c>
      <c r="R91" s="32">
        <f>SUM(R88:R90)</f>
        <v>238010</v>
      </c>
      <c r="S91" s="32">
        <f>SUM(S88:S90)</f>
        <v>0</v>
      </c>
      <c r="T91" s="37">
        <f t="shared" si="22"/>
        <v>0</v>
      </c>
      <c r="U91" s="37">
        <f t="shared" si="23"/>
        <v>0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6"/>
        <v>0</v>
      </c>
      <c r="H96" s="32">
        <f>SUM(H92:H95)</f>
        <v>0</v>
      </c>
      <c r="I96" s="37">
        <f t="shared" si="17"/>
        <v>0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0</v>
      </c>
      <c r="O96" s="37">
        <f t="shared" si="21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22"/>
        <v>0</v>
      </c>
      <c r="U96" s="37">
        <f t="shared" si="23"/>
        <v>0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12235164</v>
      </c>
      <c r="E99" s="31">
        <v>12235164</v>
      </c>
      <c r="F99" s="31">
        <v>5097983</v>
      </c>
      <c r="G99" s="36">
        <f t="shared" si="16"/>
        <v>0.41666650320338983</v>
      </c>
      <c r="H99" s="31">
        <v>4032783</v>
      </c>
      <c r="I99" s="36">
        <f t="shared" si="17"/>
        <v>0.32960596196340319</v>
      </c>
      <c r="J99" s="31">
        <v>3058784</v>
      </c>
      <c r="K99" s="36">
        <f t="shared" si="18"/>
        <v>0.24999942787853111</v>
      </c>
      <c r="L99" s="31">
        <v>0</v>
      </c>
      <c r="M99" s="36">
        <f t="shared" si="19"/>
        <v>0</v>
      </c>
      <c r="N99" s="31">
        <f t="shared" si="20"/>
        <v>12189550</v>
      </c>
      <c r="O99" s="36">
        <f t="shared" si="21"/>
        <v>0.99627189304532415</v>
      </c>
      <c r="P99" s="31">
        <v>3336848</v>
      </c>
      <c r="Q99" s="31">
        <v>13347453</v>
      </c>
      <c r="R99" s="31">
        <v>13347453</v>
      </c>
      <c r="S99" s="31">
        <v>13347453</v>
      </c>
      <c r="T99" s="36">
        <f t="shared" si="22"/>
        <v>1</v>
      </c>
      <c r="U99" s="36">
        <f t="shared" si="23"/>
        <v>-1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9536640</v>
      </c>
      <c r="R100" s="31">
        <v>11031778</v>
      </c>
      <c r="S100" s="31">
        <v>7140560</v>
      </c>
      <c r="T100" s="36">
        <f>IF(($R100     =0),0,($S100     /$R100     ))</f>
        <v>0.64727190848111704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12235164</v>
      </c>
      <c r="E101" s="32">
        <f>SUM(E97:E100)</f>
        <v>12235164</v>
      </c>
      <c r="F101" s="32">
        <f>SUM(F97:F100)</f>
        <v>5097983</v>
      </c>
      <c r="G101" s="37">
        <f>IF(($D101     =0),0,($F101     /$D101     ))</f>
        <v>0.41666650320338983</v>
      </c>
      <c r="H101" s="32">
        <f>SUM(H97:H100)</f>
        <v>4032783</v>
      </c>
      <c r="I101" s="37">
        <f>IF(($D101     =0),0,($H101     /$D101     ))</f>
        <v>0.32960596196340319</v>
      </c>
      <c r="J101" s="32">
        <f>SUM(J97:J100)</f>
        <v>3058784</v>
      </c>
      <c r="K101" s="37">
        <f>IF(($E101     =0),0,($J101     /$E101     ))</f>
        <v>0.24999942787853111</v>
      </c>
      <c r="L101" s="32">
        <f>SUM(L97:L100)</f>
        <v>0</v>
      </c>
      <c r="M101" s="37">
        <f>IF(($E101     =0),0,($L101     /$E101     ))</f>
        <v>0</v>
      </c>
      <c r="N101" s="32">
        <f>$F101     +$H101     +$J101     +$L101</f>
        <v>12189550</v>
      </c>
      <c r="O101" s="37">
        <f>IF(($E101     =0),0,($N101     /$E101     ))</f>
        <v>0.99627189304532415</v>
      </c>
      <c r="P101" s="32">
        <f>SUM(P97:P100)</f>
        <v>3336848</v>
      </c>
      <c r="Q101" s="32">
        <f>SUM(Q97:Q100)</f>
        <v>22884093</v>
      </c>
      <c r="R101" s="32">
        <f>SUM(R97:R100)</f>
        <v>24379231</v>
      </c>
      <c r="S101" s="32">
        <f>SUM(S97:S100)</f>
        <v>20488013</v>
      </c>
      <c r="T101" s="37">
        <f>IF(($R101     =0),0,($S101     /$R101     ))</f>
        <v>0.84038799254988805</v>
      </c>
      <c r="U101" s="37">
        <f>IF(($P101     =0),0,(($L101     /$P101     )-1))</f>
        <v>-1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12473174</v>
      </c>
      <c r="E102" s="32">
        <f>SUM(E88:E90,E92:E95,E97:E100)</f>
        <v>12473174</v>
      </c>
      <c r="F102" s="32">
        <f>SUM(F88:F90,F92:F95,F97:F100)</f>
        <v>5097983</v>
      </c>
      <c r="G102" s="37">
        <f>IF(($D102     =0),0,($F102     /$D102     ))</f>
        <v>0.40871577675417659</v>
      </c>
      <c r="H102" s="32">
        <f>SUM(H88:H90,H92:H95,H97:H100)</f>
        <v>4039153</v>
      </c>
      <c r="I102" s="37">
        <f>IF(($D102     =0),0,($H102     /$D102     ))</f>
        <v>0.3238271990753917</v>
      </c>
      <c r="J102" s="32">
        <f>SUM(J88:J90,J92:J95,J97:J100)</f>
        <v>3058784</v>
      </c>
      <c r="K102" s="37">
        <f>IF(($E102     =0),0,($J102     /$E102     ))</f>
        <v>0.24522900105458323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     +$L102</f>
        <v>12195920</v>
      </c>
      <c r="O102" s="37">
        <f>IF(($E102     =0),0,($N102     /$E102     ))</f>
        <v>0.97777197688415152</v>
      </c>
      <c r="P102" s="32">
        <f>SUM(P88:P90,P92:P95,P97:P100)</f>
        <v>3336848</v>
      </c>
      <c r="Q102" s="32">
        <f>SUM(Q88:Q90,Q92:Q95,Q97:Q100)</f>
        <v>23122103</v>
      </c>
      <c r="R102" s="32">
        <f>SUM(R88:R90,R92:R95,R97:R100)</f>
        <v>24617241</v>
      </c>
      <c r="S102" s="32">
        <f>SUM(S88:S90,S92:S95,S97:S100)</f>
        <v>20488013</v>
      </c>
      <c r="T102" s="37">
        <f>IF(($R102     =0),0,($S102     /$R102     ))</f>
        <v>0.83226276250860121</v>
      </c>
      <c r="U102" s="37">
        <f>IF(($P102     =0),0,(($L102     /$P102     )-1))</f>
        <v>-1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0</v>
      </c>
      <c r="E105" s="31">
        <v>0</v>
      </c>
      <c r="F105" s="31">
        <v>44799</v>
      </c>
      <c r="G105" s="36">
        <f t="shared" ref="G105:G136" si="24">IF(($D105     =0),0,($F105     /$D105     ))</f>
        <v>0</v>
      </c>
      <c r="H105" s="31">
        <v>39278</v>
      </c>
      <c r="I105" s="36">
        <f t="shared" ref="I105:I136" si="25">IF(($D105     =0),0,($H105     /$D105     ))</f>
        <v>0</v>
      </c>
      <c r="J105" s="31">
        <v>59589</v>
      </c>
      <c r="K105" s="36">
        <f t="shared" ref="K105:K136" si="26">IF(($E105     =0),0,($J105     /$E105     ))</f>
        <v>0</v>
      </c>
      <c r="L105" s="31">
        <v>37305</v>
      </c>
      <c r="M105" s="36">
        <f t="shared" ref="M105:M136" si="27">IF(($E105     =0),0,($L105     /$E105     ))</f>
        <v>0</v>
      </c>
      <c r="N105" s="31">
        <f t="shared" ref="N105:N136" si="28">$F105     +$H105     +$J105     +$L105</f>
        <v>180971</v>
      </c>
      <c r="O105" s="36">
        <f t="shared" ref="O105:O136" si="29">IF(($E105     =0),0,($N105     /$E105     ))</f>
        <v>0</v>
      </c>
      <c r="P105" s="31">
        <v>33148</v>
      </c>
      <c r="Q105" s="31">
        <v>0</v>
      </c>
      <c r="R105" s="31">
        <v>0</v>
      </c>
      <c r="S105" s="31">
        <v>72709</v>
      </c>
      <c r="T105" s="36">
        <f t="shared" ref="T105:T136" si="30">IF(($R105     =0),0,($S105     /$R105     ))</f>
        <v>0</v>
      </c>
      <c r="U105" s="36">
        <f t="shared" ref="U105:U136" si="31">IF(($P105     =0),0,(($L105     /$P105     )-1))</f>
        <v>0.12540726439000838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0</v>
      </c>
      <c r="E106" s="32">
        <f>E105</f>
        <v>0</v>
      </c>
      <c r="F106" s="32">
        <f>F105</f>
        <v>44799</v>
      </c>
      <c r="G106" s="37">
        <f t="shared" si="24"/>
        <v>0</v>
      </c>
      <c r="H106" s="32">
        <f>H105</f>
        <v>39278</v>
      </c>
      <c r="I106" s="37">
        <f t="shared" si="25"/>
        <v>0</v>
      </c>
      <c r="J106" s="32">
        <f>J105</f>
        <v>59589</v>
      </c>
      <c r="K106" s="37">
        <f t="shared" si="26"/>
        <v>0</v>
      </c>
      <c r="L106" s="32">
        <f>L105</f>
        <v>37305</v>
      </c>
      <c r="M106" s="37">
        <f t="shared" si="27"/>
        <v>0</v>
      </c>
      <c r="N106" s="32">
        <f t="shared" si="28"/>
        <v>180971</v>
      </c>
      <c r="O106" s="37">
        <f t="shared" si="29"/>
        <v>0</v>
      </c>
      <c r="P106" s="32">
        <f>P105</f>
        <v>33148</v>
      </c>
      <c r="Q106" s="32">
        <f>Q105</f>
        <v>0</v>
      </c>
      <c r="R106" s="32">
        <f>R105</f>
        <v>0</v>
      </c>
      <c r="S106" s="32">
        <f>S105</f>
        <v>72709</v>
      </c>
      <c r="T106" s="37">
        <f t="shared" si="30"/>
        <v>0</v>
      </c>
      <c r="U106" s="37">
        <f t="shared" si="31"/>
        <v>0.12540726439000838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4"/>
        <v>0</v>
      </c>
      <c r="H121" s="32">
        <f>SUM(H113:H120)</f>
        <v>0</v>
      </c>
      <c r="I121" s="37">
        <f t="shared" si="25"/>
        <v>0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30"/>
        <v>0</v>
      </c>
      <c r="U121" s="37">
        <f t="shared" si="31"/>
        <v>0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     +$L137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=0),0,(($L137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27400</v>
      </c>
      <c r="E152" s="31">
        <v>27499</v>
      </c>
      <c r="F152" s="31">
        <v>6825</v>
      </c>
      <c r="G152" s="36">
        <f t="shared" si="32"/>
        <v>0.2490875912408759</v>
      </c>
      <c r="H152" s="31">
        <v>6825</v>
      </c>
      <c r="I152" s="36">
        <f t="shared" si="33"/>
        <v>0.2490875912408759</v>
      </c>
      <c r="J152" s="31">
        <v>6825</v>
      </c>
      <c r="K152" s="36">
        <f t="shared" si="34"/>
        <v>0.24819084330339286</v>
      </c>
      <c r="L152" s="31">
        <v>6925</v>
      </c>
      <c r="M152" s="36">
        <f t="shared" si="35"/>
        <v>0.25182733917597006</v>
      </c>
      <c r="N152" s="31">
        <f t="shared" si="36"/>
        <v>27400</v>
      </c>
      <c r="O152" s="36">
        <f t="shared" si="37"/>
        <v>0.99639986908614864</v>
      </c>
      <c r="P152" s="31">
        <v>18525</v>
      </c>
      <c r="Q152" s="31">
        <v>74100</v>
      </c>
      <c r="R152" s="31">
        <v>74200</v>
      </c>
      <c r="S152" s="31">
        <v>74126</v>
      </c>
      <c r="T152" s="36">
        <f t="shared" si="38"/>
        <v>0.99900269541778974</v>
      </c>
      <c r="U152" s="36">
        <f t="shared" si="39"/>
        <v>-0.62618083670715252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27400</v>
      </c>
      <c r="E157" s="32">
        <f>SUM(E151:E156)</f>
        <v>27499</v>
      </c>
      <c r="F157" s="32">
        <f>SUM(F151:F156)</f>
        <v>6825</v>
      </c>
      <c r="G157" s="37">
        <f t="shared" si="32"/>
        <v>0.2490875912408759</v>
      </c>
      <c r="H157" s="32">
        <f>SUM(H151:H156)</f>
        <v>6825</v>
      </c>
      <c r="I157" s="37">
        <f t="shared" si="33"/>
        <v>0.2490875912408759</v>
      </c>
      <c r="J157" s="32">
        <f>SUM(J151:J156)</f>
        <v>6825</v>
      </c>
      <c r="K157" s="37">
        <f t="shared" si="34"/>
        <v>0.24819084330339286</v>
      </c>
      <c r="L157" s="32">
        <f>SUM(L151:L156)</f>
        <v>6925</v>
      </c>
      <c r="M157" s="37">
        <f t="shared" si="35"/>
        <v>0.25182733917597006</v>
      </c>
      <c r="N157" s="32">
        <f t="shared" si="36"/>
        <v>27400</v>
      </c>
      <c r="O157" s="37">
        <f t="shared" si="37"/>
        <v>0.99639986908614864</v>
      </c>
      <c r="P157" s="32">
        <f>SUM(P151:P156)</f>
        <v>18525</v>
      </c>
      <c r="Q157" s="32">
        <f>SUM(Q151:Q156)</f>
        <v>74100</v>
      </c>
      <c r="R157" s="32">
        <f>SUM(R151:R156)</f>
        <v>74200</v>
      </c>
      <c r="S157" s="32">
        <f>SUM(S151:S156)</f>
        <v>74126</v>
      </c>
      <c r="T157" s="37">
        <f t="shared" si="38"/>
        <v>0.99900269541778974</v>
      </c>
      <c r="U157" s="37">
        <f t="shared" si="39"/>
        <v>-0.62618083670715252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969960</v>
      </c>
      <c r="E159" s="31">
        <v>969960</v>
      </c>
      <c r="F159" s="31">
        <v>556470</v>
      </c>
      <c r="G159" s="36">
        <f t="shared" si="32"/>
        <v>0.57370407027093906</v>
      </c>
      <c r="H159" s="31">
        <v>402564</v>
      </c>
      <c r="I159" s="36">
        <f t="shared" si="33"/>
        <v>0.41503154769268835</v>
      </c>
      <c r="J159" s="31">
        <v>318212</v>
      </c>
      <c r="K159" s="36">
        <f t="shared" si="34"/>
        <v>0.32806713678914595</v>
      </c>
      <c r="L159" s="31">
        <v>54974</v>
      </c>
      <c r="M159" s="36">
        <f t="shared" si="35"/>
        <v>5.6676563982019874E-2</v>
      </c>
      <c r="N159" s="31">
        <f t="shared" si="36"/>
        <v>1332220</v>
      </c>
      <c r="O159" s="36">
        <f t="shared" si="37"/>
        <v>1.3734793187347931</v>
      </c>
      <c r="P159" s="31">
        <v>0</v>
      </c>
      <c r="Q159" s="31">
        <v>969960</v>
      </c>
      <c r="R159" s="31">
        <v>969960</v>
      </c>
      <c r="S159" s="31">
        <v>969960</v>
      </c>
      <c r="T159" s="36">
        <f t="shared" si="38"/>
        <v>1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5795697</v>
      </c>
      <c r="E160" s="31">
        <v>5969641</v>
      </c>
      <c r="F160" s="31">
        <v>2414886</v>
      </c>
      <c r="G160" s="36">
        <f t="shared" si="32"/>
        <v>0.41666878030373222</v>
      </c>
      <c r="H160" s="31">
        <v>1931880</v>
      </c>
      <c r="I160" s="36">
        <f t="shared" si="33"/>
        <v>0.33333005503910917</v>
      </c>
      <c r="J160" s="31">
        <v>1448931</v>
      </c>
      <c r="K160" s="36">
        <f t="shared" si="34"/>
        <v>0.2427166055714238</v>
      </c>
      <c r="L160" s="31">
        <v>0</v>
      </c>
      <c r="M160" s="36">
        <f t="shared" si="35"/>
        <v>0</v>
      </c>
      <c r="N160" s="31">
        <f t="shared" si="36"/>
        <v>5795697</v>
      </c>
      <c r="O160" s="36">
        <f t="shared" si="37"/>
        <v>0.97086189940065071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6765657</v>
      </c>
      <c r="E163" s="32">
        <f>SUM(E158:E162)</f>
        <v>6939601</v>
      </c>
      <c r="F163" s="32">
        <f>SUM(F158:F162)</f>
        <v>2971356</v>
      </c>
      <c r="G163" s="37">
        <f t="shared" si="32"/>
        <v>0.43918218142007492</v>
      </c>
      <c r="H163" s="32">
        <f>SUM(H158:H162)</f>
        <v>2334444</v>
      </c>
      <c r="I163" s="37">
        <f t="shared" si="33"/>
        <v>0.3450432086639923</v>
      </c>
      <c r="J163" s="32">
        <f>SUM(J158:J162)</f>
        <v>1767143</v>
      </c>
      <c r="K163" s="37">
        <f t="shared" si="34"/>
        <v>0.25464619651763842</v>
      </c>
      <c r="L163" s="32">
        <f>SUM(L158:L162)</f>
        <v>54974</v>
      </c>
      <c r="M163" s="37">
        <f t="shared" si="35"/>
        <v>7.921781093754526E-3</v>
      </c>
      <c r="N163" s="32">
        <f t="shared" si="36"/>
        <v>7127917</v>
      </c>
      <c r="O163" s="37">
        <f t="shared" si="37"/>
        <v>1.0271364304662474</v>
      </c>
      <c r="P163" s="32">
        <f>SUM(P158:P162)</f>
        <v>0</v>
      </c>
      <c r="Q163" s="32">
        <f>SUM(Q158:Q162)</f>
        <v>969960</v>
      </c>
      <c r="R163" s="32">
        <f>SUM(R158:R162)</f>
        <v>969960</v>
      </c>
      <c r="S163" s="32">
        <f>SUM(S158:S162)</f>
        <v>969960</v>
      </c>
      <c r="T163" s="37">
        <f t="shared" si="38"/>
        <v>1</v>
      </c>
      <c r="U163" s="37">
        <f t="shared" si="39"/>
        <v>0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6793057</v>
      </c>
      <c r="E170" s="32">
        <f>SUM(E105,E107:E111,E113:E120,E122:E125,E127:E131,E133:E136,E138:E143,E145:E149,E151:E156,E158:E162,E164:E168)</f>
        <v>6967100</v>
      </c>
      <c r="F170" s="32">
        <f>SUM(F105,F107:F111,F113:F120,F122:F125,F127:F131,F133:F136,F138:F143,F145:F149,F151:F156,F158:F162,F164:F168)</f>
        <v>3022980</v>
      </c>
      <c r="G170" s="37">
        <f t="shared" si="32"/>
        <v>0.44501025090765467</v>
      </c>
      <c r="H170" s="32">
        <f>SUM(H105,H107:H111,H113:H120,H122:H125,H127:H131,H133:H136,H138:H143,H145:H149,H151:H156,H158:H162,H164:H168)</f>
        <v>2380547</v>
      </c>
      <c r="I170" s="37">
        <f t="shared" si="33"/>
        <v>0.35043824893564118</v>
      </c>
      <c r="J170" s="32">
        <f>SUM(J105,J107:J111,J113:J120,J122:J125,J127:J131,J133:J136,J138:J143,J145:J149,J151:J156,J158:J162,J164:J168)</f>
        <v>1833557</v>
      </c>
      <c r="K170" s="37">
        <f t="shared" si="34"/>
        <v>0.26317363034835156</v>
      </c>
      <c r="L170" s="32">
        <f>SUM(L105,L107:L111,L113:L120,L122:L125,L127:L131,L133:L136,L138:L143,L145:L149,L151:L156,L158:L162,L164:L168)</f>
        <v>99204</v>
      </c>
      <c r="M170" s="37">
        <f t="shared" si="35"/>
        <v>1.4238922937807695E-2</v>
      </c>
      <c r="N170" s="32">
        <f t="shared" si="36"/>
        <v>7336288</v>
      </c>
      <c r="O170" s="37">
        <f t="shared" si="37"/>
        <v>1.0529901967820183</v>
      </c>
      <c r="P170" s="32">
        <f>SUM(P105,P107:P111,P113:P120,P122:P125,P127:P131,P133:P136,P138:P143,P145:P149,P151:P156,P158:P162,P164:P168)</f>
        <v>51673</v>
      </c>
      <c r="Q170" s="32">
        <f>SUM(Q105,Q107:Q111,Q113:Q120,Q122:Q125,Q127:Q131,Q133:Q136,Q138:Q143,Q145:Q149,Q151:Q156,Q158:Q162,Q164:Q168)</f>
        <v>1044060</v>
      </c>
      <c r="R170" s="32">
        <f>SUM(R105,R107:R111,R113:R120,R122:R125,R127:R131,R133:R136,R138:R143,R145:R149,R151:R156,R158:R162,R164:R168)</f>
        <v>1044160</v>
      </c>
      <c r="S170" s="32">
        <f>SUM(S105,S107:S111,S113:S120,S122:S125,S127:S131,S133:S136,S138:S143,S145:S149,S151:S156,S158:S162,S164:S168)</f>
        <v>1116795</v>
      </c>
      <c r="T170" s="37">
        <f t="shared" si="38"/>
        <v>1.0695630937787313</v>
      </c>
      <c r="U170" s="37">
        <f t="shared" si="39"/>
        <v>0.91984208387358968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2666031</v>
      </c>
      <c r="E184" s="31">
        <v>2666031</v>
      </c>
      <c r="F184" s="31">
        <v>1110846</v>
      </c>
      <c r="G184" s="36">
        <f t="shared" si="40"/>
        <v>0.41666657289431369</v>
      </c>
      <c r="H184" s="31">
        <v>878025</v>
      </c>
      <c r="I184" s="36">
        <f t="shared" si="41"/>
        <v>0.32933788091736366</v>
      </c>
      <c r="J184" s="31">
        <v>666508</v>
      </c>
      <c r="K184" s="36">
        <f t="shared" si="42"/>
        <v>0.25000009377235299</v>
      </c>
      <c r="L184" s="31">
        <v>0</v>
      </c>
      <c r="M184" s="36">
        <f t="shared" si="43"/>
        <v>0</v>
      </c>
      <c r="N184" s="31">
        <f t="shared" si="44"/>
        <v>2655379</v>
      </c>
      <c r="O184" s="36">
        <f t="shared" si="45"/>
        <v>0.99600454758403034</v>
      </c>
      <c r="P184" s="31">
        <v>0</v>
      </c>
      <c r="Q184" s="31">
        <v>5775858</v>
      </c>
      <c r="R184" s="31">
        <v>5775858</v>
      </c>
      <c r="S184" s="31">
        <v>5931239</v>
      </c>
      <c r="T184" s="36">
        <f t="shared" si="46"/>
        <v>1.0269018040263456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2666031</v>
      </c>
      <c r="E185" s="32">
        <f>SUM(E180:E184)</f>
        <v>2666031</v>
      </c>
      <c r="F185" s="32">
        <f>SUM(F180:F184)</f>
        <v>1110846</v>
      </c>
      <c r="G185" s="37">
        <f t="shared" si="40"/>
        <v>0.41666657289431369</v>
      </c>
      <c r="H185" s="32">
        <f>SUM(H180:H184)</f>
        <v>878025</v>
      </c>
      <c r="I185" s="37">
        <f t="shared" si="41"/>
        <v>0.32933788091736366</v>
      </c>
      <c r="J185" s="32">
        <f>SUM(J180:J184)</f>
        <v>666508</v>
      </c>
      <c r="K185" s="37">
        <f t="shared" si="42"/>
        <v>0.25000009377235299</v>
      </c>
      <c r="L185" s="32">
        <f>SUM(L180:L184)</f>
        <v>0</v>
      </c>
      <c r="M185" s="37">
        <f t="shared" si="43"/>
        <v>0</v>
      </c>
      <c r="N185" s="32">
        <f t="shared" si="44"/>
        <v>2655379</v>
      </c>
      <c r="O185" s="37">
        <f t="shared" si="45"/>
        <v>0.99600454758403034</v>
      </c>
      <c r="P185" s="32">
        <f>SUM(P180:P184)</f>
        <v>0</v>
      </c>
      <c r="Q185" s="32">
        <f>SUM(Q180:Q184)</f>
        <v>5775858</v>
      </c>
      <c r="R185" s="32">
        <f>SUM(R180:R184)</f>
        <v>5775858</v>
      </c>
      <c r="S185" s="32">
        <f>SUM(S180:S184)</f>
        <v>5931239</v>
      </c>
      <c r="T185" s="37">
        <f t="shared" si="46"/>
        <v>1.0269018040263456</v>
      </c>
      <c r="U185" s="37">
        <f t="shared" si="47"/>
        <v>0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568</v>
      </c>
      <c r="E188" s="31">
        <v>200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541</v>
      </c>
      <c r="R188" s="31">
        <v>541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10139000</v>
      </c>
      <c r="E190" s="31">
        <v>10152000</v>
      </c>
      <c r="F190" s="31">
        <v>4224590</v>
      </c>
      <c r="G190" s="36">
        <f t="shared" si="40"/>
        <v>0.41666732419370744</v>
      </c>
      <c r="H190" s="31">
        <v>3379667</v>
      </c>
      <c r="I190" s="36">
        <f t="shared" si="41"/>
        <v>0.3333333662096854</v>
      </c>
      <c r="J190" s="31">
        <v>2534744</v>
      </c>
      <c r="K190" s="36">
        <f t="shared" si="42"/>
        <v>0.24967927501970055</v>
      </c>
      <c r="L190" s="31">
        <v>0</v>
      </c>
      <c r="M190" s="36">
        <f t="shared" si="43"/>
        <v>0</v>
      </c>
      <c r="N190" s="31">
        <f t="shared" si="44"/>
        <v>10139001</v>
      </c>
      <c r="O190" s="36">
        <f t="shared" si="45"/>
        <v>0.99871956264775419</v>
      </c>
      <c r="P190" s="31">
        <v>0</v>
      </c>
      <c r="Q190" s="31">
        <v>9434000</v>
      </c>
      <c r="R190" s="31">
        <v>8928000</v>
      </c>
      <c r="S190" s="31">
        <v>9434000</v>
      </c>
      <c r="T190" s="36">
        <f t="shared" si="46"/>
        <v>1.0566756272401434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10139568</v>
      </c>
      <c r="E191" s="32">
        <f>SUM(E186:E190)</f>
        <v>10152200</v>
      </c>
      <c r="F191" s="32">
        <f>SUM(F186:F190)</f>
        <v>4224590</v>
      </c>
      <c r="G191" s="37">
        <f t="shared" si="40"/>
        <v>0.41664398325451341</v>
      </c>
      <c r="H191" s="32">
        <f>SUM(H186:H190)</f>
        <v>3379667</v>
      </c>
      <c r="I191" s="37">
        <f t="shared" si="41"/>
        <v>0.33331469348595522</v>
      </c>
      <c r="J191" s="32">
        <f>SUM(J186:J190)</f>
        <v>2534744</v>
      </c>
      <c r="K191" s="37">
        <f t="shared" si="42"/>
        <v>0.24967435629715726</v>
      </c>
      <c r="L191" s="32">
        <f>SUM(L186:L190)</f>
        <v>0</v>
      </c>
      <c r="M191" s="37">
        <f t="shared" si="43"/>
        <v>0</v>
      </c>
      <c r="N191" s="32">
        <f t="shared" si="44"/>
        <v>10139001</v>
      </c>
      <c r="O191" s="37">
        <f t="shared" si="45"/>
        <v>0.99869988770906803</v>
      </c>
      <c r="P191" s="32">
        <f>SUM(P186:P190)</f>
        <v>0</v>
      </c>
      <c r="Q191" s="32">
        <f>SUM(Q186:Q190)</f>
        <v>9434541</v>
      </c>
      <c r="R191" s="32">
        <f>SUM(R186:R190)</f>
        <v>8928541</v>
      </c>
      <c r="S191" s="32">
        <f>SUM(S186:S190)</f>
        <v>9434000</v>
      </c>
      <c r="T191" s="37">
        <f t="shared" si="46"/>
        <v>1.0566116009323361</v>
      </c>
      <c r="U191" s="37">
        <f t="shared" si="47"/>
        <v>0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18884271</v>
      </c>
      <c r="E200" s="31">
        <v>18884271</v>
      </c>
      <c r="F200" s="31">
        <v>7552125</v>
      </c>
      <c r="G200" s="36">
        <f t="shared" si="40"/>
        <v>0.39991615244242151</v>
      </c>
      <c r="H200" s="31">
        <v>6452252</v>
      </c>
      <c r="I200" s="36">
        <f t="shared" si="41"/>
        <v>0.34167334285766182</v>
      </c>
      <c r="J200" s="31">
        <v>4879894</v>
      </c>
      <c r="K200" s="36">
        <f t="shared" si="42"/>
        <v>0.25841050469991667</v>
      </c>
      <c r="L200" s="31">
        <v>0</v>
      </c>
      <c r="M200" s="36">
        <f t="shared" si="43"/>
        <v>0</v>
      </c>
      <c r="N200" s="31">
        <f t="shared" si="44"/>
        <v>18884271</v>
      </c>
      <c r="O200" s="36">
        <f t="shared" si="45"/>
        <v>1</v>
      </c>
      <c r="P200" s="31">
        <v>0</v>
      </c>
      <c r="Q200" s="31">
        <v>13884271</v>
      </c>
      <c r="R200" s="31">
        <v>13884271</v>
      </c>
      <c r="S200" s="31">
        <v>16559104</v>
      </c>
      <c r="T200" s="36">
        <f t="shared" si="46"/>
        <v>1.192652030488313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18884271</v>
      </c>
      <c r="E204" s="32">
        <f>SUM(E199:E203)</f>
        <v>18884271</v>
      </c>
      <c r="F204" s="32">
        <f>SUM(F199:F203)</f>
        <v>7552125</v>
      </c>
      <c r="G204" s="37">
        <f t="shared" si="40"/>
        <v>0.39991615244242151</v>
      </c>
      <c r="H204" s="32">
        <f>SUM(H199:H203)</f>
        <v>6452252</v>
      </c>
      <c r="I204" s="37">
        <f t="shared" si="41"/>
        <v>0.34167334285766182</v>
      </c>
      <c r="J204" s="32">
        <f>SUM(J199:J203)</f>
        <v>4879894</v>
      </c>
      <c r="K204" s="37">
        <f t="shared" si="42"/>
        <v>0.25841050469991667</v>
      </c>
      <c r="L204" s="32">
        <f>SUM(L199:L203)</f>
        <v>0</v>
      </c>
      <c r="M204" s="37">
        <f t="shared" si="43"/>
        <v>0</v>
      </c>
      <c r="N204" s="32">
        <f t="shared" si="44"/>
        <v>18884271</v>
      </c>
      <c r="O204" s="37">
        <f t="shared" si="45"/>
        <v>1</v>
      </c>
      <c r="P204" s="32">
        <f>SUM(P199:P203)</f>
        <v>0</v>
      </c>
      <c r="Q204" s="32">
        <f>SUM(Q199:Q203)</f>
        <v>13884271</v>
      </c>
      <c r="R204" s="32">
        <f>SUM(R199:R203)</f>
        <v>13884271</v>
      </c>
      <c r="S204" s="32">
        <f>SUM(S199:S203)</f>
        <v>16559104</v>
      </c>
      <c r="T204" s="37">
        <f t="shared" si="46"/>
        <v>1.192652030488313</v>
      </c>
      <c r="U204" s="37">
        <f t="shared" si="47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31689870</v>
      </c>
      <c r="E205" s="32">
        <f>SUM(E173:E178,E180:E184,E186:E190,E192:E197,E199:E203)</f>
        <v>31702502</v>
      </c>
      <c r="F205" s="32">
        <f>SUM(F173:F178,F180:F184,F186:F190,F192:F197,F199:F203)</f>
        <v>12887561</v>
      </c>
      <c r="G205" s="37">
        <f t="shared" si="40"/>
        <v>0.4066776228491944</v>
      </c>
      <c r="H205" s="32">
        <f>SUM(H173:H178,H180:H184,H186:H190,H192:H197,H199:H203)</f>
        <v>10709944</v>
      </c>
      <c r="I205" s="37">
        <f t="shared" si="41"/>
        <v>0.33796112132993916</v>
      </c>
      <c r="J205" s="32">
        <f>SUM(J173:J178,J180:J184,J186:J190,J192:J197,J199:J203)</f>
        <v>8081146</v>
      </c>
      <c r="K205" s="37">
        <f t="shared" si="42"/>
        <v>0.25490562227549107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31678651</v>
      </c>
      <c r="O205" s="37">
        <f t="shared" si="45"/>
        <v>0.99924766190378289</v>
      </c>
      <c r="P205" s="32">
        <f>SUM(P173:P178,P180:P184,P186:P190,P192:P197,P199:P203)</f>
        <v>0</v>
      </c>
      <c r="Q205" s="32">
        <f>SUM(Q173:Q178,Q180:Q184,Q186:Q190,Q192:Q197,Q199:Q203)</f>
        <v>29094670</v>
      </c>
      <c r="R205" s="32">
        <f>SUM(R173:R178,R180:R184,R186:R190,R192:R197,R199:R203)</f>
        <v>28588670</v>
      </c>
      <c r="S205" s="32">
        <f>SUM(S173:S178,S180:S184,S186:S190,S192:S197,S199:S203)</f>
        <v>31924343</v>
      </c>
      <c r="T205" s="37">
        <f t="shared" si="46"/>
        <v>1.1166781455730539</v>
      </c>
      <c r="U205" s="37">
        <f t="shared" si="47"/>
        <v>0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398928</v>
      </c>
      <c r="G214" s="36">
        <f t="shared" si="48"/>
        <v>0</v>
      </c>
      <c r="H214" s="31">
        <v>-115238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283690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2540</v>
      </c>
      <c r="E215" s="31">
        <v>2540</v>
      </c>
      <c r="F215" s="31">
        <v>119</v>
      </c>
      <c r="G215" s="36">
        <f t="shared" si="48"/>
        <v>4.6850393700787404E-2</v>
      </c>
      <c r="H215" s="31">
        <v>267</v>
      </c>
      <c r="I215" s="36">
        <f t="shared" si="49"/>
        <v>0.10511811023622047</v>
      </c>
      <c r="J215" s="31">
        <v>292</v>
      </c>
      <c r="K215" s="36">
        <f t="shared" si="50"/>
        <v>0.11496062992125984</v>
      </c>
      <c r="L215" s="31">
        <v>340</v>
      </c>
      <c r="M215" s="36">
        <f t="shared" si="51"/>
        <v>0.13385826771653545</v>
      </c>
      <c r="N215" s="31">
        <f t="shared" si="52"/>
        <v>1018</v>
      </c>
      <c r="O215" s="36">
        <f t="shared" si="53"/>
        <v>0.40078740157480314</v>
      </c>
      <c r="P215" s="31">
        <v>132</v>
      </c>
      <c r="Q215" s="31">
        <v>2420</v>
      </c>
      <c r="R215" s="31">
        <v>2420</v>
      </c>
      <c r="S215" s="31">
        <v>132</v>
      </c>
      <c r="T215" s="36">
        <f t="shared" si="54"/>
        <v>5.4545454545454543E-2</v>
      </c>
      <c r="U215" s="36">
        <f t="shared" si="55"/>
        <v>1.5757575757575757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2540</v>
      </c>
      <c r="E216" s="32">
        <f>SUM(E208:E215)</f>
        <v>2540</v>
      </c>
      <c r="F216" s="32">
        <f>SUM(F208:F215)</f>
        <v>399047</v>
      </c>
      <c r="G216" s="37">
        <f t="shared" si="48"/>
        <v>157.10511811023622</v>
      </c>
      <c r="H216" s="32">
        <f>SUM(H208:H215)</f>
        <v>-114971</v>
      </c>
      <c r="I216" s="37">
        <f t="shared" si="49"/>
        <v>-45.264173228346458</v>
      </c>
      <c r="J216" s="32">
        <f>SUM(J208:J215)</f>
        <v>292</v>
      </c>
      <c r="K216" s="37">
        <f t="shared" si="50"/>
        <v>0.11496062992125984</v>
      </c>
      <c r="L216" s="32">
        <f>SUM(L208:L215)</f>
        <v>340</v>
      </c>
      <c r="M216" s="37">
        <f t="shared" si="51"/>
        <v>0.13385826771653545</v>
      </c>
      <c r="N216" s="32">
        <f t="shared" si="52"/>
        <v>284708</v>
      </c>
      <c r="O216" s="37">
        <f t="shared" si="53"/>
        <v>112.08976377952756</v>
      </c>
      <c r="P216" s="32">
        <f>SUM(P208:P215)</f>
        <v>132</v>
      </c>
      <c r="Q216" s="32">
        <f>SUM(Q208:Q215)</f>
        <v>2420</v>
      </c>
      <c r="R216" s="32">
        <f>SUM(R208:R215)</f>
        <v>2420</v>
      </c>
      <c r="S216" s="32">
        <f>SUM(S208:S215)</f>
        <v>132</v>
      </c>
      <c r="T216" s="37">
        <f t="shared" si="54"/>
        <v>5.4545454545454543E-2</v>
      </c>
      <c r="U216" s="37">
        <f t="shared" si="55"/>
        <v>1.5757575757575757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63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8"/>
        <v>0</v>
      </c>
      <c r="H224" s="32">
        <f>SUM(H217:H223)</f>
        <v>0</v>
      </c>
      <c r="I224" s="37">
        <f t="shared" si="49"/>
        <v>0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0</v>
      </c>
      <c r="O224" s="37">
        <f t="shared" si="53"/>
        <v>0</v>
      </c>
      <c r="P224" s="32">
        <f>SUM(P217:P223)</f>
        <v>0</v>
      </c>
      <c r="Q224" s="32">
        <f>SUM(Q217:Q223)</f>
        <v>0</v>
      </c>
      <c r="R224" s="32">
        <f>SUM(R217:R223)</f>
        <v>0</v>
      </c>
      <c r="S224" s="32">
        <f>SUM(S217:S223)</f>
        <v>63</v>
      </c>
      <c r="T224" s="37">
        <f t="shared" si="54"/>
        <v>0</v>
      </c>
      <c r="U224" s="37">
        <f t="shared" si="55"/>
        <v>0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174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174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2540</v>
      </c>
      <c r="E231" s="32">
        <f>SUM(E208:E215,E217:E223,E225:E229)</f>
        <v>2540</v>
      </c>
      <c r="F231" s="32">
        <f>SUM(F208:F215,F217:F223,F225:F229)</f>
        <v>399047</v>
      </c>
      <c r="G231" s="37">
        <f t="shared" si="48"/>
        <v>157.10511811023622</v>
      </c>
      <c r="H231" s="32">
        <f>SUM(H208:H215,H217:H223,H225:H229)</f>
        <v>-114971</v>
      </c>
      <c r="I231" s="37">
        <f t="shared" si="49"/>
        <v>-45.264173228346458</v>
      </c>
      <c r="J231" s="32">
        <f>SUM(J208:J215,J217:J223,J225:J229)</f>
        <v>292</v>
      </c>
      <c r="K231" s="37">
        <f t="shared" si="50"/>
        <v>0.11496062992125984</v>
      </c>
      <c r="L231" s="32">
        <f>SUM(L208:L215,L217:L223,L225:L229)</f>
        <v>340</v>
      </c>
      <c r="M231" s="37">
        <f t="shared" si="51"/>
        <v>0.13385826771653545</v>
      </c>
      <c r="N231" s="32">
        <f t="shared" si="52"/>
        <v>284708</v>
      </c>
      <c r="O231" s="37">
        <f t="shared" si="53"/>
        <v>112.08976377952756</v>
      </c>
      <c r="P231" s="32">
        <f>SUM(P208:P215,P217:P223,P225:P229)</f>
        <v>132</v>
      </c>
      <c r="Q231" s="32">
        <f>SUM(Q208:Q215,Q217:Q223,Q225:Q229)</f>
        <v>2594</v>
      </c>
      <c r="R231" s="32">
        <f>SUM(R208:R215,R217:R223,R225:R229)</f>
        <v>2420</v>
      </c>
      <c r="S231" s="32">
        <f>SUM(S208:S215,S217:S223,S225:S229)</f>
        <v>195</v>
      </c>
      <c r="T231" s="37">
        <f t="shared" si="54"/>
        <v>8.057851239669421E-2</v>
      </c>
      <c r="U231" s="37">
        <f t="shared" si="55"/>
        <v>1.5757575757575757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7886420</v>
      </c>
      <c r="E245" s="31">
        <v>7886420</v>
      </c>
      <c r="F245" s="31">
        <v>0</v>
      </c>
      <c r="G245" s="36">
        <f t="shared" si="56"/>
        <v>0</v>
      </c>
      <c r="H245" s="31">
        <v>2578796</v>
      </c>
      <c r="I245" s="36">
        <f t="shared" si="57"/>
        <v>0.32699196847238671</v>
      </c>
      <c r="J245" s="31">
        <v>1934129</v>
      </c>
      <c r="K245" s="36">
        <f t="shared" si="58"/>
        <v>0.24524803396217804</v>
      </c>
      <c r="L245" s="31">
        <v>0</v>
      </c>
      <c r="M245" s="36">
        <f t="shared" si="59"/>
        <v>0</v>
      </c>
      <c r="N245" s="31">
        <f t="shared" si="60"/>
        <v>4512925</v>
      </c>
      <c r="O245" s="36">
        <f t="shared" si="61"/>
        <v>0.57224000243456474</v>
      </c>
      <c r="P245" s="31">
        <v>0</v>
      </c>
      <c r="Q245" s="31">
        <v>8796684</v>
      </c>
      <c r="R245" s="31">
        <v>8796684</v>
      </c>
      <c r="S245" s="31">
        <v>5131410</v>
      </c>
      <c r="T245" s="36">
        <f t="shared" si="62"/>
        <v>0.58333458380453362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8826405</v>
      </c>
      <c r="E246" s="31">
        <v>8826405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16712825</v>
      </c>
      <c r="E247" s="32">
        <f>SUM(E241:E246)</f>
        <v>16712825</v>
      </c>
      <c r="F247" s="32">
        <f>SUM(F241:F246)</f>
        <v>0</v>
      </c>
      <c r="G247" s="37">
        <f t="shared" si="56"/>
        <v>0</v>
      </c>
      <c r="H247" s="32">
        <f>SUM(H241:H246)</f>
        <v>2578796</v>
      </c>
      <c r="I247" s="37">
        <f t="shared" si="57"/>
        <v>0.15430042497303717</v>
      </c>
      <c r="J247" s="32">
        <f>SUM(J241:J246)</f>
        <v>1934129</v>
      </c>
      <c r="K247" s="37">
        <f t="shared" si="58"/>
        <v>0.11572723342702386</v>
      </c>
      <c r="L247" s="32">
        <f>SUM(L241:L246)</f>
        <v>0</v>
      </c>
      <c r="M247" s="37">
        <f t="shared" si="59"/>
        <v>0</v>
      </c>
      <c r="N247" s="32">
        <f t="shared" si="60"/>
        <v>4512925</v>
      </c>
      <c r="O247" s="37">
        <f t="shared" si="61"/>
        <v>0.27002765840006104</v>
      </c>
      <c r="P247" s="32">
        <f>SUM(P241:P246)</f>
        <v>0</v>
      </c>
      <c r="Q247" s="32">
        <f>SUM(Q241:Q246)</f>
        <v>8796684</v>
      </c>
      <c r="R247" s="32">
        <f>SUM(R241:R246)</f>
        <v>8796684</v>
      </c>
      <c r="S247" s="32">
        <f>SUM(S241:S246)</f>
        <v>5131410</v>
      </c>
      <c r="T247" s="37">
        <f t="shared" si="62"/>
        <v>0.58333458380453362</v>
      </c>
      <c r="U247" s="37">
        <f t="shared" si="63"/>
        <v>0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22876725</v>
      </c>
      <c r="E253" s="31">
        <v>22876725</v>
      </c>
      <c r="F253" s="31">
        <v>9531950</v>
      </c>
      <c r="G253" s="36">
        <f t="shared" si="56"/>
        <v>0.41666584705634219</v>
      </c>
      <c r="H253" s="31">
        <v>7625560</v>
      </c>
      <c r="I253" s="36">
        <f t="shared" si="57"/>
        <v>0.33333267764507374</v>
      </c>
      <c r="J253" s="31">
        <v>5719215</v>
      </c>
      <c r="K253" s="36">
        <f t="shared" si="58"/>
        <v>0.25000147529858402</v>
      </c>
      <c r="L253" s="31">
        <v>0</v>
      </c>
      <c r="M253" s="36">
        <f t="shared" si="59"/>
        <v>0</v>
      </c>
      <c r="N253" s="31">
        <f t="shared" si="60"/>
        <v>22876725</v>
      </c>
      <c r="O253" s="36">
        <f t="shared" si="61"/>
        <v>1</v>
      </c>
      <c r="P253" s="31">
        <v>0</v>
      </c>
      <c r="Q253" s="31">
        <v>21608083</v>
      </c>
      <c r="R253" s="31">
        <v>21608083</v>
      </c>
      <c r="S253" s="31">
        <v>21608084</v>
      </c>
      <c r="T253" s="36">
        <f t="shared" si="62"/>
        <v>1.0000000462789782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22876725</v>
      </c>
      <c r="E254" s="32">
        <f>SUM(E248:E253)</f>
        <v>22876725</v>
      </c>
      <c r="F254" s="32">
        <f>SUM(F248:F253)</f>
        <v>9531950</v>
      </c>
      <c r="G254" s="37">
        <f t="shared" si="56"/>
        <v>0.41666584705634219</v>
      </c>
      <c r="H254" s="32">
        <f>SUM(H248:H253)</f>
        <v>7625560</v>
      </c>
      <c r="I254" s="37">
        <f t="shared" si="57"/>
        <v>0.33333267764507374</v>
      </c>
      <c r="J254" s="32">
        <f>SUM(J248:J253)</f>
        <v>5719215</v>
      </c>
      <c r="K254" s="37">
        <f t="shared" si="58"/>
        <v>0.25000147529858402</v>
      </c>
      <c r="L254" s="32">
        <f>SUM(L248:L253)</f>
        <v>0</v>
      </c>
      <c r="M254" s="37">
        <f t="shared" si="59"/>
        <v>0</v>
      </c>
      <c r="N254" s="32">
        <f t="shared" si="60"/>
        <v>22876725</v>
      </c>
      <c r="O254" s="37">
        <f t="shared" si="61"/>
        <v>1</v>
      </c>
      <c r="P254" s="32">
        <f>SUM(P248:P253)</f>
        <v>0</v>
      </c>
      <c r="Q254" s="32">
        <f>SUM(Q248:Q253)</f>
        <v>21608083</v>
      </c>
      <c r="R254" s="32">
        <f>SUM(R248:R253)</f>
        <v>21608083</v>
      </c>
      <c r="S254" s="32">
        <f>SUM(S248:S253)</f>
        <v>21608084</v>
      </c>
      <c r="T254" s="37">
        <f t="shared" si="62"/>
        <v>1.0000000462789782</v>
      </c>
      <c r="U254" s="37">
        <f t="shared" si="63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39589550</v>
      </c>
      <c r="E260" s="32">
        <f>SUM(E234:E239,E241:E246,E248:E253,E255:E258)</f>
        <v>39589550</v>
      </c>
      <c r="F260" s="32">
        <f>SUM(F234:F239,F241:F246,F248:F253,F255:F258)</f>
        <v>9531950</v>
      </c>
      <c r="G260" s="37">
        <f t="shared" si="56"/>
        <v>0.2407693444355897</v>
      </c>
      <c r="H260" s="32">
        <f>SUM(H234:H239,H241:H246,H248:H253,H255:H258)</f>
        <v>10204356</v>
      </c>
      <c r="I260" s="37">
        <f t="shared" si="57"/>
        <v>0.25775377593329551</v>
      </c>
      <c r="J260" s="32">
        <f>SUM(J234:J239,J241:J246,J248:J253,J255:J258)</f>
        <v>7653344</v>
      </c>
      <c r="K260" s="37">
        <f t="shared" si="58"/>
        <v>0.19331727690766881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27389650</v>
      </c>
      <c r="O260" s="37">
        <f t="shared" si="61"/>
        <v>0.691840397276554</v>
      </c>
      <c r="P260" s="32">
        <f>SUM(P234:P239,P241:P246,P248:P253,P255:P258)</f>
        <v>0</v>
      </c>
      <c r="Q260" s="32">
        <f>SUM(Q234:Q239,Q241:Q246,Q248:Q253,Q255:Q258)</f>
        <v>30404767</v>
      </c>
      <c r="R260" s="32">
        <f>SUM(R234:R239,R241:R246,R248:R253,R255:R258)</f>
        <v>30404767</v>
      </c>
      <c r="S260" s="32">
        <f>SUM(S234:S239,S241:S246,S248:S253,S255:S258)</f>
        <v>26739494</v>
      </c>
      <c r="T260" s="37">
        <f t="shared" si="62"/>
        <v>0.87945071244913664</v>
      </c>
      <c r="U260" s="37">
        <f t="shared" si="63"/>
        <v>0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1678400</v>
      </c>
      <c r="E264" s="31">
        <v>1678400</v>
      </c>
      <c r="F264" s="31">
        <v>699330</v>
      </c>
      <c r="G264" s="36">
        <f t="shared" si="64"/>
        <v>0.41666468064823642</v>
      </c>
      <c r="H264" s="31">
        <v>558916</v>
      </c>
      <c r="I264" s="36">
        <f t="shared" si="65"/>
        <v>0.33300524308865587</v>
      </c>
      <c r="J264" s="31">
        <v>419605</v>
      </c>
      <c r="K264" s="36">
        <f t="shared" si="66"/>
        <v>0.2500029790276454</v>
      </c>
      <c r="L264" s="31">
        <v>0</v>
      </c>
      <c r="M264" s="36">
        <f t="shared" si="67"/>
        <v>0</v>
      </c>
      <c r="N264" s="31">
        <f t="shared" si="68"/>
        <v>1677851</v>
      </c>
      <c r="O264" s="36">
        <f t="shared" si="69"/>
        <v>0.99967290276453769</v>
      </c>
      <c r="P264" s="31">
        <v>0</v>
      </c>
      <c r="Q264" s="31">
        <v>1600000</v>
      </c>
      <c r="R264" s="31">
        <v>1600000</v>
      </c>
      <c r="S264" s="31">
        <v>1596639</v>
      </c>
      <c r="T264" s="36">
        <f t="shared" si="70"/>
        <v>0.99789937500000003</v>
      </c>
      <c r="U264" s="36">
        <f t="shared" si="71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4882302</v>
      </c>
      <c r="E266" s="31">
        <v>6005654</v>
      </c>
      <c r="F266" s="31">
        <v>2147966</v>
      </c>
      <c r="G266" s="36">
        <f t="shared" si="64"/>
        <v>0.43994943368927197</v>
      </c>
      <c r="H266" s="31">
        <v>1818004</v>
      </c>
      <c r="I266" s="36">
        <f t="shared" si="65"/>
        <v>0.37236615022995301</v>
      </c>
      <c r="J266" s="31">
        <v>1400417</v>
      </c>
      <c r="K266" s="36">
        <f t="shared" si="66"/>
        <v>0.23318309712813959</v>
      </c>
      <c r="L266" s="31">
        <v>642568</v>
      </c>
      <c r="M266" s="36">
        <f t="shared" si="67"/>
        <v>0.1069938428021328</v>
      </c>
      <c r="N266" s="31">
        <f t="shared" si="68"/>
        <v>6008955</v>
      </c>
      <c r="O266" s="36">
        <f t="shared" si="69"/>
        <v>1.0005496487143615</v>
      </c>
      <c r="P266" s="31">
        <v>11927</v>
      </c>
      <c r="Q266" s="31">
        <v>5235200</v>
      </c>
      <c r="R266" s="31">
        <v>5294235</v>
      </c>
      <c r="S266" s="31">
        <v>4723754</v>
      </c>
      <c r="T266" s="36">
        <f t="shared" si="70"/>
        <v>0.89224486634990707</v>
      </c>
      <c r="U266" s="36">
        <f t="shared" si="71"/>
        <v>52.875073362957991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6560702</v>
      </c>
      <c r="E267" s="32">
        <f>SUM(E263:E266)</f>
        <v>7684054</v>
      </c>
      <c r="F267" s="32">
        <f>SUM(F263:F266)</f>
        <v>2847296</v>
      </c>
      <c r="G267" s="37">
        <f t="shared" si="64"/>
        <v>0.43399258189138906</v>
      </c>
      <c r="H267" s="32">
        <f>SUM(H263:H266)</f>
        <v>2376920</v>
      </c>
      <c r="I267" s="37">
        <f t="shared" si="65"/>
        <v>0.36229659569966749</v>
      </c>
      <c r="J267" s="32">
        <f>SUM(J263:J266)</f>
        <v>1820022</v>
      </c>
      <c r="K267" s="37">
        <f t="shared" si="66"/>
        <v>0.2368570028268932</v>
      </c>
      <c r="L267" s="32">
        <f>SUM(L263:L266)</f>
        <v>642568</v>
      </c>
      <c r="M267" s="37">
        <f t="shared" si="67"/>
        <v>8.3623566414291209E-2</v>
      </c>
      <c r="N267" s="32">
        <f t="shared" si="68"/>
        <v>7686806</v>
      </c>
      <c r="O267" s="37">
        <f t="shared" si="69"/>
        <v>1.0003581442816514</v>
      </c>
      <c r="P267" s="32">
        <f>SUM(P263:P266)</f>
        <v>11927</v>
      </c>
      <c r="Q267" s="32">
        <f>SUM(Q263:Q266)</f>
        <v>6835200</v>
      </c>
      <c r="R267" s="32">
        <f>SUM(R263:R266)</f>
        <v>6894235</v>
      </c>
      <c r="S267" s="32">
        <f>SUM(S263:S266)</f>
        <v>6320393</v>
      </c>
      <c r="T267" s="37">
        <f t="shared" si="70"/>
        <v>0.91676494926558205</v>
      </c>
      <c r="U267" s="37">
        <f t="shared" si="71"/>
        <v>52.875073362957991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64"/>
        <v>0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0</v>
      </c>
      <c r="O275" s="37">
        <f t="shared" si="69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70"/>
        <v>0</v>
      </c>
      <c r="U275" s="37">
        <f t="shared" si="71"/>
        <v>0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70"/>
        <v>0</v>
      </c>
      <c r="U298" s="37">
        <f t="shared" si="71"/>
        <v>0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6560702</v>
      </c>
      <c r="E299" s="32">
        <f>SUM(E263:E266,E268:E274,E276:E284,E286:E291,E293:E297)</f>
        <v>7684054</v>
      </c>
      <c r="F299" s="32">
        <f>SUM(F263:F266,F268:F274,F276:F284,F286:F291,F293:F297)</f>
        <v>2847296</v>
      </c>
      <c r="G299" s="37">
        <f t="shared" si="64"/>
        <v>0.43399258189138906</v>
      </c>
      <c r="H299" s="32">
        <f>SUM(H263:H266,H268:H274,H276:H284,H286:H291,H293:H297)</f>
        <v>2376920</v>
      </c>
      <c r="I299" s="37">
        <f t="shared" si="65"/>
        <v>0.36229659569966749</v>
      </c>
      <c r="J299" s="32">
        <f>SUM(J263:J266,J268:J274,J276:J284,J286:J291,J293:J297)</f>
        <v>1820022</v>
      </c>
      <c r="K299" s="37">
        <f t="shared" si="66"/>
        <v>0.2368570028268932</v>
      </c>
      <c r="L299" s="32">
        <f>SUM(L263:L266,L268:L274,L276:L284,L286:L291,L293:L297)</f>
        <v>642568</v>
      </c>
      <c r="M299" s="37">
        <f t="shared" si="67"/>
        <v>8.3623566414291209E-2</v>
      </c>
      <c r="N299" s="32">
        <f t="shared" si="68"/>
        <v>7686806</v>
      </c>
      <c r="O299" s="37">
        <f t="shared" si="69"/>
        <v>1.0003581442816514</v>
      </c>
      <c r="P299" s="32">
        <f>SUM(P263:P266,P268:P274,P276:P284,P286:P291,P293:P297)</f>
        <v>11927</v>
      </c>
      <c r="Q299" s="32">
        <f>SUM(Q263:Q266,Q268:Q274,Q276:Q284,Q286:Q291,Q293:Q297)</f>
        <v>6835200</v>
      </c>
      <c r="R299" s="32">
        <f>SUM(R263:R266,R268:R274,R276:R284,R286:R291,R293:R297)</f>
        <v>6894235</v>
      </c>
      <c r="S299" s="32">
        <f>SUM(S263:S266,S268:S274,S276:S284,S286:S291,S293:S297)</f>
        <v>6320393</v>
      </c>
      <c r="T299" s="37">
        <f t="shared" si="70"/>
        <v>0.91676494926558205</v>
      </c>
      <c r="U299" s="37">
        <f t="shared" si="71"/>
        <v>52.875073362957991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3580</v>
      </c>
      <c r="E302" s="31">
        <v>3580</v>
      </c>
      <c r="F302" s="31">
        <v>7062</v>
      </c>
      <c r="G302" s="36">
        <f t="shared" ref="G302:G339" si="72">IF(($D302     =0),0,($F302     /$D302     ))</f>
        <v>1.9726256983240222</v>
      </c>
      <c r="H302" s="31">
        <v>-13782</v>
      </c>
      <c r="I302" s="36">
        <f t="shared" ref="I302:I339" si="73">IF(($D302     =0),0,($H302     /$D302     ))</f>
        <v>-3.8497206703910614</v>
      </c>
      <c r="J302" s="31">
        <v>1981</v>
      </c>
      <c r="K302" s="36">
        <f t="shared" ref="K302:K339" si="74">IF(($E302     =0),0,($J302     /$E302     ))</f>
        <v>0.55335195530726256</v>
      </c>
      <c r="L302" s="31">
        <v>108</v>
      </c>
      <c r="M302" s="36">
        <f t="shared" ref="M302:M339" si="75">IF(($E302     =0),0,($L302     /$E302     ))</f>
        <v>3.0167597765363128E-2</v>
      </c>
      <c r="N302" s="31">
        <f t="shared" ref="N302:N339" si="76">$F302     +$H302     +$J302     +$L302</f>
        <v>-4631</v>
      </c>
      <c r="O302" s="36">
        <f t="shared" ref="O302:O339" si="77">IF(($E302     =0),0,($N302     /$E302     ))</f>
        <v>-1.2935754189944133</v>
      </c>
      <c r="P302" s="31">
        <v>7060</v>
      </c>
      <c r="Q302" s="31">
        <v>3381</v>
      </c>
      <c r="R302" s="31">
        <v>3381</v>
      </c>
      <c r="S302" s="31">
        <v>7409</v>
      </c>
      <c r="T302" s="36">
        <f t="shared" ref="T302:T339" si="78">IF(($R302     =0),0,($S302     /$R302     ))</f>
        <v>2.191363501922508</v>
      </c>
      <c r="U302" s="36">
        <f t="shared" ref="U302:U339" si="79">IF(($P302     =0),0,(($L302     /$P302     )-1))</f>
        <v>-0.98470254957507086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3580</v>
      </c>
      <c r="E303" s="32">
        <f>E302</f>
        <v>3580</v>
      </c>
      <c r="F303" s="32">
        <f>F302</f>
        <v>7062</v>
      </c>
      <c r="G303" s="37">
        <f t="shared" si="72"/>
        <v>1.9726256983240222</v>
      </c>
      <c r="H303" s="32">
        <f>H302</f>
        <v>-13782</v>
      </c>
      <c r="I303" s="37">
        <f t="shared" si="73"/>
        <v>-3.8497206703910614</v>
      </c>
      <c r="J303" s="32">
        <f>J302</f>
        <v>1981</v>
      </c>
      <c r="K303" s="37">
        <f t="shared" si="74"/>
        <v>0.55335195530726256</v>
      </c>
      <c r="L303" s="32">
        <f>L302</f>
        <v>108</v>
      </c>
      <c r="M303" s="37">
        <f t="shared" si="75"/>
        <v>3.0167597765363128E-2</v>
      </c>
      <c r="N303" s="32">
        <f t="shared" si="76"/>
        <v>-4631</v>
      </c>
      <c r="O303" s="37">
        <f t="shared" si="77"/>
        <v>-1.2935754189944133</v>
      </c>
      <c r="P303" s="32">
        <f>P302</f>
        <v>7060</v>
      </c>
      <c r="Q303" s="32">
        <f>Q302</f>
        <v>3381</v>
      </c>
      <c r="R303" s="32">
        <f>R302</f>
        <v>3381</v>
      </c>
      <c r="S303" s="32">
        <f>S302</f>
        <v>7409</v>
      </c>
      <c r="T303" s="37">
        <f t="shared" si="78"/>
        <v>2.191363501922508</v>
      </c>
      <c r="U303" s="37">
        <f t="shared" si="79"/>
        <v>-0.98470254957507086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345000</v>
      </c>
      <c r="E307" s="31">
        <v>210000</v>
      </c>
      <c r="F307" s="31">
        <v>6553</v>
      </c>
      <c r="G307" s="36">
        <f t="shared" si="72"/>
        <v>1.8994202898550725E-2</v>
      </c>
      <c r="H307" s="31">
        <v>2130</v>
      </c>
      <c r="I307" s="36">
        <f t="shared" si="73"/>
        <v>6.1739130434782605E-3</v>
      </c>
      <c r="J307" s="31">
        <v>71490</v>
      </c>
      <c r="K307" s="36">
        <f t="shared" si="74"/>
        <v>0.34042857142857141</v>
      </c>
      <c r="L307" s="31">
        <v>61202</v>
      </c>
      <c r="M307" s="36">
        <f t="shared" si="75"/>
        <v>0.29143809523809522</v>
      </c>
      <c r="N307" s="31">
        <f t="shared" si="76"/>
        <v>141375</v>
      </c>
      <c r="O307" s="36">
        <f t="shared" si="77"/>
        <v>0.67321428571428577</v>
      </c>
      <c r="P307" s="31">
        <v>20589</v>
      </c>
      <c r="Q307" s="31">
        <v>350005</v>
      </c>
      <c r="R307" s="31">
        <v>350000</v>
      </c>
      <c r="S307" s="31">
        <v>20589</v>
      </c>
      <c r="T307" s="36">
        <f t="shared" si="78"/>
        <v>5.8825714285714287E-2</v>
      </c>
      <c r="U307" s="36">
        <f t="shared" si="79"/>
        <v>1.9725581621254067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418031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345000</v>
      </c>
      <c r="E310" s="32">
        <f>SUM(E304:E309)</f>
        <v>210000</v>
      </c>
      <c r="F310" s="32">
        <f>SUM(F304:F309)</f>
        <v>6553</v>
      </c>
      <c r="G310" s="37">
        <f t="shared" si="72"/>
        <v>1.8994202898550725E-2</v>
      </c>
      <c r="H310" s="32">
        <f>SUM(H304:H309)</f>
        <v>2130</v>
      </c>
      <c r="I310" s="37">
        <f t="shared" si="73"/>
        <v>6.1739130434782605E-3</v>
      </c>
      <c r="J310" s="32">
        <f>SUM(J304:J309)</f>
        <v>71490</v>
      </c>
      <c r="K310" s="37">
        <f t="shared" si="74"/>
        <v>0.34042857142857141</v>
      </c>
      <c r="L310" s="32">
        <f>SUM(L304:L309)</f>
        <v>61202</v>
      </c>
      <c r="M310" s="37">
        <f t="shared" si="75"/>
        <v>0.29143809523809522</v>
      </c>
      <c r="N310" s="32">
        <f t="shared" si="76"/>
        <v>141375</v>
      </c>
      <c r="O310" s="37">
        <f t="shared" si="77"/>
        <v>0.67321428571428577</v>
      </c>
      <c r="P310" s="32">
        <f>SUM(P304:P309)</f>
        <v>20589</v>
      </c>
      <c r="Q310" s="32">
        <f>SUM(Q304:Q309)</f>
        <v>350005</v>
      </c>
      <c r="R310" s="32">
        <f>SUM(R304:R309)</f>
        <v>768031</v>
      </c>
      <c r="S310" s="32">
        <f>SUM(S304:S309)</f>
        <v>20589</v>
      </c>
      <c r="T310" s="37">
        <f t="shared" si="78"/>
        <v>2.6807511675960995E-2</v>
      </c>
      <c r="U310" s="37">
        <f t="shared" si="79"/>
        <v>1.9725581621254067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72"/>
        <v>0</v>
      </c>
      <c r="H317" s="32">
        <f>SUM(H311:H316)</f>
        <v>0</v>
      </c>
      <c r="I317" s="37">
        <f t="shared" si="73"/>
        <v>0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0</v>
      </c>
      <c r="O317" s="37">
        <f t="shared" si="77"/>
        <v>0</v>
      </c>
      <c r="P317" s="32">
        <f>SUM(P311:P316)</f>
        <v>0</v>
      </c>
      <c r="Q317" s="32">
        <f>SUM(Q311:Q316)</f>
        <v>0</v>
      </c>
      <c r="R317" s="32">
        <f>SUM(R311:R316)</f>
        <v>0</v>
      </c>
      <c r="S317" s="32">
        <f>SUM(S311:S316)</f>
        <v>0</v>
      </c>
      <c r="T317" s="37">
        <f t="shared" si="78"/>
        <v>0</v>
      </c>
      <c r="U317" s="37">
        <f t="shared" si="79"/>
        <v>0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72"/>
        <v>0</v>
      </c>
      <c r="H323" s="32">
        <f>SUM(H318:H322)</f>
        <v>0</v>
      </c>
      <c r="I323" s="37">
        <f t="shared" si="73"/>
        <v>0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0</v>
      </c>
      <c r="O323" s="37">
        <f t="shared" si="7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78"/>
        <v>0</v>
      </c>
      <c r="U323" s="37">
        <f t="shared" si="79"/>
        <v>0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72"/>
        <v>0</v>
      </c>
      <c r="H332" s="32">
        <f>SUM(H324:H331)</f>
        <v>0</v>
      </c>
      <c r="I332" s="37">
        <f t="shared" si="73"/>
        <v>0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0</v>
      </c>
      <c r="O332" s="37">
        <f t="shared" si="7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78"/>
        <v>0</v>
      </c>
      <c r="U332" s="37">
        <f t="shared" si="79"/>
        <v>0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250000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249999</v>
      </c>
      <c r="M335" s="36">
        <f t="shared" si="75"/>
        <v>0.999996</v>
      </c>
      <c r="N335" s="31">
        <f t="shared" si="76"/>
        <v>249999</v>
      </c>
      <c r="O335" s="36">
        <f t="shared" si="77"/>
        <v>0.999996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250000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249999</v>
      </c>
      <c r="M337" s="37">
        <f t="shared" si="75"/>
        <v>0.999996</v>
      </c>
      <c r="N337" s="32">
        <f t="shared" si="76"/>
        <v>249999</v>
      </c>
      <c r="O337" s="37">
        <f t="shared" si="77"/>
        <v>0.999996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348580</v>
      </c>
      <c r="E338" s="32">
        <f>SUM(E302,E304:E309,E311:E316,E318:E322,E324:E331,E333:E336)</f>
        <v>463580</v>
      </c>
      <c r="F338" s="32">
        <f>SUM(F302,F304:F309,F311:F316,F318:F322,F324:F331,F333:F336)</f>
        <v>13615</v>
      </c>
      <c r="G338" s="37">
        <f t="shared" si="72"/>
        <v>3.9058465775431754E-2</v>
      </c>
      <c r="H338" s="32">
        <f>SUM(H302,H304:H309,H311:H316,H318:H322,H324:H331,H333:H336)</f>
        <v>-11652</v>
      </c>
      <c r="I338" s="37">
        <f t="shared" si="73"/>
        <v>-3.3427046875896496E-2</v>
      </c>
      <c r="J338" s="32">
        <f>SUM(J302,J304:J309,J311:J316,J318:J322,J324:J331,J333:J336)</f>
        <v>73471</v>
      </c>
      <c r="K338" s="37">
        <f t="shared" si="74"/>
        <v>0.15848612968635403</v>
      </c>
      <c r="L338" s="32">
        <f>SUM(L302,L304:L309,L311:L316,L318:L322,L324:L331,L333:L336)</f>
        <v>311309</v>
      </c>
      <c r="M338" s="37">
        <f t="shared" si="75"/>
        <v>0.67153242158850679</v>
      </c>
      <c r="N338" s="32">
        <f t="shared" si="76"/>
        <v>386743</v>
      </c>
      <c r="O338" s="37">
        <f t="shared" si="77"/>
        <v>0.83425298761810263</v>
      </c>
      <c r="P338" s="32">
        <f>SUM(P302,P304:P309,P311:P316,P318:P322,P324:P331,P333:P336)</f>
        <v>27649</v>
      </c>
      <c r="Q338" s="32">
        <f>SUM(Q302,Q304:Q309,Q311:Q316,Q318:Q322,Q324:Q331,Q333:Q336)</f>
        <v>353386</v>
      </c>
      <c r="R338" s="32">
        <f>SUM(R302,R304:R309,R311:R316,R318:R322,R324:R331,R333:R336)</f>
        <v>771412</v>
      </c>
      <c r="S338" s="32">
        <f>SUM(S302,S304:S309,S311:S316,S318:S322,S324:S331,S333:S336)</f>
        <v>27998</v>
      </c>
      <c r="T338" s="37">
        <f t="shared" si="78"/>
        <v>3.6294483362975943E-2</v>
      </c>
      <c r="U338" s="37">
        <f t="shared" si="79"/>
        <v>10.25932221780173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113217944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114642971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34264351</v>
      </c>
      <c r="G339" s="39">
        <f t="shared" si="72"/>
        <v>0.30264063972050226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29742404</v>
      </c>
      <c r="I339" s="39">
        <f t="shared" si="73"/>
        <v>0.26270044260828479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22832495</v>
      </c>
      <c r="K339" s="39">
        <f t="shared" si="74"/>
        <v>0.1991617523589824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1163837</v>
      </c>
      <c r="M339" s="39">
        <f t="shared" si="75"/>
        <v>1.0151839138921129E-2</v>
      </c>
      <c r="N339" s="34">
        <f t="shared" si="76"/>
        <v>88003087</v>
      </c>
      <c r="O339" s="39">
        <f t="shared" si="77"/>
        <v>0.76762741084230968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3486160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104708450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106174575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86683556</v>
      </c>
      <c r="T339" s="39">
        <f t="shared" si="78"/>
        <v>0.81642479849813387</v>
      </c>
      <c r="U339" s="39">
        <f t="shared" si="79"/>
        <v>-0.66615502443949792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37889731</v>
      </c>
      <c r="E8" s="31">
        <v>37889731</v>
      </c>
      <c r="F8" s="31">
        <v>2363781</v>
      </c>
      <c r="G8" s="36">
        <f>IF(($D8       =0),0,($F8       /$D8       ))</f>
        <v>6.2385795243571407E-2</v>
      </c>
      <c r="H8" s="31">
        <v>19866966</v>
      </c>
      <c r="I8" s="36">
        <f>IF(($D8       =0),0,($H8       /$D8       ))</f>
        <v>0.52433642244649348</v>
      </c>
      <c r="J8" s="31">
        <v>2266037</v>
      </c>
      <c r="K8" s="36">
        <f>IF(($E8       =0),0,($J8       /$E8       ))</f>
        <v>5.9806098913713586E-2</v>
      </c>
      <c r="L8" s="31">
        <v>2247291</v>
      </c>
      <c r="M8" s="36">
        <f>IF(($E8       =0),0,($L8       /$E8       ))</f>
        <v>5.9311347446620824E-2</v>
      </c>
      <c r="N8" s="31">
        <f>$F8       +$H8       +$J8       +$L8</f>
        <v>26744075</v>
      </c>
      <c r="O8" s="36">
        <f>IF(($E8       =0),0,($N8       /$E8       ))</f>
        <v>0.70583966405039933</v>
      </c>
      <c r="P8" s="31">
        <v>2427627</v>
      </c>
      <c r="Q8" s="31">
        <v>34942194</v>
      </c>
      <c r="R8" s="31">
        <v>34942194</v>
      </c>
      <c r="S8" s="31">
        <v>25338484</v>
      </c>
      <c r="T8" s="36">
        <f>IF(($R8       =0),0,($S8       /$R8       ))</f>
        <v>0.72515435063980238</v>
      </c>
      <c r="U8" s="36">
        <f>IF(($P8       =0),0,(($L8       /$P8       )-1))</f>
        <v>-7.4284888082065348E-2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41897870</v>
      </c>
      <c r="E9" s="31">
        <v>45519170</v>
      </c>
      <c r="F9" s="31">
        <v>10783279</v>
      </c>
      <c r="G9" s="36">
        <f>IF(($D9       =0),0,($F9       /$D9       ))</f>
        <v>0.25737057754964632</v>
      </c>
      <c r="H9" s="31">
        <v>5622973</v>
      </c>
      <c r="I9" s="36">
        <f>IF(($D9       =0),0,($H9       /$D9       ))</f>
        <v>0.1342066553741276</v>
      </c>
      <c r="J9" s="31">
        <v>25469460</v>
      </c>
      <c r="K9" s="36">
        <f>IF(($E9       =0),0,($J9       /$E9       ))</f>
        <v>0.55953261010690658</v>
      </c>
      <c r="L9" s="31">
        <v>6796403</v>
      </c>
      <c r="M9" s="36">
        <f>IF(($E9       =0),0,($L9       /$E9       ))</f>
        <v>0.14930858800808539</v>
      </c>
      <c r="N9" s="31">
        <f>$F9       +$H9       +$J9       +$L9</f>
        <v>48672115</v>
      </c>
      <c r="O9" s="36">
        <f>IF(($E9       =0),0,($N9       /$E9       ))</f>
        <v>1.0692663113145517</v>
      </c>
      <c r="P9" s="31">
        <v>20784181</v>
      </c>
      <c r="Q9" s="31">
        <v>39766230</v>
      </c>
      <c r="R9" s="31">
        <v>38870670</v>
      </c>
      <c r="S9" s="31">
        <v>37329788</v>
      </c>
      <c r="T9" s="36">
        <f>IF(($R9       =0),0,($S9       /$R9       ))</f>
        <v>0.96035874864004145</v>
      </c>
      <c r="U9" s="36">
        <f>IF(($P9       =0),0,(($L9       /$P9       )-1))</f>
        <v>-0.67300116372158225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79787601</v>
      </c>
      <c r="E10" s="32">
        <f>SUM(E8:E9)</f>
        <v>83408901</v>
      </c>
      <c r="F10" s="32">
        <f>SUM(F8:F9)</f>
        <v>13147060</v>
      </c>
      <c r="G10" s="37">
        <f t="shared" ref="G10:G54" si="0">IF(($D10      =0),0,($F10      /$D10      ))</f>
        <v>0.16477572749680744</v>
      </c>
      <c r="H10" s="32">
        <f>SUM(H8:H9)</f>
        <v>25489939</v>
      </c>
      <c r="I10" s="37">
        <f t="shared" ref="I10:I54" si="1">IF(($D10      =0),0,($H10      /$D10      ))</f>
        <v>0.31947243281572035</v>
      </c>
      <c r="J10" s="32">
        <f>SUM(J8:J9)</f>
        <v>27735497</v>
      </c>
      <c r="K10" s="37">
        <f t="shared" ref="K10:K54" si="2">IF(($E10      =0),0,($J10      /$E10      ))</f>
        <v>0.33252442685943073</v>
      </c>
      <c r="L10" s="32">
        <f>SUM(L8:L9)</f>
        <v>9043694</v>
      </c>
      <c r="M10" s="37">
        <f t="shared" ref="M10:M54" si="3">IF(($E10      =0),0,($L10      /$E10      ))</f>
        <v>0.10842600599665017</v>
      </c>
      <c r="N10" s="32">
        <f t="shared" ref="N10:N54" si="4">$F10      +$H10      +$J10      +$L10</f>
        <v>75416190</v>
      </c>
      <c r="O10" s="37">
        <f t="shared" ref="O10:O54" si="5">IF(($E10      =0),0,($N10      /$E10      ))</f>
        <v>0.9041743638367804</v>
      </c>
      <c r="P10" s="32">
        <f>SUM(P8:P9)</f>
        <v>23211808</v>
      </c>
      <c r="Q10" s="32">
        <f>SUM(Q8:Q9)</f>
        <v>74708424</v>
      </c>
      <c r="R10" s="32">
        <f>SUM(R8:R9)</f>
        <v>73812864</v>
      </c>
      <c r="S10" s="32">
        <f>SUM(S8:S9)</f>
        <v>62668272</v>
      </c>
      <c r="T10" s="37">
        <f t="shared" ref="T10:T54" si="6">IF(($R10      =0),0,($S10      /$R10      ))</f>
        <v>0.84901558622627082</v>
      </c>
      <c r="U10" s="37">
        <f t="shared" ref="U10:U54" si="7">IF(($P10      =0),0,(($L10      /$P10      )-1))</f>
        <v>-0.61038390460579373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3247903</v>
      </c>
      <c r="E11" s="31">
        <v>3247903</v>
      </c>
      <c r="F11" s="31">
        <v>49849</v>
      </c>
      <c r="G11" s="36">
        <f t="shared" si="0"/>
        <v>1.534805688470376E-2</v>
      </c>
      <c r="H11" s="31">
        <v>42429</v>
      </c>
      <c r="I11" s="36">
        <f t="shared" si="1"/>
        <v>1.3063505899037009E-2</v>
      </c>
      <c r="J11" s="31">
        <v>48201</v>
      </c>
      <c r="K11" s="36">
        <f t="shared" si="2"/>
        <v>1.4840652568749745E-2</v>
      </c>
      <c r="L11" s="31">
        <v>3147436</v>
      </c>
      <c r="M11" s="36">
        <f t="shared" si="3"/>
        <v>0.96906711807587853</v>
      </c>
      <c r="N11" s="31">
        <f t="shared" si="4"/>
        <v>3287915</v>
      </c>
      <c r="O11" s="36">
        <f t="shared" si="5"/>
        <v>1.0123193334283691</v>
      </c>
      <c r="P11" s="31">
        <v>19648</v>
      </c>
      <c r="Q11" s="31">
        <v>2456428</v>
      </c>
      <c r="R11" s="31">
        <v>2450897</v>
      </c>
      <c r="S11" s="31">
        <v>2469178</v>
      </c>
      <c r="T11" s="36">
        <f t="shared" si="6"/>
        <v>1.0074589017816742</v>
      </c>
      <c r="U11" s="36">
        <f t="shared" si="7"/>
        <v>159.19116449511401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2821628</v>
      </c>
      <c r="E12" s="31">
        <v>5821628</v>
      </c>
      <c r="F12" s="31">
        <v>2736265</v>
      </c>
      <c r="G12" s="36">
        <f t="shared" si="0"/>
        <v>0.96974689789015422</v>
      </c>
      <c r="H12" s="31">
        <v>31159</v>
      </c>
      <c r="I12" s="36">
        <f t="shared" si="1"/>
        <v>1.1042915650114048E-2</v>
      </c>
      <c r="J12" s="31">
        <v>23915</v>
      </c>
      <c r="K12" s="36">
        <f t="shared" si="2"/>
        <v>4.1079574304644676E-3</v>
      </c>
      <c r="L12" s="31">
        <v>48664</v>
      </c>
      <c r="M12" s="36">
        <f t="shared" si="3"/>
        <v>8.3591737568941196E-3</v>
      </c>
      <c r="N12" s="31">
        <f t="shared" si="4"/>
        <v>2840003</v>
      </c>
      <c r="O12" s="36">
        <f t="shared" si="5"/>
        <v>0.48783656393022706</v>
      </c>
      <c r="P12" s="31">
        <v>33205</v>
      </c>
      <c r="Q12" s="31">
        <v>2413800</v>
      </c>
      <c r="R12" s="31">
        <v>2413800</v>
      </c>
      <c r="S12" s="31">
        <v>108891</v>
      </c>
      <c r="T12" s="36">
        <f t="shared" si="6"/>
        <v>4.5111856823266218E-2</v>
      </c>
      <c r="U12" s="36">
        <f t="shared" si="7"/>
        <v>0.46556241529890086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4497000</v>
      </c>
      <c r="E13" s="31">
        <v>4497000</v>
      </c>
      <c r="F13" s="31">
        <v>112810</v>
      </c>
      <c r="G13" s="36">
        <f t="shared" si="0"/>
        <v>2.5085612630642649E-2</v>
      </c>
      <c r="H13" s="31">
        <v>4622940</v>
      </c>
      <c r="I13" s="36">
        <f t="shared" si="1"/>
        <v>1.0280053368912609</v>
      </c>
      <c r="J13" s="31">
        <v>88113</v>
      </c>
      <c r="K13" s="36">
        <f t="shared" si="2"/>
        <v>1.9593729152768514E-2</v>
      </c>
      <c r="L13" s="31">
        <v>104691</v>
      </c>
      <c r="M13" s="36">
        <f t="shared" si="3"/>
        <v>2.3280186791194129E-2</v>
      </c>
      <c r="N13" s="31">
        <f t="shared" si="4"/>
        <v>4928554</v>
      </c>
      <c r="O13" s="36">
        <f t="shared" si="5"/>
        <v>1.095964865465866</v>
      </c>
      <c r="P13" s="31">
        <v>127564</v>
      </c>
      <c r="Q13" s="31">
        <v>150000</v>
      </c>
      <c r="R13" s="31">
        <v>4403820</v>
      </c>
      <c r="S13" s="31">
        <v>4431310</v>
      </c>
      <c r="T13" s="36">
        <f t="shared" si="6"/>
        <v>1.0062423078145792</v>
      </c>
      <c r="U13" s="36">
        <f t="shared" si="7"/>
        <v>-0.17930607381392871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3445408</v>
      </c>
      <c r="E14" s="31">
        <v>4541099</v>
      </c>
      <c r="F14" s="31">
        <v>726282</v>
      </c>
      <c r="G14" s="36">
        <f t="shared" si="0"/>
        <v>0.21079709572857555</v>
      </c>
      <c r="H14" s="31">
        <v>705776</v>
      </c>
      <c r="I14" s="36">
        <f t="shared" si="1"/>
        <v>0.2048454058271183</v>
      </c>
      <c r="J14" s="31">
        <v>546367</v>
      </c>
      <c r="K14" s="36">
        <f t="shared" si="2"/>
        <v>0.12031602922552448</v>
      </c>
      <c r="L14" s="31">
        <v>752289</v>
      </c>
      <c r="M14" s="36">
        <f t="shared" si="3"/>
        <v>0.16566232094917993</v>
      </c>
      <c r="N14" s="31">
        <f t="shared" si="4"/>
        <v>2730714</v>
      </c>
      <c r="O14" s="36">
        <f t="shared" si="5"/>
        <v>0.60133328958474586</v>
      </c>
      <c r="P14" s="31">
        <v>664727</v>
      </c>
      <c r="Q14" s="31">
        <v>3577745</v>
      </c>
      <c r="R14" s="31">
        <v>4644696</v>
      </c>
      <c r="S14" s="31">
        <v>2869541</v>
      </c>
      <c r="T14" s="36">
        <f t="shared" si="6"/>
        <v>0.61781029371997653</v>
      </c>
      <c r="U14" s="36">
        <f t="shared" si="7"/>
        <v>0.13172625754633116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1963596</v>
      </c>
      <c r="E15" s="31">
        <v>1989565</v>
      </c>
      <c r="F15" s="31">
        <v>64843</v>
      </c>
      <c r="G15" s="36">
        <f t="shared" si="0"/>
        <v>3.302257694556314E-2</v>
      </c>
      <c r="H15" s="31">
        <v>1811194</v>
      </c>
      <c r="I15" s="36">
        <f t="shared" si="1"/>
        <v>0.92238627497713377</v>
      </c>
      <c r="J15" s="31">
        <v>33203</v>
      </c>
      <c r="K15" s="36">
        <f t="shared" si="2"/>
        <v>1.6688572627684948E-2</v>
      </c>
      <c r="L15" s="31">
        <v>36975</v>
      </c>
      <c r="M15" s="36">
        <f t="shared" si="3"/>
        <v>1.8584464443232567E-2</v>
      </c>
      <c r="N15" s="31">
        <f t="shared" si="4"/>
        <v>1946215</v>
      </c>
      <c r="O15" s="36">
        <f t="shared" si="5"/>
        <v>0.97821131754931356</v>
      </c>
      <c r="P15" s="31">
        <v>49140</v>
      </c>
      <c r="Q15" s="31">
        <v>14367431</v>
      </c>
      <c r="R15" s="31">
        <v>14367431</v>
      </c>
      <c r="S15" s="31">
        <v>152767</v>
      </c>
      <c r="T15" s="36">
        <f t="shared" si="6"/>
        <v>1.0632868186386278E-2</v>
      </c>
      <c r="U15" s="36">
        <f t="shared" si="7"/>
        <v>-0.24755799755799757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2459548</v>
      </c>
      <c r="E16" s="31">
        <v>3364548</v>
      </c>
      <c r="F16" s="31">
        <v>86964</v>
      </c>
      <c r="G16" s="36">
        <f t="shared" si="0"/>
        <v>3.5357716133208213E-2</v>
      </c>
      <c r="H16" s="31">
        <v>3054226</v>
      </c>
      <c r="I16" s="36">
        <f t="shared" si="1"/>
        <v>1.2417834496419666</v>
      </c>
      <c r="J16" s="31">
        <v>79138</v>
      </c>
      <c r="K16" s="36">
        <f t="shared" si="2"/>
        <v>2.3521138649233123E-2</v>
      </c>
      <c r="L16" s="31">
        <v>103679</v>
      </c>
      <c r="M16" s="36">
        <f t="shared" si="3"/>
        <v>3.0815134752127181E-2</v>
      </c>
      <c r="N16" s="31">
        <f t="shared" si="4"/>
        <v>3324007</v>
      </c>
      <c r="O16" s="36">
        <f t="shared" si="5"/>
        <v>0.98795053600067528</v>
      </c>
      <c r="P16" s="31">
        <v>101266</v>
      </c>
      <c r="Q16" s="31">
        <v>2437083</v>
      </c>
      <c r="R16" s="31">
        <v>2434549</v>
      </c>
      <c r="S16" s="31">
        <v>2415319</v>
      </c>
      <c r="T16" s="36">
        <f t="shared" si="6"/>
        <v>0.99210120642468069</v>
      </c>
      <c r="U16" s="36">
        <f t="shared" si="7"/>
        <v>2.3828333300416782E-2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1885308</v>
      </c>
      <c r="E17" s="31">
        <v>1863577</v>
      </c>
      <c r="F17" s="31">
        <v>269764</v>
      </c>
      <c r="G17" s="36">
        <f t="shared" si="0"/>
        <v>0.14308749551797373</v>
      </c>
      <c r="H17" s="31">
        <v>274312</v>
      </c>
      <c r="I17" s="36">
        <f t="shared" si="1"/>
        <v>0.14549983344896431</v>
      </c>
      <c r="J17" s="31">
        <v>243284</v>
      </c>
      <c r="K17" s="36">
        <f t="shared" si="2"/>
        <v>0.13054679253929405</v>
      </c>
      <c r="L17" s="31">
        <v>276070</v>
      </c>
      <c r="M17" s="36">
        <f t="shared" si="3"/>
        <v>0.14813984074712233</v>
      </c>
      <c r="N17" s="31">
        <f t="shared" si="4"/>
        <v>1063430</v>
      </c>
      <c r="O17" s="36">
        <f t="shared" si="5"/>
        <v>0.57063915255446918</v>
      </c>
      <c r="P17" s="31">
        <v>48986</v>
      </c>
      <c r="Q17" s="31">
        <v>1495027</v>
      </c>
      <c r="R17" s="31">
        <v>1530036</v>
      </c>
      <c r="S17" s="31">
        <v>595035</v>
      </c>
      <c r="T17" s="36">
        <f t="shared" si="6"/>
        <v>0.38890261405613985</v>
      </c>
      <c r="U17" s="36">
        <f t="shared" si="7"/>
        <v>4.6356918303188666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20320391</v>
      </c>
      <c r="E19" s="32">
        <f>SUM(E11:E18)</f>
        <v>25325320</v>
      </c>
      <c r="F19" s="32">
        <f>SUM(F11:F18)</f>
        <v>4046777</v>
      </c>
      <c r="G19" s="37">
        <f t="shared" si="0"/>
        <v>0.19914857937526892</v>
      </c>
      <c r="H19" s="32">
        <f>SUM(H11:H18)</f>
        <v>10542036</v>
      </c>
      <c r="I19" s="37">
        <f t="shared" si="1"/>
        <v>0.51879100161015601</v>
      </c>
      <c r="J19" s="32">
        <f>SUM(J11:J18)</f>
        <v>1062221</v>
      </c>
      <c r="K19" s="37">
        <f t="shared" si="2"/>
        <v>4.1943043562726948E-2</v>
      </c>
      <c r="L19" s="32">
        <f>SUM(L11:L18)</f>
        <v>4469804</v>
      </c>
      <c r="M19" s="37">
        <f t="shared" si="3"/>
        <v>0.17649545987967774</v>
      </c>
      <c r="N19" s="32">
        <f t="shared" si="4"/>
        <v>20120838</v>
      </c>
      <c r="O19" s="37">
        <f t="shared" si="5"/>
        <v>0.79449491654991922</v>
      </c>
      <c r="P19" s="32">
        <f>SUM(P11:P18)</f>
        <v>1044536</v>
      </c>
      <c r="Q19" s="32">
        <f>SUM(Q11:Q18)</f>
        <v>26897514</v>
      </c>
      <c r="R19" s="32">
        <f>SUM(R11:R18)</f>
        <v>32245229</v>
      </c>
      <c r="S19" s="32">
        <f>SUM(S11:S18)</f>
        <v>13042041</v>
      </c>
      <c r="T19" s="37">
        <f t="shared" si="6"/>
        <v>0.40446420771271308</v>
      </c>
      <c r="U19" s="37">
        <f t="shared" si="7"/>
        <v>3.2792244594729141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3073783</v>
      </c>
      <c r="E20" s="31">
        <v>3814263</v>
      </c>
      <c r="F20" s="31">
        <v>106463</v>
      </c>
      <c r="G20" s="36">
        <f t="shared" si="0"/>
        <v>3.4635821721962806E-2</v>
      </c>
      <c r="H20" s="31">
        <v>307988</v>
      </c>
      <c r="I20" s="36">
        <f t="shared" si="1"/>
        <v>0.10019835492616103</v>
      </c>
      <c r="J20" s="31">
        <v>239967</v>
      </c>
      <c r="K20" s="36">
        <f t="shared" si="2"/>
        <v>6.2913071280087399E-2</v>
      </c>
      <c r="L20" s="31">
        <v>265355</v>
      </c>
      <c r="M20" s="36">
        <f t="shared" si="3"/>
        <v>6.9569140879902625E-2</v>
      </c>
      <c r="N20" s="31">
        <f t="shared" si="4"/>
        <v>919773</v>
      </c>
      <c r="O20" s="36">
        <f t="shared" si="5"/>
        <v>0.24114042476882167</v>
      </c>
      <c r="P20" s="31">
        <v>373118</v>
      </c>
      <c r="Q20" s="31">
        <v>2900000</v>
      </c>
      <c r="R20" s="31">
        <v>7162597</v>
      </c>
      <c r="S20" s="31">
        <v>2657388</v>
      </c>
      <c r="T20" s="36">
        <f t="shared" si="6"/>
        <v>0.37100900692863215</v>
      </c>
      <c r="U20" s="36">
        <f t="shared" si="7"/>
        <v>-0.28881747865286589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11506748</v>
      </c>
      <c r="E21" s="31">
        <v>21860760</v>
      </c>
      <c r="F21" s="31">
        <v>6264791</v>
      </c>
      <c r="G21" s="36">
        <f t="shared" si="0"/>
        <v>0.54444496394637298</v>
      </c>
      <c r="H21" s="31">
        <v>6252931</v>
      </c>
      <c r="I21" s="36">
        <f t="shared" si="1"/>
        <v>0.54341426439511842</v>
      </c>
      <c r="J21" s="31">
        <v>6924281</v>
      </c>
      <c r="K21" s="36">
        <f t="shared" si="2"/>
        <v>0.31674475178356104</v>
      </c>
      <c r="L21" s="31">
        <v>6601586</v>
      </c>
      <c r="M21" s="36">
        <f t="shared" si="3"/>
        <v>0.30198337111793</v>
      </c>
      <c r="N21" s="31">
        <f t="shared" si="4"/>
        <v>26043589</v>
      </c>
      <c r="O21" s="36">
        <f t="shared" si="5"/>
        <v>1.1913395966105478</v>
      </c>
      <c r="P21" s="31">
        <v>4284814</v>
      </c>
      <c r="Q21" s="31">
        <v>7297697</v>
      </c>
      <c r="R21" s="31">
        <v>9186080</v>
      </c>
      <c r="S21" s="31">
        <v>16040714</v>
      </c>
      <c r="T21" s="36">
        <f t="shared" si="6"/>
        <v>1.7461979429745877</v>
      </c>
      <c r="U21" s="36">
        <f t="shared" si="7"/>
        <v>0.54069371505974351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974136</v>
      </c>
      <c r="E22" s="31">
        <v>974136</v>
      </c>
      <c r="F22" s="31">
        <v>72252</v>
      </c>
      <c r="G22" s="36">
        <f t="shared" si="0"/>
        <v>7.4170341718199514E-2</v>
      </c>
      <c r="H22" s="31">
        <v>115788</v>
      </c>
      <c r="I22" s="36">
        <f t="shared" si="1"/>
        <v>0.11886225331986498</v>
      </c>
      <c r="J22" s="31">
        <v>926511</v>
      </c>
      <c r="K22" s="36">
        <f t="shared" si="2"/>
        <v>0.9511105225553721</v>
      </c>
      <c r="L22" s="31">
        <v>209766</v>
      </c>
      <c r="M22" s="36">
        <f t="shared" si="3"/>
        <v>0.21533543570918229</v>
      </c>
      <c r="N22" s="31">
        <f t="shared" si="4"/>
        <v>1324317</v>
      </c>
      <c r="O22" s="36">
        <f t="shared" si="5"/>
        <v>1.359478553302619</v>
      </c>
      <c r="P22" s="31">
        <v>39985</v>
      </c>
      <c r="Q22" s="31">
        <v>947786</v>
      </c>
      <c r="R22" s="31">
        <v>947786</v>
      </c>
      <c r="S22" s="31">
        <v>938989</v>
      </c>
      <c r="T22" s="36">
        <f t="shared" si="6"/>
        <v>0.99071836891450182</v>
      </c>
      <c r="U22" s="36">
        <f t="shared" si="7"/>
        <v>4.2461172939852441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2032023</v>
      </c>
      <c r="E23" s="31">
        <v>2031805</v>
      </c>
      <c r="F23" s="31">
        <v>1839367</v>
      </c>
      <c r="G23" s="36">
        <f t="shared" si="0"/>
        <v>0.90519004952207727</v>
      </c>
      <c r="H23" s="31">
        <v>43429</v>
      </c>
      <c r="I23" s="36">
        <f t="shared" si="1"/>
        <v>2.1372297459231516E-2</v>
      </c>
      <c r="J23" s="31">
        <v>53110</v>
      </c>
      <c r="K23" s="36">
        <f t="shared" si="2"/>
        <v>2.613931947209501E-2</v>
      </c>
      <c r="L23" s="31">
        <v>49352</v>
      </c>
      <c r="M23" s="36">
        <f t="shared" si="3"/>
        <v>2.4289732528466067E-2</v>
      </c>
      <c r="N23" s="31">
        <f t="shared" si="4"/>
        <v>1985258</v>
      </c>
      <c r="O23" s="36">
        <f t="shared" si="5"/>
        <v>0.97709081334084713</v>
      </c>
      <c r="P23" s="31">
        <v>48022</v>
      </c>
      <c r="Q23" s="31">
        <v>1380063</v>
      </c>
      <c r="R23" s="31">
        <v>1427701</v>
      </c>
      <c r="S23" s="31">
        <v>1397877</v>
      </c>
      <c r="T23" s="36">
        <f t="shared" si="6"/>
        <v>0.97911047201059609</v>
      </c>
      <c r="U23" s="36">
        <f t="shared" si="7"/>
        <v>2.769563949856324E-2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1057674</v>
      </c>
      <c r="E24" s="31">
        <v>1057674</v>
      </c>
      <c r="F24" s="31">
        <v>10092</v>
      </c>
      <c r="G24" s="36">
        <f t="shared" si="0"/>
        <v>9.5416924307489825E-3</v>
      </c>
      <c r="H24" s="31">
        <v>0</v>
      </c>
      <c r="I24" s="36">
        <f t="shared" si="1"/>
        <v>0</v>
      </c>
      <c r="J24" s="31">
        <v>419</v>
      </c>
      <c r="K24" s="36">
        <f t="shared" si="2"/>
        <v>3.9615231158182955E-4</v>
      </c>
      <c r="L24" s="31">
        <v>796007</v>
      </c>
      <c r="M24" s="36">
        <f t="shared" si="3"/>
        <v>0.75260146321078136</v>
      </c>
      <c r="N24" s="31">
        <f t="shared" si="4"/>
        <v>806518</v>
      </c>
      <c r="O24" s="36">
        <f t="shared" si="5"/>
        <v>0.7625393079531122</v>
      </c>
      <c r="P24" s="31">
        <v>36322</v>
      </c>
      <c r="Q24" s="31">
        <v>758031</v>
      </c>
      <c r="R24" s="31">
        <v>758031</v>
      </c>
      <c r="S24" s="31">
        <v>596585</v>
      </c>
      <c r="T24" s="36">
        <f t="shared" si="6"/>
        <v>0.78701926438364656</v>
      </c>
      <c r="U24" s="36">
        <f t="shared" si="7"/>
        <v>20.915285501899675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6116812</v>
      </c>
      <c r="E25" s="31">
        <v>6116812</v>
      </c>
      <c r="F25" s="31">
        <v>96735000</v>
      </c>
      <c r="G25" s="36">
        <f t="shared" si="0"/>
        <v>15.814610617426201</v>
      </c>
      <c r="H25" s="31">
        <v>0</v>
      </c>
      <c r="I25" s="36">
        <f t="shared" si="1"/>
        <v>0</v>
      </c>
      <c r="J25" s="31">
        <v>56665000</v>
      </c>
      <c r="K25" s="36">
        <f t="shared" si="2"/>
        <v>9.2638125873412491</v>
      </c>
      <c r="L25" s="31">
        <v>0</v>
      </c>
      <c r="M25" s="36">
        <f t="shared" si="3"/>
        <v>0</v>
      </c>
      <c r="N25" s="31">
        <f t="shared" si="4"/>
        <v>153400000</v>
      </c>
      <c r="O25" s="36">
        <f t="shared" si="5"/>
        <v>25.07842320476745</v>
      </c>
      <c r="P25" s="31">
        <v>0</v>
      </c>
      <c r="Q25" s="31">
        <v>5471812</v>
      </c>
      <c r="R25" s="31">
        <v>5471812</v>
      </c>
      <c r="S25" s="31">
        <v>197700000</v>
      </c>
      <c r="T25" s="36">
        <f t="shared" si="6"/>
        <v>36.130627294943615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24761176</v>
      </c>
      <c r="E27" s="32">
        <f>SUM(E20:E26)</f>
        <v>35855450</v>
      </c>
      <c r="F27" s="32">
        <f>SUM(F20:F26)</f>
        <v>105027965</v>
      </c>
      <c r="G27" s="37">
        <f t="shared" si="0"/>
        <v>4.2416388058467014</v>
      </c>
      <c r="H27" s="32">
        <f>SUM(H20:H26)</f>
        <v>6720136</v>
      </c>
      <c r="I27" s="37">
        <f t="shared" si="1"/>
        <v>0.27139809514701563</v>
      </c>
      <c r="J27" s="32">
        <f>SUM(J20:J26)</f>
        <v>64809288</v>
      </c>
      <c r="K27" s="37">
        <f t="shared" si="2"/>
        <v>1.807515677532983</v>
      </c>
      <c r="L27" s="32">
        <f>SUM(L20:L26)</f>
        <v>7922066</v>
      </c>
      <c r="M27" s="37">
        <f t="shared" si="3"/>
        <v>0.22094454260091562</v>
      </c>
      <c r="N27" s="32">
        <f t="shared" si="4"/>
        <v>184479455</v>
      </c>
      <c r="O27" s="37">
        <f t="shared" si="5"/>
        <v>5.1450882641272111</v>
      </c>
      <c r="P27" s="32">
        <f>SUM(P20:P26)</f>
        <v>4782261</v>
      </c>
      <c r="Q27" s="32">
        <f>SUM(Q20:Q26)</f>
        <v>18755389</v>
      </c>
      <c r="R27" s="32">
        <f>SUM(R20:R26)</f>
        <v>24954007</v>
      </c>
      <c r="S27" s="32">
        <f>SUM(S20:S26)</f>
        <v>219331553</v>
      </c>
      <c r="T27" s="37">
        <f t="shared" si="6"/>
        <v>8.7894322142331696</v>
      </c>
      <c r="U27" s="37">
        <f t="shared" si="7"/>
        <v>0.65655241317862001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4446590</v>
      </c>
      <c r="E28" s="31">
        <v>6149795</v>
      </c>
      <c r="F28" s="31">
        <v>1410577</v>
      </c>
      <c r="G28" s="36">
        <f t="shared" si="0"/>
        <v>0.3172266838183867</v>
      </c>
      <c r="H28" s="31">
        <v>1397987</v>
      </c>
      <c r="I28" s="36">
        <f t="shared" si="1"/>
        <v>0.31439530066860222</v>
      </c>
      <c r="J28" s="31">
        <v>1443093</v>
      </c>
      <c r="K28" s="36">
        <f t="shared" si="2"/>
        <v>0.23465709019568945</v>
      </c>
      <c r="L28" s="31">
        <v>1190320</v>
      </c>
      <c r="M28" s="36">
        <f t="shared" si="3"/>
        <v>0.19355441929365125</v>
      </c>
      <c r="N28" s="31">
        <f t="shared" si="4"/>
        <v>5441977</v>
      </c>
      <c r="O28" s="36">
        <f t="shared" si="5"/>
        <v>0.88490380573661398</v>
      </c>
      <c r="P28" s="31">
        <v>610135</v>
      </c>
      <c r="Q28" s="31">
        <v>4953362</v>
      </c>
      <c r="R28" s="31">
        <v>3941449</v>
      </c>
      <c r="S28" s="31">
        <v>4903184</v>
      </c>
      <c r="T28" s="36">
        <f t="shared" si="6"/>
        <v>1.2440054406387093</v>
      </c>
      <c r="U28" s="36">
        <f t="shared" si="7"/>
        <v>0.95091250297065399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753000</v>
      </c>
      <c r="E29" s="31">
        <v>1043000</v>
      </c>
      <c r="F29" s="31">
        <v>78594</v>
      </c>
      <c r="G29" s="36">
        <f t="shared" si="0"/>
        <v>0.10437450199203187</v>
      </c>
      <c r="H29" s="31">
        <v>61346</v>
      </c>
      <c r="I29" s="36">
        <f t="shared" si="1"/>
        <v>8.1468791500664009E-2</v>
      </c>
      <c r="J29" s="31">
        <v>52917</v>
      </c>
      <c r="K29" s="36">
        <f t="shared" si="2"/>
        <v>5.0735378715244486E-2</v>
      </c>
      <c r="L29" s="31">
        <v>688706</v>
      </c>
      <c r="M29" s="36">
        <f t="shared" si="3"/>
        <v>0.66031255992329818</v>
      </c>
      <c r="N29" s="31">
        <f t="shared" si="4"/>
        <v>881563</v>
      </c>
      <c r="O29" s="36">
        <f t="shared" si="5"/>
        <v>0.84521860019175454</v>
      </c>
      <c r="P29" s="31">
        <v>94167</v>
      </c>
      <c r="Q29" s="31">
        <v>525524</v>
      </c>
      <c r="R29" s="31">
        <v>508274</v>
      </c>
      <c r="S29" s="31">
        <v>965718</v>
      </c>
      <c r="T29" s="36">
        <f t="shared" si="6"/>
        <v>1.899994884648831</v>
      </c>
      <c r="U29" s="36">
        <f t="shared" si="7"/>
        <v>6.3136661463145263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1569000</v>
      </c>
      <c r="E30" s="31">
        <v>1559001</v>
      </c>
      <c r="F30" s="31">
        <v>219083</v>
      </c>
      <c r="G30" s="36">
        <f t="shared" si="0"/>
        <v>0.13963224984066283</v>
      </c>
      <c r="H30" s="31">
        <v>385065</v>
      </c>
      <c r="I30" s="36">
        <f t="shared" si="1"/>
        <v>0.24542065009560229</v>
      </c>
      <c r="J30" s="31">
        <v>335072</v>
      </c>
      <c r="K30" s="36">
        <f t="shared" si="2"/>
        <v>0.21492737977717782</v>
      </c>
      <c r="L30" s="31">
        <v>426509</v>
      </c>
      <c r="M30" s="36">
        <f t="shared" si="3"/>
        <v>0.27357840052700416</v>
      </c>
      <c r="N30" s="31">
        <f t="shared" si="4"/>
        <v>1365729</v>
      </c>
      <c r="O30" s="36">
        <f t="shared" si="5"/>
        <v>0.87602830274002386</v>
      </c>
      <c r="P30" s="31">
        <v>79927</v>
      </c>
      <c r="Q30" s="31">
        <v>993829</v>
      </c>
      <c r="R30" s="31">
        <v>993829</v>
      </c>
      <c r="S30" s="31">
        <v>708457</v>
      </c>
      <c r="T30" s="36">
        <f t="shared" si="6"/>
        <v>0.71285603458945146</v>
      </c>
      <c r="U30" s="36">
        <f t="shared" si="7"/>
        <v>4.3362318115280196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1265176</v>
      </c>
      <c r="E31" s="31">
        <v>1426323</v>
      </c>
      <c r="F31" s="31">
        <v>220799</v>
      </c>
      <c r="G31" s="36">
        <f t="shared" si="0"/>
        <v>0.17452038293486441</v>
      </c>
      <c r="H31" s="31">
        <v>210339</v>
      </c>
      <c r="I31" s="36">
        <f t="shared" si="1"/>
        <v>0.16625275850948801</v>
      </c>
      <c r="J31" s="31">
        <v>212765</v>
      </c>
      <c r="K31" s="36">
        <f t="shared" si="2"/>
        <v>0.14917027910227909</v>
      </c>
      <c r="L31" s="31">
        <v>950297</v>
      </c>
      <c r="M31" s="36">
        <f t="shared" si="3"/>
        <v>0.66625652113862011</v>
      </c>
      <c r="N31" s="31">
        <f t="shared" si="4"/>
        <v>1594200</v>
      </c>
      <c r="O31" s="36">
        <f t="shared" si="5"/>
        <v>1.1176991466869706</v>
      </c>
      <c r="P31" s="31">
        <v>172424</v>
      </c>
      <c r="Q31" s="31">
        <v>724000</v>
      </c>
      <c r="R31" s="31">
        <v>828000</v>
      </c>
      <c r="S31" s="31">
        <v>888999</v>
      </c>
      <c r="T31" s="36">
        <f t="shared" si="6"/>
        <v>1.0736702898550725</v>
      </c>
      <c r="U31" s="36">
        <f t="shared" si="7"/>
        <v>4.5113963253375404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789454</v>
      </c>
      <c r="E32" s="31">
        <v>927250</v>
      </c>
      <c r="F32" s="31">
        <v>6081</v>
      </c>
      <c r="G32" s="36">
        <f t="shared" si="0"/>
        <v>7.7027920562819365E-3</v>
      </c>
      <c r="H32" s="31">
        <v>778057</v>
      </c>
      <c r="I32" s="36">
        <f t="shared" si="1"/>
        <v>0.98556344004843854</v>
      </c>
      <c r="J32" s="31">
        <v>19099</v>
      </c>
      <c r="K32" s="36">
        <f t="shared" si="2"/>
        <v>2.0597465624157454E-2</v>
      </c>
      <c r="L32" s="31">
        <v>6399297</v>
      </c>
      <c r="M32" s="36">
        <f t="shared" si="3"/>
        <v>6.9013717983283902</v>
      </c>
      <c r="N32" s="31">
        <f t="shared" si="4"/>
        <v>7202534</v>
      </c>
      <c r="O32" s="36">
        <f t="shared" si="5"/>
        <v>7.7676290105149635</v>
      </c>
      <c r="P32" s="31">
        <v>23737</v>
      </c>
      <c r="Q32" s="31">
        <v>554127</v>
      </c>
      <c r="R32" s="31">
        <v>554127</v>
      </c>
      <c r="S32" s="31">
        <v>576921</v>
      </c>
      <c r="T32" s="36">
        <f t="shared" si="6"/>
        <v>1.0411349744733609</v>
      </c>
      <c r="U32" s="36">
        <f t="shared" si="7"/>
        <v>268.59165016640685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40522201</v>
      </c>
      <c r="E33" s="31">
        <v>8494201</v>
      </c>
      <c r="F33" s="31">
        <v>5792423</v>
      </c>
      <c r="G33" s="36">
        <f t="shared" si="0"/>
        <v>0.14294443186834793</v>
      </c>
      <c r="H33" s="31">
        <v>9795008</v>
      </c>
      <c r="I33" s="36">
        <f t="shared" si="1"/>
        <v>0.24171954529320852</v>
      </c>
      <c r="J33" s="31">
        <v>17167918</v>
      </c>
      <c r="K33" s="36">
        <f t="shared" si="2"/>
        <v>2.0211339477368147</v>
      </c>
      <c r="L33" s="31">
        <v>11815037</v>
      </c>
      <c r="M33" s="36">
        <f t="shared" si="3"/>
        <v>1.3909533103819889</v>
      </c>
      <c r="N33" s="31">
        <f t="shared" si="4"/>
        <v>44570386</v>
      </c>
      <c r="O33" s="36">
        <f t="shared" si="5"/>
        <v>5.2471546176032327</v>
      </c>
      <c r="P33" s="31">
        <v>2968405</v>
      </c>
      <c r="Q33" s="31">
        <v>7543801</v>
      </c>
      <c r="R33" s="31">
        <v>14859801</v>
      </c>
      <c r="S33" s="31">
        <v>16909022</v>
      </c>
      <c r="T33" s="36">
        <f t="shared" si="6"/>
        <v>1.1379036637166271</v>
      </c>
      <c r="U33" s="36">
        <f t="shared" si="7"/>
        <v>2.980264485472838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49345421</v>
      </c>
      <c r="E35" s="32">
        <f>SUM(E28:E34)</f>
        <v>19599570</v>
      </c>
      <c r="F35" s="32">
        <f>SUM(F28:F34)</f>
        <v>7727557</v>
      </c>
      <c r="G35" s="37">
        <f t="shared" si="0"/>
        <v>0.15660129842645379</v>
      </c>
      <c r="H35" s="32">
        <f>SUM(H28:H34)</f>
        <v>12627802</v>
      </c>
      <c r="I35" s="37">
        <f t="shared" si="1"/>
        <v>0.25590625723914689</v>
      </c>
      <c r="J35" s="32">
        <f>SUM(J28:J34)</f>
        <v>19230864</v>
      </c>
      <c r="K35" s="37">
        <f t="shared" si="2"/>
        <v>0.98118805667675357</v>
      </c>
      <c r="L35" s="32">
        <f>SUM(L28:L34)</f>
        <v>21470166</v>
      </c>
      <c r="M35" s="37">
        <f t="shared" si="3"/>
        <v>1.0954406652799016</v>
      </c>
      <c r="N35" s="32">
        <f t="shared" si="4"/>
        <v>61056389</v>
      </c>
      <c r="O35" s="37">
        <f t="shared" si="5"/>
        <v>3.1151902312142563</v>
      </c>
      <c r="P35" s="32">
        <f>SUM(P28:P34)</f>
        <v>3948795</v>
      </c>
      <c r="Q35" s="32">
        <f>SUM(Q28:Q34)</f>
        <v>15294643</v>
      </c>
      <c r="R35" s="32">
        <f>SUM(R28:R34)</f>
        <v>21685480</v>
      </c>
      <c r="S35" s="32">
        <f>SUM(S28:S34)</f>
        <v>24952301</v>
      </c>
      <c r="T35" s="37">
        <f t="shared" si="6"/>
        <v>1.150645547158744</v>
      </c>
      <c r="U35" s="37">
        <f t="shared" si="7"/>
        <v>4.4371437362537183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6442301</v>
      </c>
      <c r="E36" s="31">
        <v>6446301</v>
      </c>
      <c r="F36" s="31">
        <v>1376116</v>
      </c>
      <c r="G36" s="36">
        <f t="shared" si="0"/>
        <v>0.21360628756712857</v>
      </c>
      <c r="H36" s="31">
        <v>3218342</v>
      </c>
      <c r="I36" s="36">
        <f t="shared" si="1"/>
        <v>0.49956405327847925</v>
      </c>
      <c r="J36" s="31">
        <v>1213766</v>
      </c>
      <c r="K36" s="36">
        <f t="shared" si="2"/>
        <v>0.18828875660630803</v>
      </c>
      <c r="L36" s="31">
        <v>458993</v>
      </c>
      <c r="M36" s="36">
        <f t="shared" si="3"/>
        <v>7.1202539254682645E-2</v>
      </c>
      <c r="N36" s="31">
        <f t="shared" si="4"/>
        <v>6267217</v>
      </c>
      <c r="O36" s="36">
        <f t="shared" si="5"/>
        <v>0.97221910674043921</v>
      </c>
      <c r="P36" s="31">
        <v>3455708</v>
      </c>
      <c r="Q36" s="31">
        <v>7980000</v>
      </c>
      <c r="R36" s="31">
        <v>8329996</v>
      </c>
      <c r="S36" s="31">
        <v>8180696</v>
      </c>
      <c r="T36" s="36">
        <f t="shared" si="6"/>
        <v>0.98207682212572489</v>
      </c>
      <c r="U36" s="36">
        <f t="shared" si="7"/>
        <v>-0.86717830325941891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1689664</v>
      </c>
      <c r="E37" s="31">
        <v>2393416</v>
      </c>
      <c r="F37" s="31">
        <v>9473</v>
      </c>
      <c r="G37" s="36">
        <f t="shared" si="0"/>
        <v>5.6064400969660236E-3</v>
      </c>
      <c r="H37" s="31">
        <v>873948</v>
      </c>
      <c r="I37" s="36">
        <f t="shared" si="1"/>
        <v>0.51723182833983561</v>
      </c>
      <c r="J37" s="31">
        <v>537115</v>
      </c>
      <c r="K37" s="36">
        <f t="shared" si="2"/>
        <v>0.22441355786039702</v>
      </c>
      <c r="L37" s="31">
        <v>744012</v>
      </c>
      <c r="M37" s="36">
        <f t="shared" si="3"/>
        <v>0.31085778652770768</v>
      </c>
      <c r="N37" s="31">
        <f t="shared" si="4"/>
        <v>2164548</v>
      </c>
      <c r="O37" s="36">
        <f t="shared" si="5"/>
        <v>0.90437600483994429</v>
      </c>
      <c r="P37" s="31">
        <v>1513639</v>
      </c>
      <c r="Q37" s="31">
        <v>1663511</v>
      </c>
      <c r="R37" s="31">
        <v>1680632</v>
      </c>
      <c r="S37" s="31">
        <v>1563878</v>
      </c>
      <c r="T37" s="36">
        <f t="shared" si="6"/>
        <v>0.93052970549174363</v>
      </c>
      <c r="U37" s="36">
        <f t="shared" si="7"/>
        <v>-0.5084613966738436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3689219</v>
      </c>
      <c r="E38" s="31">
        <v>3553199</v>
      </c>
      <c r="F38" s="31">
        <v>170146</v>
      </c>
      <c r="G38" s="36">
        <f t="shared" si="0"/>
        <v>4.6119788497240202E-2</v>
      </c>
      <c r="H38" s="31">
        <v>172069</v>
      </c>
      <c r="I38" s="36">
        <f t="shared" si="1"/>
        <v>4.6641037032499291E-2</v>
      </c>
      <c r="J38" s="31">
        <v>153187</v>
      </c>
      <c r="K38" s="36">
        <f t="shared" si="2"/>
        <v>4.31124178521946E-2</v>
      </c>
      <c r="L38" s="31">
        <v>187438</v>
      </c>
      <c r="M38" s="36">
        <f t="shared" si="3"/>
        <v>5.2751900470533734E-2</v>
      </c>
      <c r="N38" s="31">
        <f t="shared" si="4"/>
        <v>682840</v>
      </c>
      <c r="O38" s="36">
        <f t="shared" si="5"/>
        <v>0.19217612072951726</v>
      </c>
      <c r="P38" s="31">
        <v>33551</v>
      </c>
      <c r="Q38" s="31">
        <v>2801383</v>
      </c>
      <c r="R38" s="31">
        <v>2801383</v>
      </c>
      <c r="S38" s="31">
        <v>2172754</v>
      </c>
      <c r="T38" s="36">
        <f t="shared" si="6"/>
        <v>0.77560048019139116</v>
      </c>
      <c r="U38" s="36">
        <f t="shared" si="7"/>
        <v>4.5866591159726982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11821184</v>
      </c>
      <c r="E40" s="32">
        <f>SUM(E36:E39)</f>
        <v>12392916</v>
      </c>
      <c r="F40" s="32">
        <f>SUM(F36:F39)</f>
        <v>1555735</v>
      </c>
      <c r="G40" s="37">
        <f t="shared" si="0"/>
        <v>0.13160568349160287</v>
      </c>
      <c r="H40" s="32">
        <f>SUM(H36:H39)</f>
        <v>4264359</v>
      </c>
      <c r="I40" s="37">
        <f t="shared" si="1"/>
        <v>0.36073873818392471</v>
      </c>
      <c r="J40" s="32">
        <f>SUM(J36:J39)</f>
        <v>1904068</v>
      </c>
      <c r="K40" s="37">
        <f t="shared" si="2"/>
        <v>0.15364164495264876</v>
      </c>
      <c r="L40" s="32">
        <f>SUM(L36:L39)</f>
        <v>1390443</v>
      </c>
      <c r="M40" s="37">
        <f t="shared" si="3"/>
        <v>0.11219659682999546</v>
      </c>
      <c r="N40" s="32">
        <f t="shared" si="4"/>
        <v>9114605</v>
      </c>
      <c r="O40" s="37">
        <f t="shared" si="5"/>
        <v>0.73546895662005618</v>
      </c>
      <c r="P40" s="32">
        <f>SUM(P36:P39)</f>
        <v>5002898</v>
      </c>
      <c r="Q40" s="32">
        <f>SUM(Q36:Q39)</f>
        <v>12444894</v>
      </c>
      <c r="R40" s="32">
        <f>SUM(R36:R39)</f>
        <v>12812011</v>
      </c>
      <c r="S40" s="32">
        <f>SUM(S36:S39)</f>
        <v>11917328</v>
      </c>
      <c r="T40" s="37">
        <f t="shared" si="6"/>
        <v>0.93016841774488013</v>
      </c>
      <c r="U40" s="37">
        <f t="shared" si="7"/>
        <v>-0.72207248678665847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9450700</v>
      </c>
      <c r="G42" s="36">
        <f t="shared" si="0"/>
        <v>0</v>
      </c>
      <c r="H42" s="31">
        <v>0</v>
      </c>
      <c r="I42" s="36">
        <f t="shared" si="1"/>
        <v>0</v>
      </c>
      <c r="J42" s="31">
        <v>3461</v>
      </c>
      <c r="K42" s="36">
        <f t="shared" si="2"/>
        <v>0</v>
      </c>
      <c r="L42" s="31">
        <v>3461</v>
      </c>
      <c r="M42" s="36">
        <f t="shared" si="3"/>
        <v>0</v>
      </c>
      <c r="N42" s="31">
        <f t="shared" si="4"/>
        <v>9457622</v>
      </c>
      <c r="O42" s="36">
        <f t="shared" si="5"/>
        <v>0</v>
      </c>
      <c r="P42" s="31">
        <v>67651</v>
      </c>
      <c r="Q42" s="31">
        <v>31420873</v>
      </c>
      <c r="R42" s="31">
        <v>31710451</v>
      </c>
      <c r="S42" s="31">
        <v>35825612</v>
      </c>
      <c r="T42" s="36">
        <f t="shared" si="6"/>
        <v>1.12977302025758</v>
      </c>
      <c r="U42" s="36">
        <f t="shared" si="7"/>
        <v>-0.94884037190876702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1639980</v>
      </c>
      <c r="E43" s="31">
        <v>1637243</v>
      </c>
      <c r="F43" s="31">
        <v>171232</v>
      </c>
      <c r="G43" s="36">
        <f t="shared" si="0"/>
        <v>0.10441102940279759</v>
      </c>
      <c r="H43" s="31">
        <v>-1483160</v>
      </c>
      <c r="I43" s="36">
        <f t="shared" si="1"/>
        <v>-0.90437688264491034</v>
      </c>
      <c r="J43" s="31">
        <v>95651</v>
      </c>
      <c r="K43" s="36">
        <f t="shared" si="2"/>
        <v>5.8421993558683716E-2</v>
      </c>
      <c r="L43" s="31">
        <v>292436</v>
      </c>
      <c r="M43" s="36">
        <f t="shared" si="3"/>
        <v>0.17861490322450607</v>
      </c>
      <c r="N43" s="31">
        <f t="shared" si="4"/>
        <v>-923841</v>
      </c>
      <c r="O43" s="36">
        <f t="shared" si="5"/>
        <v>-0.56426626957635484</v>
      </c>
      <c r="P43" s="31">
        <v>48810</v>
      </c>
      <c r="Q43" s="31">
        <v>720000</v>
      </c>
      <c r="R43" s="31">
        <v>984614</v>
      </c>
      <c r="S43" s="31">
        <v>467555</v>
      </c>
      <c r="T43" s="36">
        <f t="shared" si="6"/>
        <v>0.47486121464858311</v>
      </c>
      <c r="U43" s="36">
        <f t="shared" si="7"/>
        <v>4.991313255480434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1139123</v>
      </c>
      <c r="E44" s="31">
        <v>4139123</v>
      </c>
      <c r="F44" s="31">
        <v>1114152</v>
      </c>
      <c r="G44" s="36">
        <f t="shared" si="0"/>
        <v>0.97807875005596412</v>
      </c>
      <c r="H44" s="31">
        <v>10410</v>
      </c>
      <c r="I44" s="36">
        <f t="shared" si="1"/>
        <v>9.1386092634421386E-3</v>
      </c>
      <c r="J44" s="31">
        <v>3086885</v>
      </c>
      <c r="K44" s="36">
        <f t="shared" si="2"/>
        <v>0.74578237950406401</v>
      </c>
      <c r="L44" s="31">
        <v>6365</v>
      </c>
      <c r="M44" s="36">
        <f t="shared" si="3"/>
        <v>1.5377653672045987E-3</v>
      </c>
      <c r="N44" s="31">
        <f t="shared" si="4"/>
        <v>4217812</v>
      </c>
      <c r="O44" s="36">
        <f t="shared" si="5"/>
        <v>1.0190110320471268</v>
      </c>
      <c r="P44" s="31">
        <v>7464</v>
      </c>
      <c r="Q44" s="31">
        <v>550000</v>
      </c>
      <c r="R44" s="31">
        <v>550000</v>
      </c>
      <c r="S44" s="31">
        <v>586194</v>
      </c>
      <c r="T44" s="36">
        <f t="shared" si="6"/>
        <v>1.0658072727272727</v>
      </c>
      <c r="U44" s="36">
        <f t="shared" si="7"/>
        <v>-0.14724008574490888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4424273</v>
      </c>
      <c r="E45" s="31">
        <v>5455405</v>
      </c>
      <c r="F45" s="31">
        <v>500275</v>
      </c>
      <c r="G45" s="36">
        <f t="shared" si="0"/>
        <v>0.11307507470718918</v>
      </c>
      <c r="H45" s="31">
        <v>287288</v>
      </c>
      <c r="I45" s="36">
        <f t="shared" si="1"/>
        <v>6.4934510144378524E-2</v>
      </c>
      <c r="J45" s="31">
        <v>305579</v>
      </c>
      <c r="K45" s="36">
        <f t="shared" si="2"/>
        <v>5.60139897954414E-2</v>
      </c>
      <c r="L45" s="31">
        <v>248941</v>
      </c>
      <c r="M45" s="36">
        <f t="shared" si="3"/>
        <v>4.5631992491849828E-2</v>
      </c>
      <c r="N45" s="31">
        <f t="shared" si="4"/>
        <v>1342083</v>
      </c>
      <c r="O45" s="36">
        <f t="shared" si="5"/>
        <v>0.24600978295836881</v>
      </c>
      <c r="P45" s="31">
        <v>248142</v>
      </c>
      <c r="Q45" s="31">
        <v>2713914</v>
      </c>
      <c r="R45" s="31">
        <v>2930241</v>
      </c>
      <c r="S45" s="31">
        <v>977657</v>
      </c>
      <c r="T45" s="36">
        <f t="shared" si="6"/>
        <v>0.3336438879941957</v>
      </c>
      <c r="U45" s="36">
        <f t="shared" si="7"/>
        <v>3.2199305236517706E-3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54607136</v>
      </c>
      <c r="E46" s="31">
        <v>53735136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51372721</v>
      </c>
      <c r="R46" s="31">
        <v>51574673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61810512</v>
      </c>
      <c r="E47" s="32">
        <f>SUM(E41:E46)</f>
        <v>64966907</v>
      </c>
      <c r="F47" s="32">
        <f>SUM(F41:F46)</f>
        <v>11236359</v>
      </c>
      <c r="G47" s="37">
        <f t="shared" si="0"/>
        <v>0.18178718532536989</v>
      </c>
      <c r="H47" s="32">
        <f>SUM(H41:H46)</f>
        <v>-1185462</v>
      </c>
      <c r="I47" s="37">
        <f t="shared" si="1"/>
        <v>-1.9178970722649895E-2</v>
      </c>
      <c r="J47" s="32">
        <f>SUM(J41:J46)</f>
        <v>3491576</v>
      </c>
      <c r="K47" s="37">
        <f t="shared" si="2"/>
        <v>5.3743916114091746E-2</v>
      </c>
      <c r="L47" s="32">
        <f>SUM(L41:L46)</f>
        <v>551203</v>
      </c>
      <c r="M47" s="37">
        <f t="shared" si="3"/>
        <v>8.4843657402375646E-3</v>
      </c>
      <c r="N47" s="32">
        <f t="shared" si="4"/>
        <v>14093676</v>
      </c>
      <c r="O47" s="37">
        <f t="shared" si="5"/>
        <v>0.21693623185724387</v>
      </c>
      <c r="P47" s="32">
        <f>SUM(P41:P46)</f>
        <v>372067</v>
      </c>
      <c r="Q47" s="32">
        <f>SUM(Q41:Q46)</f>
        <v>86777508</v>
      </c>
      <c r="R47" s="32">
        <f>SUM(R41:R46)</f>
        <v>87749979</v>
      </c>
      <c r="S47" s="32">
        <f>SUM(S41:S46)</f>
        <v>37857018</v>
      </c>
      <c r="T47" s="37">
        <f t="shared" si="6"/>
        <v>0.43141911179260795</v>
      </c>
      <c r="U47" s="37">
        <f t="shared" si="7"/>
        <v>0.48146167222570124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7953696</v>
      </c>
      <c r="E48" s="31">
        <v>6397082</v>
      </c>
      <c r="F48" s="31">
        <v>1908580</v>
      </c>
      <c r="G48" s="36">
        <f t="shared" si="0"/>
        <v>0.23996139656330842</v>
      </c>
      <c r="H48" s="31">
        <v>2662837</v>
      </c>
      <c r="I48" s="36">
        <f t="shared" si="1"/>
        <v>0.33479240343105898</v>
      </c>
      <c r="J48" s="31">
        <v>4090232</v>
      </c>
      <c r="K48" s="36">
        <f t="shared" si="2"/>
        <v>0.63939027200214094</v>
      </c>
      <c r="L48" s="31">
        <v>-3218588</v>
      </c>
      <c r="M48" s="36">
        <f t="shared" si="3"/>
        <v>-0.50313377255442404</v>
      </c>
      <c r="N48" s="31">
        <f t="shared" si="4"/>
        <v>5443061</v>
      </c>
      <c r="O48" s="36">
        <f t="shared" si="5"/>
        <v>0.85086622306858029</v>
      </c>
      <c r="P48" s="31">
        <v>425777</v>
      </c>
      <c r="Q48" s="31">
        <v>6988968</v>
      </c>
      <c r="R48" s="31">
        <v>6930168</v>
      </c>
      <c r="S48" s="31">
        <v>4947649</v>
      </c>
      <c r="T48" s="36">
        <f t="shared" si="6"/>
        <v>0.71392915727295503</v>
      </c>
      <c r="U48" s="36">
        <f t="shared" si="7"/>
        <v>-8.5593280050354998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117000</v>
      </c>
      <c r="E49" s="31">
        <v>210000</v>
      </c>
      <c r="F49" s="31">
        <v>75420</v>
      </c>
      <c r="G49" s="36">
        <f t="shared" si="0"/>
        <v>0.64461538461538459</v>
      </c>
      <c r="H49" s="31">
        <v>70962</v>
      </c>
      <c r="I49" s="36">
        <f t="shared" si="1"/>
        <v>0.60651282051282052</v>
      </c>
      <c r="J49" s="31">
        <v>78512</v>
      </c>
      <c r="K49" s="36">
        <f t="shared" si="2"/>
        <v>0.37386666666666668</v>
      </c>
      <c r="L49" s="31">
        <v>69136</v>
      </c>
      <c r="M49" s="36">
        <f t="shared" si="3"/>
        <v>0.32921904761904763</v>
      </c>
      <c r="N49" s="31">
        <f t="shared" si="4"/>
        <v>294030</v>
      </c>
      <c r="O49" s="36">
        <f t="shared" si="5"/>
        <v>1.4001428571428571</v>
      </c>
      <c r="P49" s="31">
        <v>46890</v>
      </c>
      <c r="Q49" s="31">
        <v>0</v>
      </c>
      <c r="R49" s="31">
        <v>106500</v>
      </c>
      <c r="S49" s="31">
        <v>180733</v>
      </c>
      <c r="T49" s="36">
        <f t="shared" si="6"/>
        <v>1.6970234741784038</v>
      </c>
      <c r="U49" s="36">
        <f t="shared" si="7"/>
        <v>0.474429515888249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783328</v>
      </c>
      <c r="E50" s="31">
        <v>913328</v>
      </c>
      <c r="F50" s="31">
        <v>142254</v>
      </c>
      <c r="G50" s="36">
        <f t="shared" si="0"/>
        <v>0.18160208750357448</v>
      </c>
      <c r="H50" s="31">
        <v>86330</v>
      </c>
      <c r="I50" s="36">
        <f t="shared" si="1"/>
        <v>0.11020926099922382</v>
      </c>
      <c r="J50" s="31">
        <v>136315</v>
      </c>
      <c r="K50" s="36">
        <f t="shared" si="2"/>
        <v>0.14925087153793598</v>
      </c>
      <c r="L50" s="31">
        <v>129114</v>
      </c>
      <c r="M50" s="36">
        <f t="shared" si="3"/>
        <v>0.14136651892857768</v>
      </c>
      <c r="N50" s="31">
        <f t="shared" si="4"/>
        <v>494013</v>
      </c>
      <c r="O50" s="36">
        <f t="shared" si="5"/>
        <v>0.54089330448644957</v>
      </c>
      <c r="P50" s="31">
        <v>299403</v>
      </c>
      <c r="Q50" s="31">
        <v>605268</v>
      </c>
      <c r="R50" s="31">
        <v>725268</v>
      </c>
      <c r="S50" s="31">
        <v>635553</v>
      </c>
      <c r="T50" s="36">
        <f t="shared" si="6"/>
        <v>0.87630089842651271</v>
      </c>
      <c r="U50" s="36">
        <f t="shared" si="7"/>
        <v>-0.56876183605374697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509511</v>
      </c>
      <c r="E51" s="31">
        <v>924511</v>
      </c>
      <c r="F51" s="31">
        <v>3174</v>
      </c>
      <c r="G51" s="36">
        <f t="shared" si="0"/>
        <v>6.2295024052473839E-3</v>
      </c>
      <c r="H51" s="31">
        <v>0</v>
      </c>
      <c r="I51" s="36">
        <f t="shared" si="1"/>
        <v>0</v>
      </c>
      <c r="J51" s="31">
        <v>391</v>
      </c>
      <c r="K51" s="36">
        <f t="shared" si="2"/>
        <v>4.2292628211021828E-4</v>
      </c>
      <c r="L51" s="31">
        <v>0</v>
      </c>
      <c r="M51" s="36">
        <f t="shared" si="3"/>
        <v>0</v>
      </c>
      <c r="N51" s="31">
        <f t="shared" si="4"/>
        <v>3565</v>
      </c>
      <c r="O51" s="36">
        <f t="shared" si="5"/>
        <v>3.8560925721814019E-3</v>
      </c>
      <c r="P51" s="31">
        <v>1783</v>
      </c>
      <c r="Q51" s="31">
        <v>506000</v>
      </c>
      <c r="R51" s="31">
        <v>506000</v>
      </c>
      <c r="S51" s="31">
        <v>9227</v>
      </c>
      <c r="T51" s="36">
        <f t="shared" si="6"/>
        <v>1.8235177865612649E-2</v>
      </c>
      <c r="U51" s="36">
        <f t="shared" si="7"/>
        <v>-1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9363535</v>
      </c>
      <c r="E53" s="32">
        <f>SUM(E48:E52)</f>
        <v>8444921</v>
      </c>
      <c r="F53" s="32">
        <f>SUM(F48:F52)</f>
        <v>2129428</v>
      </c>
      <c r="G53" s="37">
        <f t="shared" si="0"/>
        <v>0.22741710262203324</v>
      </c>
      <c r="H53" s="32">
        <f>SUM(H48:H52)</f>
        <v>2820129</v>
      </c>
      <c r="I53" s="37">
        <f t="shared" si="1"/>
        <v>0.30118208561189763</v>
      </c>
      <c r="J53" s="32">
        <f>SUM(J48:J52)</f>
        <v>4305450</v>
      </c>
      <c r="K53" s="37">
        <f t="shared" si="2"/>
        <v>0.50982714935995255</v>
      </c>
      <c r="L53" s="32">
        <f>SUM(L48:L52)</f>
        <v>-3020338</v>
      </c>
      <c r="M53" s="37">
        <f t="shared" si="3"/>
        <v>-0.35765142148754264</v>
      </c>
      <c r="N53" s="32">
        <f t="shared" si="4"/>
        <v>6234669</v>
      </c>
      <c r="O53" s="37">
        <f t="shared" si="5"/>
        <v>0.7382744018564531</v>
      </c>
      <c r="P53" s="32">
        <f>SUM(P48:P52)</f>
        <v>773853</v>
      </c>
      <c r="Q53" s="32">
        <f>SUM(Q48:Q52)</f>
        <v>8100236</v>
      </c>
      <c r="R53" s="32">
        <f>SUM(R48:R52)</f>
        <v>8267936</v>
      </c>
      <c r="S53" s="32">
        <f>SUM(S48:S52)</f>
        <v>5773162</v>
      </c>
      <c r="T53" s="37">
        <f t="shared" si="6"/>
        <v>0.6982591544008081</v>
      </c>
      <c r="U53" s="37">
        <f t="shared" si="7"/>
        <v>-4.9029867429602261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257209820</v>
      </c>
      <c r="E54" s="32">
        <f>SUM(E8:E9,E11:E18,E20:E26,E28:E34,E36:E39,E41:E46,E48:E52)</f>
        <v>249993985</v>
      </c>
      <c r="F54" s="32">
        <f>SUM(F8:F9,F11:F18,F20:F26,F28:F34,F36:F39,F41:F46,F48:F52)</f>
        <v>144870881</v>
      </c>
      <c r="G54" s="37">
        <f t="shared" si="0"/>
        <v>0.56324008546796545</v>
      </c>
      <c r="H54" s="32">
        <f>SUM(H8:H9,H11:H18,H20:H26,H28:H34,H36:H39,H41:H46,H48:H52)</f>
        <v>61278939</v>
      </c>
      <c r="I54" s="37">
        <f t="shared" si="1"/>
        <v>0.23824494336958052</v>
      </c>
      <c r="J54" s="32">
        <f>SUM(J8:J9,J11:J18,J20:J26,J28:J34,J36:J39,J41:J46,J48:J52)</f>
        <v>122538964</v>
      </c>
      <c r="K54" s="37">
        <f t="shared" si="2"/>
        <v>0.49016764943364538</v>
      </c>
      <c r="L54" s="32">
        <f>SUM(L8:L9,L11:L18,L20:L26,L28:L34,L36:L39,L41:L46,L48:L52)</f>
        <v>41827038</v>
      </c>
      <c r="M54" s="37">
        <f t="shared" si="3"/>
        <v>0.1673121775309914</v>
      </c>
      <c r="N54" s="32">
        <f t="shared" si="4"/>
        <v>370515822</v>
      </c>
      <c r="O54" s="37">
        <f t="shared" si="5"/>
        <v>1.482098947300672</v>
      </c>
      <c r="P54" s="32">
        <f>SUM(P8:P9,P11:P18,P20:P26,P28:P34,P36:P39,P41:P46,P48:P52)</f>
        <v>39136218</v>
      </c>
      <c r="Q54" s="32">
        <f>SUM(Q8:Q9,Q11:Q18,Q20:Q26,Q28:Q34,Q36:Q39,Q41:Q46,Q48:Q52)</f>
        <v>242978608</v>
      </c>
      <c r="R54" s="32">
        <f>SUM(R8:R9,R11:R18,R20:R26,R28:R34,R36:R39,R41:R46,R48:R52)</f>
        <v>261527506</v>
      </c>
      <c r="S54" s="32">
        <f>SUM(S8:S9,S11:S18,S20:S26,S28:S34,S36:S39,S41:S46,S48:S52)</f>
        <v>375541675</v>
      </c>
      <c r="T54" s="37">
        <f t="shared" si="6"/>
        <v>1.4359547901626837</v>
      </c>
      <c r="U54" s="37">
        <f t="shared" si="7"/>
        <v>6.8755238434127675E-2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8536485</v>
      </c>
      <c r="E57" s="31">
        <v>8536485</v>
      </c>
      <c r="F57" s="31">
        <v>1573107</v>
      </c>
      <c r="G57" s="36">
        <f t="shared" ref="G57:G85" si="8">IF(($D57      =0),0,($F57      /$D57      ))</f>
        <v>0.18428041518259564</v>
      </c>
      <c r="H57" s="31">
        <v>1282699</v>
      </c>
      <c r="I57" s="36">
        <f t="shared" ref="I57:I85" si="9">IF(($D57      =0),0,($H57      /$D57      ))</f>
        <v>0.15026079235188722</v>
      </c>
      <c r="J57" s="31">
        <v>1323334</v>
      </c>
      <c r="K57" s="36">
        <f t="shared" ref="K57:K85" si="10">IF(($E57      =0),0,($J57      /$E57      ))</f>
        <v>0.15502094831772092</v>
      </c>
      <c r="L57" s="31">
        <v>1371241</v>
      </c>
      <c r="M57" s="36">
        <f t="shared" ref="M57:M85" si="11">IF(($E57      =0),0,($L57      /$E57      ))</f>
        <v>0.16063297715628858</v>
      </c>
      <c r="N57" s="31">
        <f t="shared" ref="N57:N85" si="12">$F57      +$H57      +$J57      +$L57</f>
        <v>5550381</v>
      </c>
      <c r="O57" s="36">
        <f t="shared" ref="O57:O85" si="13">IF(($E57      =0),0,($N57      /$E57      ))</f>
        <v>0.65019513300849241</v>
      </c>
      <c r="P57" s="31">
        <v>1574641</v>
      </c>
      <c r="Q57" s="31">
        <v>8287850</v>
      </c>
      <c r="R57" s="31">
        <v>8287850</v>
      </c>
      <c r="S57" s="31">
        <v>5422728</v>
      </c>
      <c r="T57" s="36">
        <f t="shared" ref="T57:T85" si="14">IF(($R57      =0),0,($S57      /$R57      ))</f>
        <v>0.65429852132941591</v>
      </c>
      <c r="U57" s="36">
        <f t="shared" ref="U57:U85" si="15">IF(($P57      =0),0,(($L57      /$P57      )-1))</f>
        <v>-0.12917230022589277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8536485</v>
      </c>
      <c r="E58" s="32">
        <f>E57</f>
        <v>8536485</v>
      </c>
      <c r="F58" s="32">
        <f>F57</f>
        <v>1573107</v>
      </c>
      <c r="G58" s="37">
        <f t="shared" si="8"/>
        <v>0.18428041518259564</v>
      </c>
      <c r="H58" s="32">
        <f>H57</f>
        <v>1282699</v>
      </c>
      <c r="I58" s="37">
        <f t="shared" si="9"/>
        <v>0.15026079235188722</v>
      </c>
      <c r="J58" s="32">
        <f>J57</f>
        <v>1323334</v>
      </c>
      <c r="K58" s="37">
        <f t="shared" si="10"/>
        <v>0.15502094831772092</v>
      </c>
      <c r="L58" s="32">
        <f>L57</f>
        <v>1371241</v>
      </c>
      <c r="M58" s="37">
        <f t="shared" si="11"/>
        <v>0.16063297715628858</v>
      </c>
      <c r="N58" s="32">
        <f t="shared" si="12"/>
        <v>5550381</v>
      </c>
      <c r="O58" s="37">
        <f t="shared" si="13"/>
        <v>0.65019513300849241</v>
      </c>
      <c r="P58" s="32">
        <f>P57</f>
        <v>1574641</v>
      </c>
      <c r="Q58" s="32">
        <f>Q57</f>
        <v>8287850</v>
      </c>
      <c r="R58" s="32">
        <f>R57</f>
        <v>8287850</v>
      </c>
      <c r="S58" s="32">
        <f>S57</f>
        <v>5422728</v>
      </c>
      <c r="T58" s="37">
        <f t="shared" si="14"/>
        <v>0.65429852132941591</v>
      </c>
      <c r="U58" s="37">
        <f t="shared" si="15"/>
        <v>-0.12917230022589277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3420820</v>
      </c>
      <c r="E59" s="31">
        <v>3420820</v>
      </c>
      <c r="F59" s="31">
        <v>9989</v>
      </c>
      <c r="G59" s="36">
        <f t="shared" si="8"/>
        <v>2.9200601025485117E-3</v>
      </c>
      <c r="H59" s="31">
        <v>11827</v>
      </c>
      <c r="I59" s="36">
        <f t="shared" si="9"/>
        <v>3.4573581772791317E-3</v>
      </c>
      <c r="J59" s="31">
        <v>13518</v>
      </c>
      <c r="K59" s="36">
        <f t="shared" si="10"/>
        <v>3.9516840991341258E-3</v>
      </c>
      <c r="L59" s="31">
        <v>17518</v>
      </c>
      <c r="M59" s="36">
        <f t="shared" si="11"/>
        <v>5.1209943814640932E-3</v>
      </c>
      <c r="N59" s="31">
        <f t="shared" si="12"/>
        <v>52852</v>
      </c>
      <c r="O59" s="36">
        <f t="shared" si="13"/>
        <v>1.5450096760425863E-2</v>
      </c>
      <c r="P59" s="31">
        <v>9697</v>
      </c>
      <c r="Q59" s="31">
        <v>0</v>
      </c>
      <c r="R59" s="31">
        <v>0</v>
      </c>
      <c r="S59" s="31">
        <v>15410</v>
      </c>
      <c r="T59" s="36">
        <f t="shared" si="14"/>
        <v>0</v>
      </c>
      <c r="U59" s="36">
        <f t="shared" si="15"/>
        <v>0.80653810456842323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3961560</v>
      </c>
      <c r="E60" s="31">
        <v>3961560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3595450</v>
      </c>
      <c r="R60" s="31">
        <v>3574086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73488</v>
      </c>
      <c r="E61" s="31">
        <v>73488</v>
      </c>
      <c r="F61" s="31">
        <v>6790</v>
      </c>
      <c r="G61" s="36">
        <f t="shared" si="8"/>
        <v>9.2396037448290877E-2</v>
      </c>
      <c r="H61" s="31">
        <v>18773</v>
      </c>
      <c r="I61" s="36">
        <f t="shared" si="9"/>
        <v>0.25545667319834531</v>
      </c>
      <c r="J61" s="31">
        <v>0</v>
      </c>
      <c r="K61" s="36">
        <f t="shared" si="10"/>
        <v>0</v>
      </c>
      <c r="L61" s="31">
        <v>5908</v>
      </c>
      <c r="M61" s="36">
        <f t="shared" si="11"/>
        <v>8.0394077944698453E-2</v>
      </c>
      <c r="N61" s="31">
        <f t="shared" si="12"/>
        <v>31471</v>
      </c>
      <c r="O61" s="36">
        <f t="shared" si="13"/>
        <v>0.42824678859133464</v>
      </c>
      <c r="P61" s="31">
        <v>7983</v>
      </c>
      <c r="Q61" s="31">
        <v>97414</v>
      </c>
      <c r="R61" s="31">
        <v>69318</v>
      </c>
      <c r="S61" s="31">
        <v>49308</v>
      </c>
      <c r="T61" s="36">
        <f t="shared" si="14"/>
        <v>0.7113303903747944</v>
      </c>
      <c r="U61" s="36">
        <f t="shared" si="15"/>
        <v>-0.25992734560941999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7455868</v>
      </c>
      <c r="E63" s="32">
        <f>SUM(E59:E62)</f>
        <v>7455868</v>
      </c>
      <c r="F63" s="32">
        <f>SUM(F59:F62)</f>
        <v>16779</v>
      </c>
      <c r="G63" s="37">
        <f t="shared" si="8"/>
        <v>2.2504422020346929E-3</v>
      </c>
      <c r="H63" s="32">
        <f>SUM(H59:H62)</f>
        <v>30600</v>
      </c>
      <c r="I63" s="37">
        <f t="shared" si="9"/>
        <v>4.1041499125252755E-3</v>
      </c>
      <c r="J63" s="32">
        <f>SUM(J59:J62)</f>
        <v>13518</v>
      </c>
      <c r="K63" s="37">
        <f t="shared" si="10"/>
        <v>1.8130685790038129E-3</v>
      </c>
      <c r="L63" s="32">
        <f>SUM(L59:L62)</f>
        <v>23426</v>
      </c>
      <c r="M63" s="37">
        <f t="shared" si="11"/>
        <v>3.141954766366572E-3</v>
      </c>
      <c r="N63" s="32">
        <f t="shared" si="12"/>
        <v>84323</v>
      </c>
      <c r="O63" s="37">
        <f t="shared" si="13"/>
        <v>1.1309615459930353E-2</v>
      </c>
      <c r="P63" s="32">
        <f>SUM(P59:P62)</f>
        <v>17680</v>
      </c>
      <c r="Q63" s="32">
        <f>SUM(Q59:Q62)</f>
        <v>3692864</v>
      </c>
      <c r="R63" s="32">
        <f>SUM(R59:R62)</f>
        <v>3643404</v>
      </c>
      <c r="S63" s="32">
        <f>SUM(S59:S62)</f>
        <v>64718</v>
      </c>
      <c r="T63" s="37">
        <f t="shared" si="14"/>
        <v>1.7763058941583202E-2</v>
      </c>
      <c r="U63" s="37">
        <f t="shared" si="15"/>
        <v>0.32499999999999996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25000000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1135839</v>
      </c>
      <c r="E65" s="31">
        <v>1135839</v>
      </c>
      <c r="F65" s="31">
        <v>49840</v>
      </c>
      <c r="G65" s="36">
        <f t="shared" si="8"/>
        <v>4.3879458268293307E-2</v>
      </c>
      <c r="H65" s="31">
        <v>77529</v>
      </c>
      <c r="I65" s="36">
        <f t="shared" si="9"/>
        <v>6.8257032906952481E-2</v>
      </c>
      <c r="J65" s="31">
        <v>66838</v>
      </c>
      <c r="K65" s="36">
        <f t="shared" si="10"/>
        <v>5.8844607378334426E-2</v>
      </c>
      <c r="L65" s="31">
        <v>77797</v>
      </c>
      <c r="M65" s="36">
        <f t="shared" si="11"/>
        <v>6.8492981839855818E-2</v>
      </c>
      <c r="N65" s="31">
        <f t="shared" si="12"/>
        <v>272004</v>
      </c>
      <c r="O65" s="36">
        <f t="shared" si="13"/>
        <v>0.23947408039343604</v>
      </c>
      <c r="P65" s="31">
        <v>65184</v>
      </c>
      <c r="Q65" s="31">
        <v>1117063</v>
      </c>
      <c r="R65" s="31">
        <v>1173134</v>
      </c>
      <c r="S65" s="31">
        <v>230903</v>
      </c>
      <c r="T65" s="36">
        <f t="shared" si="14"/>
        <v>0.19682576755937514</v>
      </c>
      <c r="U65" s="36">
        <f t="shared" si="15"/>
        <v>0.19349840451644584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638275</v>
      </c>
      <c r="E66" s="31">
        <v>800100</v>
      </c>
      <c r="F66" s="31">
        <v>225165</v>
      </c>
      <c r="G66" s="36">
        <f t="shared" si="8"/>
        <v>0.35277114096588463</v>
      </c>
      <c r="H66" s="31">
        <v>180940</v>
      </c>
      <c r="I66" s="36">
        <f t="shared" si="9"/>
        <v>0.28348282480122206</v>
      </c>
      <c r="J66" s="31">
        <v>328181</v>
      </c>
      <c r="K66" s="36">
        <f t="shared" si="10"/>
        <v>0.41017497812773401</v>
      </c>
      <c r="L66" s="31">
        <v>200188</v>
      </c>
      <c r="M66" s="36">
        <f t="shared" si="11"/>
        <v>0.25020372453443318</v>
      </c>
      <c r="N66" s="31">
        <f t="shared" si="12"/>
        <v>934474</v>
      </c>
      <c r="O66" s="36">
        <f t="shared" si="13"/>
        <v>1.1679465066866641</v>
      </c>
      <c r="P66" s="31">
        <v>255459</v>
      </c>
      <c r="Q66" s="31">
        <v>100000</v>
      </c>
      <c r="R66" s="31">
        <v>550000</v>
      </c>
      <c r="S66" s="31">
        <v>923749</v>
      </c>
      <c r="T66" s="36">
        <f t="shared" si="14"/>
        <v>1.6795436363636365</v>
      </c>
      <c r="U66" s="36">
        <f t="shared" si="15"/>
        <v>-0.21635957237756354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14131662</v>
      </c>
      <c r="E67" s="31">
        <v>14131662</v>
      </c>
      <c r="F67" s="31">
        <v>440104</v>
      </c>
      <c r="G67" s="36">
        <f t="shared" si="8"/>
        <v>3.1143116782725203E-2</v>
      </c>
      <c r="H67" s="31">
        <v>530174</v>
      </c>
      <c r="I67" s="36">
        <f t="shared" si="9"/>
        <v>3.7516747853154148E-2</v>
      </c>
      <c r="J67" s="31">
        <v>447254</v>
      </c>
      <c r="K67" s="36">
        <f t="shared" si="10"/>
        <v>3.1649072840830753E-2</v>
      </c>
      <c r="L67" s="31">
        <v>546685</v>
      </c>
      <c r="M67" s="36">
        <f t="shared" si="11"/>
        <v>3.8685117150410189E-2</v>
      </c>
      <c r="N67" s="31">
        <f t="shared" si="12"/>
        <v>1964217</v>
      </c>
      <c r="O67" s="36">
        <f t="shared" si="13"/>
        <v>0.13899405462712028</v>
      </c>
      <c r="P67" s="31">
        <v>585785</v>
      </c>
      <c r="Q67" s="31">
        <v>13331757</v>
      </c>
      <c r="R67" s="31">
        <v>13331757</v>
      </c>
      <c r="S67" s="31">
        <v>1695331</v>
      </c>
      <c r="T67" s="36">
        <f t="shared" si="14"/>
        <v>0.12716485906546302</v>
      </c>
      <c r="U67" s="36">
        <f t="shared" si="15"/>
        <v>-6.6748038956272349E-2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633000</v>
      </c>
      <c r="E68" s="31">
        <v>633000</v>
      </c>
      <c r="F68" s="31">
        <v>79797</v>
      </c>
      <c r="G68" s="36">
        <f t="shared" si="8"/>
        <v>0.12606161137440758</v>
      </c>
      <c r="H68" s="31">
        <v>31558</v>
      </c>
      <c r="I68" s="36">
        <f t="shared" si="9"/>
        <v>4.9854660347551344E-2</v>
      </c>
      <c r="J68" s="31">
        <v>36887</v>
      </c>
      <c r="K68" s="36">
        <f t="shared" si="10"/>
        <v>5.8273301737756716E-2</v>
      </c>
      <c r="L68" s="31">
        <v>16759</v>
      </c>
      <c r="M68" s="36">
        <f t="shared" si="11"/>
        <v>2.6475513428120063E-2</v>
      </c>
      <c r="N68" s="31">
        <f t="shared" si="12"/>
        <v>165001</v>
      </c>
      <c r="O68" s="36">
        <f t="shared" si="13"/>
        <v>0.26066508688783568</v>
      </c>
      <c r="P68" s="31">
        <v>22250</v>
      </c>
      <c r="Q68" s="31">
        <v>818351</v>
      </c>
      <c r="R68" s="31">
        <v>570000</v>
      </c>
      <c r="S68" s="31">
        <v>215009</v>
      </c>
      <c r="T68" s="36">
        <f t="shared" si="14"/>
        <v>0.37720877192982455</v>
      </c>
      <c r="U68" s="36">
        <f t="shared" si="15"/>
        <v>-0.2467865168539326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16538776</v>
      </c>
      <c r="E70" s="32">
        <f>SUM(E64:E69)</f>
        <v>41700601</v>
      </c>
      <c r="F70" s="32">
        <f>SUM(F64:F69)</f>
        <v>794906</v>
      </c>
      <c r="G70" s="37">
        <f t="shared" si="8"/>
        <v>4.8063169850054197E-2</v>
      </c>
      <c r="H70" s="32">
        <f>SUM(H64:H69)</f>
        <v>820201</v>
      </c>
      <c r="I70" s="37">
        <f t="shared" si="9"/>
        <v>4.9592605885707623E-2</v>
      </c>
      <c r="J70" s="32">
        <f>SUM(J64:J69)</f>
        <v>879160</v>
      </c>
      <c r="K70" s="37">
        <f t="shared" si="10"/>
        <v>2.1082669767757065E-2</v>
      </c>
      <c r="L70" s="32">
        <f>SUM(L64:L69)</f>
        <v>841429</v>
      </c>
      <c r="M70" s="37">
        <f t="shared" si="11"/>
        <v>2.0177862664377426E-2</v>
      </c>
      <c r="N70" s="32">
        <f t="shared" si="12"/>
        <v>3335696</v>
      </c>
      <c r="O70" s="37">
        <f t="shared" si="13"/>
        <v>7.9991556956217486E-2</v>
      </c>
      <c r="P70" s="32">
        <f>SUM(P64:P69)</f>
        <v>928678</v>
      </c>
      <c r="Q70" s="32">
        <f>SUM(Q64:Q69)</f>
        <v>15367171</v>
      </c>
      <c r="R70" s="32">
        <f>SUM(R64:R69)</f>
        <v>15624891</v>
      </c>
      <c r="S70" s="32">
        <f>SUM(S64:S69)</f>
        <v>3064992</v>
      </c>
      <c r="T70" s="37">
        <f t="shared" si="14"/>
        <v>0.19616085641813438</v>
      </c>
      <c r="U70" s="37">
        <f t="shared" si="15"/>
        <v>-9.3949679006070985E-2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1209012</v>
      </c>
      <c r="E71" s="31">
        <v>1020276</v>
      </c>
      <c r="F71" s="31">
        <v>276313</v>
      </c>
      <c r="G71" s="36">
        <f t="shared" si="8"/>
        <v>0.22854446440564694</v>
      </c>
      <c r="H71" s="31">
        <v>222902</v>
      </c>
      <c r="I71" s="36">
        <f t="shared" si="9"/>
        <v>0.18436706997118307</v>
      </c>
      <c r="J71" s="31">
        <v>209586</v>
      </c>
      <c r="K71" s="36">
        <f t="shared" si="10"/>
        <v>0.20542088611316939</v>
      </c>
      <c r="L71" s="31">
        <v>277793</v>
      </c>
      <c r="M71" s="36">
        <f t="shared" si="11"/>
        <v>0.2722724047218596</v>
      </c>
      <c r="N71" s="31">
        <f t="shared" si="12"/>
        <v>986594</v>
      </c>
      <c r="O71" s="36">
        <f t="shared" si="13"/>
        <v>0.96698736420341158</v>
      </c>
      <c r="P71" s="31">
        <v>266575</v>
      </c>
      <c r="Q71" s="31">
        <v>780000</v>
      </c>
      <c r="R71" s="31">
        <v>1151422</v>
      </c>
      <c r="S71" s="31">
        <v>1025355</v>
      </c>
      <c r="T71" s="36">
        <f t="shared" si="14"/>
        <v>0.8905119061473552</v>
      </c>
      <c r="U71" s="36">
        <f t="shared" si="15"/>
        <v>4.2081965675700994E-2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5075334</v>
      </c>
      <c r="E72" s="31">
        <v>5075334</v>
      </c>
      <c r="F72" s="31">
        <v>398254</v>
      </c>
      <c r="G72" s="36">
        <f t="shared" si="8"/>
        <v>7.8468530346968296E-2</v>
      </c>
      <c r="H72" s="31">
        <v>2256439</v>
      </c>
      <c r="I72" s="36">
        <f t="shared" si="9"/>
        <v>0.44458926249976849</v>
      </c>
      <c r="J72" s="31">
        <v>483283</v>
      </c>
      <c r="K72" s="36">
        <f t="shared" si="10"/>
        <v>9.5221910518598379E-2</v>
      </c>
      <c r="L72" s="31">
        <v>4221332</v>
      </c>
      <c r="M72" s="36">
        <f t="shared" si="11"/>
        <v>0.83173481784647074</v>
      </c>
      <c r="N72" s="31">
        <f t="shared" si="12"/>
        <v>7359308</v>
      </c>
      <c r="O72" s="36">
        <f t="shared" si="13"/>
        <v>1.4500145212118059</v>
      </c>
      <c r="P72" s="31">
        <v>453860</v>
      </c>
      <c r="Q72" s="31">
        <v>4977574</v>
      </c>
      <c r="R72" s="31">
        <v>4977574</v>
      </c>
      <c r="S72" s="31">
        <v>5447452</v>
      </c>
      <c r="T72" s="36">
        <f t="shared" si="14"/>
        <v>1.0943989983875679</v>
      </c>
      <c r="U72" s="36">
        <f t="shared" si="15"/>
        <v>8.3009562420129548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2628731</v>
      </c>
      <c r="E73" s="31">
        <v>2628731</v>
      </c>
      <c r="F73" s="31">
        <v>1092911</v>
      </c>
      <c r="G73" s="36">
        <f t="shared" si="8"/>
        <v>0.41575611958774022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1369437</v>
      </c>
      <c r="M73" s="36">
        <f t="shared" si="11"/>
        <v>0.52094984233837549</v>
      </c>
      <c r="N73" s="31">
        <f t="shared" si="12"/>
        <v>2462348</v>
      </c>
      <c r="O73" s="36">
        <f t="shared" si="13"/>
        <v>0.93670596192611566</v>
      </c>
      <c r="P73" s="31">
        <v>0</v>
      </c>
      <c r="Q73" s="31">
        <v>2474208</v>
      </c>
      <c r="R73" s="31">
        <v>2474208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3085921</v>
      </c>
      <c r="E74" s="31">
        <v>2418228</v>
      </c>
      <c r="F74" s="31">
        <v>609162</v>
      </c>
      <c r="G74" s="36">
        <f t="shared" si="8"/>
        <v>0.19740038711295591</v>
      </c>
      <c r="H74" s="31">
        <v>458215</v>
      </c>
      <c r="I74" s="36">
        <f t="shared" si="9"/>
        <v>0.14848565468785493</v>
      </c>
      <c r="J74" s="31">
        <v>492208</v>
      </c>
      <c r="K74" s="36">
        <f t="shared" si="10"/>
        <v>0.2035407744844572</v>
      </c>
      <c r="L74" s="31">
        <v>496661</v>
      </c>
      <c r="M74" s="36">
        <f t="shared" si="11"/>
        <v>0.20538220548269229</v>
      </c>
      <c r="N74" s="31">
        <f t="shared" si="12"/>
        <v>2056246</v>
      </c>
      <c r="O74" s="36">
        <f t="shared" si="13"/>
        <v>0.85031105420994213</v>
      </c>
      <c r="P74" s="31">
        <v>1121406</v>
      </c>
      <c r="Q74" s="31">
        <v>2499027</v>
      </c>
      <c r="R74" s="31">
        <v>2495529</v>
      </c>
      <c r="S74" s="31">
        <v>2533950</v>
      </c>
      <c r="T74" s="36">
        <f t="shared" si="14"/>
        <v>1.0153959340885239</v>
      </c>
      <c r="U74" s="36">
        <f t="shared" si="15"/>
        <v>-0.55710866537186354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215694</v>
      </c>
      <c r="E75" s="31">
        <v>215694</v>
      </c>
      <c r="F75" s="31">
        <v>62866</v>
      </c>
      <c r="G75" s="36">
        <f t="shared" si="8"/>
        <v>0.29145919682513188</v>
      </c>
      <c r="H75" s="31">
        <v>44704</v>
      </c>
      <c r="I75" s="36">
        <f t="shared" si="9"/>
        <v>0.20725657644626183</v>
      </c>
      <c r="J75" s="31">
        <v>49522</v>
      </c>
      <c r="K75" s="36">
        <f t="shared" si="10"/>
        <v>0.22959377636837372</v>
      </c>
      <c r="L75" s="31">
        <v>42155</v>
      </c>
      <c r="M75" s="36">
        <f t="shared" si="11"/>
        <v>0.19543890882453846</v>
      </c>
      <c r="N75" s="31">
        <f t="shared" si="12"/>
        <v>199247</v>
      </c>
      <c r="O75" s="36">
        <f t="shared" si="13"/>
        <v>0.92374845846430587</v>
      </c>
      <c r="P75" s="31">
        <v>83022</v>
      </c>
      <c r="Q75" s="31">
        <v>2100511</v>
      </c>
      <c r="R75" s="31">
        <v>467915</v>
      </c>
      <c r="S75" s="31">
        <v>448295</v>
      </c>
      <c r="T75" s="36">
        <f t="shared" si="14"/>
        <v>0.95806930745968821</v>
      </c>
      <c r="U75" s="36">
        <f t="shared" si="15"/>
        <v>-0.49224301992243025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4446324</v>
      </c>
      <c r="E76" s="31">
        <v>4446324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4446319</v>
      </c>
      <c r="R76" s="31">
        <v>4446319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33381300</v>
      </c>
      <c r="E77" s="31">
        <v>660000</v>
      </c>
      <c r="F77" s="31">
        <v>0</v>
      </c>
      <c r="G77" s="36">
        <f t="shared" si="8"/>
        <v>0</v>
      </c>
      <c r="H77" s="31">
        <v>302769</v>
      </c>
      <c r="I77" s="36">
        <f t="shared" si="9"/>
        <v>9.0700182437472472E-3</v>
      </c>
      <c r="J77" s="31">
        <v>750000</v>
      </c>
      <c r="K77" s="36">
        <f t="shared" si="10"/>
        <v>1.1363636363636365</v>
      </c>
      <c r="L77" s="31">
        <v>28433148</v>
      </c>
      <c r="M77" s="36">
        <f t="shared" si="11"/>
        <v>43.080527272727274</v>
      </c>
      <c r="N77" s="31">
        <f t="shared" si="12"/>
        <v>29485917</v>
      </c>
      <c r="O77" s="36">
        <f t="shared" si="13"/>
        <v>44.67563181818182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50042316</v>
      </c>
      <c r="E78" s="32">
        <f>SUM(E71:E77)</f>
        <v>16464587</v>
      </c>
      <c r="F78" s="32">
        <f>SUM(F71:F77)</f>
        <v>2439506</v>
      </c>
      <c r="G78" s="37">
        <f t="shared" si="8"/>
        <v>4.8748862862382308E-2</v>
      </c>
      <c r="H78" s="32">
        <f>SUM(H71:H77)</f>
        <v>3285029</v>
      </c>
      <c r="I78" s="37">
        <f t="shared" si="9"/>
        <v>6.5645023303877462E-2</v>
      </c>
      <c r="J78" s="32">
        <f>SUM(J71:J77)</f>
        <v>1984599</v>
      </c>
      <c r="K78" s="37">
        <f t="shared" si="10"/>
        <v>0.12053742981831247</v>
      </c>
      <c r="L78" s="32">
        <f>SUM(L71:L77)</f>
        <v>34840526</v>
      </c>
      <c r="M78" s="37">
        <f t="shared" si="11"/>
        <v>2.1160886695791397</v>
      </c>
      <c r="N78" s="32">
        <f t="shared" si="12"/>
        <v>42549660</v>
      </c>
      <c r="O78" s="37">
        <f t="shared" si="13"/>
        <v>2.5843138367212006</v>
      </c>
      <c r="P78" s="32">
        <f>SUM(P71:P77)</f>
        <v>1924863</v>
      </c>
      <c r="Q78" s="32">
        <f>SUM(Q71:Q77)</f>
        <v>17277639</v>
      </c>
      <c r="R78" s="32">
        <f>SUM(R71:R77)</f>
        <v>16012967</v>
      </c>
      <c r="S78" s="32">
        <f>SUM(S71:S77)</f>
        <v>9455052</v>
      </c>
      <c r="T78" s="37">
        <f t="shared" si="14"/>
        <v>0.59046221727678572</v>
      </c>
      <c r="U78" s="37">
        <f t="shared" si="15"/>
        <v>17.100262719996177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3572806</v>
      </c>
      <c r="E79" s="31">
        <v>3572806</v>
      </c>
      <c r="F79" s="31">
        <v>393289</v>
      </c>
      <c r="G79" s="36">
        <f t="shared" si="8"/>
        <v>0.11007846493764285</v>
      </c>
      <c r="H79" s="31">
        <v>459094</v>
      </c>
      <c r="I79" s="36">
        <f t="shared" si="9"/>
        <v>0.12849676136907517</v>
      </c>
      <c r="J79" s="31">
        <v>448025</v>
      </c>
      <c r="K79" s="36">
        <f t="shared" si="10"/>
        <v>0.12539863625396958</v>
      </c>
      <c r="L79" s="31">
        <v>512608</v>
      </c>
      <c r="M79" s="36">
        <f t="shared" si="11"/>
        <v>0.14347490459879433</v>
      </c>
      <c r="N79" s="31">
        <f t="shared" si="12"/>
        <v>1813016</v>
      </c>
      <c r="O79" s="36">
        <f t="shared" si="13"/>
        <v>0.50744876715948195</v>
      </c>
      <c r="P79" s="31">
        <v>545848</v>
      </c>
      <c r="Q79" s="31">
        <v>3405916</v>
      </c>
      <c r="R79" s="31">
        <v>3405916</v>
      </c>
      <c r="S79" s="31">
        <v>1846614</v>
      </c>
      <c r="T79" s="36">
        <f t="shared" si="14"/>
        <v>0.5421783743345403</v>
      </c>
      <c r="U79" s="36">
        <f t="shared" si="15"/>
        <v>-6.0896073632219938E-2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1082300</v>
      </c>
      <c r="E80" s="31">
        <v>1101577</v>
      </c>
      <c r="F80" s="31">
        <v>279294</v>
      </c>
      <c r="G80" s="36">
        <f t="shared" si="8"/>
        <v>0.2580559918691675</v>
      </c>
      <c r="H80" s="31">
        <v>268381</v>
      </c>
      <c r="I80" s="36">
        <f t="shared" si="9"/>
        <v>0.24797283562782962</v>
      </c>
      <c r="J80" s="31">
        <v>238696</v>
      </c>
      <c r="K80" s="36">
        <f t="shared" si="10"/>
        <v>0.21668571511569323</v>
      </c>
      <c r="L80" s="31">
        <v>284503</v>
      </c>
      <c r="M80" s="36">
        <f t="shared" si="11"/>
        <v>0.25826882732664169</v>
      </c>
      <c r="N80" s="31">
        <f t="shared" si="12"/>
        <v>1070874</v>
      </c>
      <c r="O80" s="36">
        <f t="shared" si="13"/>
        <v>0.97212813993029989</v>
      </c>
      <c r="P80" s="31">
        <v>267305</v>
      </c>
      <c r="Q80" s="31">
        <v>788177</v>
      </c>
      <c r="R80" s="31">
        <v>958177</v>
      </c>
      <c r="S80" s="31">
        <v>1065022</v>
      </c>
      <c r="T80" s="36">
        <f t="shared" si="14"/>
        <v>1.111508625233125</v>
      </c>
      <c r="U80" s="36">
        <f t="shared" si="15"/>
        <v>6.4338489740184412E-2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729700</v>
      </c>
      <c r="E81" s="31">
        <v>729700</v>
      </c>
      <c r="F81" s="31">
        <v>71670</v>
      </c>
      <c r="G81" s="36">
        <f t="shared" si="8"/>
        <v>9.8218445936686313E-2</v>
      </c>
      <c r="H81" s="31">
        <v>1144868</v>
      </c>
      <c r="I81" s="36">
        <f t="shared" si="9"/>
        <v>1.5689571056598601</v>
      </c>
      <c r="J81" s="31">
        <v>-996487</v>
      </c>
      <c r="K81" s="36">
        <f t="shared" si="10"/>
        <v>-1.365611895299438</v>
      </c>
      <c r="L81" s="31">
        <v>167586</v>
      </c>
      <c r="M81" s="36">
        <f t="shared" si="11"/>
        <v>0.22966424558037549</v>
      </c>
      <c r="N81" s="31">
        <f t="shared" si="12"/>
        <v>387637</v>
      </c>
      <c r="O81" s="36">
        <f t="shared" si="13"/>
        <v>0.53122790187748392</v>
      </c>
      <c r="P81" s="31">
        <v>184626</v>
      </c>
      <c r="Q81" s="31">
        <v>727700</v>
      </c>
      <c r="R81" s="31">
        <v>727700</v>
      </c>
      <c r="S81" s="31">
        <v>416444</v>
      </c>
      <c r="T81" s="36">
        <f t="shared" si="14"/>
        <v>0.57227428885529752</v>
      </c>
      <c r="U81" s="36">
        <f t="shared" si="15"/>
        <v>-9.2294693055149368E-2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5384806</v>
      </c>
      <c r="E84" s="32">
        <f>SUM(E79:E83)</f>
        <v>5404083</v>
      </c>
      <c r="F84" s="32">
        <f>SUM(F79:F83)</f>
        <v>744253</v>
      </c>
      <c r="G84" s="37">
        <f t="shared" si="8"/>
        <v>0.13821352152705224</v>
      </c>
      <c r="H84" s="32">
        <f>SUM(H79:H83)</f>
        <v>1872343</v>
      </c>
      <c r="I84" s="37">
        <f t="shared" si="9"/>
        <v>0.34770853397504015</v>
      </c>
      <c r="J84" s="32">
        <f>SUM(J79:J83)</f>
        <v>-309766</v>
      </c>
      <c r="K84" s="37">
        <f t="shared" si="10"/>
        <v>-5.7320733230781247E-2</v>
      </c>
      <c r="L84" s="32">
        <f>SUM(L79:L83)</f>
        <v>964697</v>
      </c>
      <c r="M84" s="37">
        <f t="shared" si="11"/>
        <v>0.17851261721923961</v>
      </c>
      <c r="N84" s="32">
        <f t="shared" si="12"/>
        <v>3271527</v>
      </c>
      <c r="O84" s="37">
        <f t="shared" si="13"/>
        <v>0.60538059833648006</v>
      </c>
      <c r="P84" s="32">
        <f>SUM(P79:P83)</f>
        <v>997779</v>
      </c>
      <c r="Q84" s="32">
        <f>SUM(Q79:Q83)</f>
        <v>4921793</v>
      </c>
      <c r="R84" s="32">
        <f>SUM(R79:R83)</f>
        <v>5091793</v>
      </c>
      <c r="S84" s="32">
        <f>SUM(S79:S83)</f>
        <v>3328080</v>
      </c>
      <c r="T84" s="37">
        <f t="shared" si="14"/>
        <v>0.65361651583243863</v>
      </c>
      <c r="U84" s="37">
        <f t="shared" si="15"/>
        <v>-3.3155638673493804E-2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87958251</v>
      </c>
      <c r="E85" s="32">
        <f>SUM(E57,E59:E62,E64:E69,E71:E77,E79:E83)</f>
        <v>79561624</v>
      </c>
      <c r="F85" s="32">
        <f>SUM(F57,F59:F62,F64:F69,F71:F77,F79:F83)</f>
        <v>5568551</v>
      </c>
      <c r="G85" s="37">
        <f t="shared" si="8"/>
        <v>6.330902373217949E-2</v>
      </c>
      <c r="H85" s="32">
        <f>SUM(H57,H59:H62,H64:H69,H71:H77,H79:H83)</f>
        <v>7290872</v>
      </c>
      <c r="I85" s="37">
        <f t="shared" si="9"/>
        <v>8.2890142961119129E-2</v>
      </c>
      <c r="J85" s="32">
        <f>SUM(J57,J59:J62,J64:J69,J71:J77,J79:J83)</f>
        <v>3890845</v>
      </c>
      <c r="K85" s="37">
        <f t="shared" si="10"/>
        <v>4.8903539223885122E-2</v>
      </c>
      <c r="L85" s="32">
        <f>SUM(L57,L59:L62,L64:L69,L71:L77,L79:L83)</f>
        <v>38041319</v>
      </c>
      <c r="M85" s="37">
        <f t="shared" si="11"/>
        <v>0.4781365322558021</v>
      </c>
      <c r="N85" s="32">
        <f t="shared" si="12"/>
        <v>54791587</v>
      </c>
      <c r="O85" s="37">
        <f t="shared" si="13"/>
        <v>0.6886685344683261</v>
      </c>
      <c r="P85" s="32">
        <f>SUM(P57,P59:P62,P64:P69,P71:P77,P79:P83)</f>
        <v>5443641</v>
      </c>
      <c r="Q85" s="32">
        <f>SUM(Q57,Q59:Q62,Q64:Q69,Q71:Q77,Q79:Q83)</f>
        <v>49547317</v>
      </c>
      <c r="R85" s="32">
        <f>SUM(R57,R59:R62,R64:R69,R71:R77,R79:R83)</f>
        <v>48660905</v>
      </c>
      <c r="S85" s="32">
        <f>SUM(S57,S59:S62,S64:S69,S71:S77,S79:S83)</f>
        <v>21335570</v>
      </c>
      <c r="T85" s="37">
        <f t="shared" si="14"/>
        <v>0.43845403204071109</v>
      </c>
      <c r="U85" s="37">
        <f t="shared" si="15"/>
        <v>5.9882123012887885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40095113</v>
      </c>
      <c r="E88" s="31">
        <v>40223043</v>
      </c>
      <c r="F88" s="31">
        <v>8655263</v>
      </c>
      <c r="G88" s="36">
        <f t="shared" ref="G88:G99" si="16">IF(($D88      =0),0,($F88      /$D88      ))</f>
        <v>0.2158682780118365</v>
      </c>
      <c r="H88" s="31">
        <v>11068262</v>
      </c>
      <c r="I88" s="36">
        <f t="shared" ref="I88:I99" si="17">IF(($D88      =0),0,($H88      /$D88      ))</f>
        <v>0.27605015104958053</v>
      </c>
      <c r="J88" s="31">
        <v>9479084</v>
      </c>
      <c r="K88" s="36">
        <f t="shared" ref="K88:K99" si="18">IF(($E88      =0),0,($J88      /$E88      ))</f>
        <v>0.23566302529622138</v>
      </c>
      <c r="L88" s="31">
        <v>13831888</v>
      </c>
      <c r="M88" s="36">
        <f t="shared" ref="M88:M99" si="19">IF(($E88      =0),0,($L88      /$E88      ))</f>
        <v>0.34387970099626725</v>
      </c>
      <c r="N88" s="31">
        <f t="shared" ref="N88:N99" si="20">$F88      +$H88      +$J88      +$L88</f>
        <v>43034497</v>
      </c>
      <c r="O88" s="36">
        <f t="shared" ref="O88:O99" si="21">IF(($E88      =0),0,($N88      /$E88      ))</f>
        <v>1.0698966013088567</v>
      </c>
      <c r="P88" s="31">
        <v>14795254</v>
      </c>
      <c r="Q88" s="31">
        <v>50736359</v>
      </c>
      <c r="R88" s="31">
        <v>51724359</v>
      </c>
      <c r="S88" s="31">
        <v>38522488</v>
      </c>
      <c r="T88" s="36">
        <f t="shared" ref="T88:T99" si="22">IF(($R88      =0),0,($S88      /$R88      ))</f>
        <v>0.74476491820807289</v>
      </c>
      <c r="U88" s="36">
        <f t="shared" ref="U88:U99" si="23">IF(($P88      =0),0,(($L88      /$P88      )-1))</f>
        <v>-6.5113177509490527E-2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120342000</v>
      </c>
      <c r="E89" s="31">
        <v>125708000</v>
      </c>
      <c r="F89" s="31">
        <v>33720226</v>
      </c>
      <c r="G89" s="36">
        <f t="shared" si="16"/>
        <v>0.28020330391716941</v>
      </c>
      <c r="H89" s="31">
        <v>43106971</v>
      </c>
      <c r="I89" s="36">
        <f t="shared" si="17"/>
        <v>0.35820387728307657</v>
      </c>
      <c r="J89" s="31">
        <v>33168076</v>
      </c>
      <c r="K89" s="36">
        <f t="shared" si="18"/>
        <v>0.26385016068985268</v>
      </c>
      <c r="L89" s="31">
        <v>53154933</v>
      </c>
      <c r="M89" s="36">
        <f t="shared" si="19"/>
        <v>0.42284447290546345</v>
      </c>
      <c r="N89" s="31">
        <f t="shared" si="20"/>
        <v>163150206</v>
      </c>
      <c r="O89" s="36">
        <f t="shared" si="21"/>
        <v>1.2978506220765584</v>
      </c>
      <c r="P89" s="31">
        <v>48516510</v>
      </c>
      <c r="Q89" s="31">
        <v>154371000</v>
      </c>
      <c r="R89" s="31">
        <v>121336000</v>
      </c>
      <c r="S89" s="31">
        <v>165950026</v>
      </c>
      <c r="T89" s="36">
        <f t="shared" si="22"/>
        <v>1.3676899353860354</v>
      </c>
      <c r="U89" s="36">
        <f t="shared" si="23"/>
        <v>9.5605042489659731E-2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47083972</v>
      </c>
      <c r="E90" s="31">
        <v>18646192</v>
      </c>
      <c r="F90" s="31">
        <v>8047903</v>
      </c>
      <c r="G90" s="36">
        <f t="shared" si="16"/>
        <v>0.17092659472314697</v>
      </c>
      <c r="H90" s="31">
        <v>15286400</v>
      </c>
      <c r="I90" s="36">
        <f t="shared" si="17"/>
        <v>0.32466249873736225</v>
      </c>
      <c r="J90" s="31">
        <v>12950854</v>
      </c>
      <c r="K90" s="36">
        <f t="shared" si="18"/>
        <v>0.69455758044323479</v>
      </c>
      <c r="L90" s="31">
        <v>47742396</v>
      </c>
      <c r="M90" s="36">
        <f t="shared" si="19"/>
        <v>2.5604367905253791</v>
      </c>
      <c r="N90" s="31">
        <f t="shared" si="20"/>
        <v>84027553</v>
      </c>
      <c r="O90" s="36">
        <f t="shared" si="21"/>
        <v>4.5064189513869639</v>
      </c>
      <c r="P90" s="31">
        <v>21795852</v>
      </c>
      <c r="Q90" s="31">
        <v>46825799</v>
      </c>
      <c r="R90" s="31">
        <v>46269016</v>
      </c>
      <c r="S90" s="31">
        <v>36560444</v>
      </c>
      <c r="T90" s="36">
        <f t="shared" si="22"/>
        <v>0.79017120225768367</v>
      </c>
      <c r="U90" s="36">
        <f t="shared" si="23"/>
        <v>1.1904349506502432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207521085</v>
      </c>
      <c r="E91" s="32">
        <f>SUM(E88:E90)</f>
        <v>184577235</v>
      </c>
      <c r="F91" s="32">
        <f>SUM(F88:F90)</f>
        <v>50423392</v>
      </c>
      <c r="G91" s="37">
        <f t="shared" si="16"/>
        <v>0.24297960855399345</v>
      </c>
      <c r="H91" s="32">
        <f>SUM(H88:H90)</f>
        <v>69461633</v>
      </c>
      <c r="I91" s="37">
        <f t="shared" si="17"/>
        <v>0.33472084535409979</v>
      </c>
      <c r="J91" s="32">
        <f>SUM(J88:J90)</f>
        <v>55598014</v>
      </c>
      <c r="K91" s="37">
        <f t="shared" si="18"/>
        <v>0.3012181540155805</v>
      </c>
      <c r="L91" s="32">
        <f>SUM(L88:L90)</f>
        <v>114729217</v>
      </c>
      <c r="M91" s="37">
        <f t="shared" si="19"/>
        <v>0.62157837070210742</v>
      </c>
      <c r="N91" s="32">
        <f t="shared" si="20"/>
        <v>290212256</v>
      </c>
      <c r="O91" s="37">
        <f t="shared" si="21"/>
        <v>1.5723079609465382</v>
      </c>
      <c r="P91" s="32">
        <f>SUM(P88:P90)</f>
        <v>85107616</v>
      </c>
      <c r="Q91" s="32">
        <f>SUM(Q88:Q90)</f>
        <v>251933158</v>
      </c>
      <c r="R91" s="32">
        <f>SUM(R88:R90)</f>
        <v>219329375</v>
      </c>
      <c r="S91" s="32">
        <f>SUM(S88:S90)</f>
        <v>241032958</v>
      </c>
      <c r="T91" s="37">
        <f t="shared" si="22"/>
        <v>1.0989542919182622</v>
      </c>
      <c r="U91" s="37">
        <f t="shared" si="23"/>
        <v>0.34804876921943162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166522083</v>
      </c>
      <c r="E92" s="31">
        <v>164702084</v>
      </c>
      <c r="F92" s="31">
        <v>74417425</v>
      </c>
      <c r="G92" s="36">
        <f t="shared" si="16"/>
        <v>0.44689222990322552</v>
      </c>
      <c r="H92" s="31">
        <v>74894401</v>
      </c>
      <c r="I92" s="36">
        <f t="shared" si="17"/>
        <v>0.44975657072461672</v>
      </c>
      <c r="J92" s="31">
        <v>75845504</v>
      </c>
      <c r="K92" s="36">
        <f t="shared" si="18"/>
        <v>0.46050117981506539</v>
      </c>
      <c r="L92" s="31">
        <v>14780649</v>
      </c>
      <c r="M92" s="36">
        <f t="shared" si="19"/>
        <v>8.9741724215220003E-2</v>
      </c>
      <c r="N92" s="31">
        <f t="shared" si="20"/>
        <v>239937979</v>
      </c>
      <c r="O92" s="36">
        <f t="shared" si="21"/>
        <v>1.4567998969581952</v>
      </c>
      <c r="P92" s="31">
        <v>130214678</v>
      </c>
      <c r="Q92" s="31">
        <v>137605589</v>
      </c>
      <c r="R92" s="31">
        <v>150545589</v>
      </c>
      <c r="S92" s="31">
        <v>294036908</v>
      </c>
      <c r="T92" s="36">
        <f t="shared" si="22"/>
        <v>1.9531419681781577</v>
      </c>
      <c r="U92" s="36">
        <f t="shared" si="23"/>
        <v>-0.88649014667916315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15345773</v>
      </c>
      <c r="E93" s="31">
        <v>16194520</v>
      </c>
      <c r="F93" s="31">
        <v>3251714</v>
      </c>
      <c r="G93" s="36">
        <f t="shared" si="16"/>
        <v>0.21189639648651129</v>
      </c>
      <c r="H93" s="31">
        <v>4581161</v>
      </c>
      <c r="I93" s="36">
        <f t="shared" si="17"/>
        <v>0.29852917803488949</v>
      </c>
      <c r="J93" s="31">
        <v>3275821</v>
      </c>
      <c r="K93" s="36">
        <f t="shared" si="18"/>
        <v>0.20227959828386394</v>
      </c>
      <c r="L93" s="31">
        <v>4533672</v>
      </c>
      <c r="M93" s="36">
        <f t="shared" si="19"/>
        <v>0.27995099576893911</v>
      </c>
      <c r="N93" s="31">
        <f t="shared" si="20"/>
        <v>15642368</v>
      </c>
      <c r="O93" s="36">
        <f t="shared" si="21"/>
        <v>0.96590500984283567</v>
      </c>
      <c r="P93" s="31">
        <v>-14056563</v>
      </c>
      <c r="Q93" s="31">
        <v>15376304</v>
      </c>
      <c r="R93" s="31">
        <v>14361035</v>
      </c>
      <c r="S93" s="31">
        <v>1016640</v>
      </c>
      <c r="T93" s="36">
        <f t="shared" si="22"/>
        <v>7.0791555065494935E-2</v>
      </c>
      <c r="U93" s="36">
        <f t="shared" si="23"/>
        <v>-1.322530621461306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9814399</v>
      </c>
      <c r="E94" s="31">
        <v>10132377</v>
      </c>
      <c r="F94" s="31">
        <v>4864116</v>
      </c>
      <c r="G94" s="36">
        <f t="shared" si="16"/>
        <v>0.49561017439784139</v>
      </c>
      <c r="H94" s="31">
        <v>3419198</v>
      </c>
      <c r="I94" s="36">
        <f t="shared" si="17"/>
        <v>0.34838587671033144</v>
      </c>
      <c r="J94" s="31">
        <v>4998976</v>
      </c>
      <c r="K94" s="36">
        <f t="shared" si="18"/>
        <v>0.49336656146923868</v>
      </c>
      <c r="L94" s="31">
        <v>2938538</v>
      </c>
      <c r="M94" s="36">
        <f t="shared" si="19"/>
        <v>0.29001467276632126</v>
      </c>
      <c r="N94" s="31">
        <f t="shared" si="20"/>
        <v>16220828</v>
      </c>
      <c r="O94" s="36">
        <f t="shared" si="21"/>
        <v>1.6008906893219625</v>
      </c>
      <c r="P94" s="31">
        <v>5067322</v>
      </c>
      <c r="Q94" s="31">
        <v>18561492</v>
      </c>
      <c r="R94" s="31">
        <v>16796402</v>
      </c>
      <c r="S94" s="31">
        <v>18279422</v>
      </c>
      <c r="T94" s="36">
        <f t="shared" si="22"/>
        <v>1.0882939096123085</v>
      </c>
      <c r="U94" s="36">
        <f t="shared" si="23"/>
        <v>-0.42010040017192518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2177014</v>
      </c>
      <c r="E95" s="31">
        <v>2042504</v>
      </c>
      <c r="F95" s="31">
        <v>199922</v>
      </c>
      <c r="G95" s="36">
        <f t="shared" si="16"/>
        <v>9.1833125556381359E-2</v>
      </c>
      <c r="H95" s="31">
        <v>248578</v>
      </c>
      <c r="I95" s="36">
        <f t="shared" si="17"/>
        <v>0.11418300479464073</v>
      </c>
      <c r="J95" s="31">
        <v>266081</v>
      </c>
      <c r="K95" s="36">
        <f t="shared" si="18"/>
        <v>0.13027196029971055</v>
      </c>
      <c r="L95" s="31">
        <v>-403569</v>
      </c>
      <c r="M95" s="36">
        <f t="shared" si="19"/>
        <v>-0.19758541476540559</v>
      </c>
      <c r="N95" s="31">
        <f t="shared" si="20"/>
        <v>311012</v>
      </c>
      <c r="O95" s="36">
        <f t="shared" si="21"/>
        <v>0.15226995883484193</v>
      </c>
      <c r="P95" s="31">
        <v>1443475</v>
      </c>
      <c r="Q95" s="31">
        <v>3344678</v>
      </c>
      <c r="R95" s="31">
        <v>2364270</v>
      </c>
      <c r="S95" s="31">
        <v>2346895</v>
      </c>
      <c r="T95" s="36">
        <f t="shared" si="22"/>
        <v>0.99265100855655231</v>
      </c>
      <c r="U95" s="36">
        <f t="shared" si="23"/>
        <v>-1.2795815653198011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193859269</v>
      </c>
      <c r="E96" s="32">
        <f>SUM(E92:E95)</f>
        <v>193071485</v>
      </c>
      <c r="F96" s="32">
        <f>SUM(F92:F95)</f>
        <v>82733177</v>
      </c>
      <c r="G96" s="37">
        <f t="shared" si="16"/>
        <v>0.42676926115923813</v>
      </c>
      <c r="H96" s="32">
        <f>SUM(H92:H95)</f>
        <v>83143338</v>
      </c>
      <c r="I96" s="37">
        <f t="shared" si="17"/>
        <v>0.42888502793229866</v>
      </c>
      <c r="J96" s="32">
        <f>SUM(J92:J95)</f>
        <v>84386382</v>
      </c>
      <c r="K96" s="37">
        <f t="shared" si="18"/>
        <v>0.43707325294566413</v>
      </c>
      <c r="L96" s="32">
        <f>SUM(L92:L95)</f>
        <v>21849290</v>
      </c>
      <c r="M96" s="37">
        <f t="shared" si="19"/>
        <v>0.11316684076884787</v>
      </c>
      <c r="N96" s="32">
        <f t="shared" si="20"/>
        <v>272112187</v>
      </c>
      <c r="O96" s="37">
        <f t="shared" si="21"/>
        <v>1.4093856842712946</v>
      </c>
      <c r="P96" s="32">
        <f>SUM(P92:P95)</f>
        <v>122668912</v>
      </c>
      <c r="Q96" s="32">
        <f>SUM(Q92:Q95)</f>
        <v>174888063</v>
      </c>
      <c r="R96" s="32">
        <f>SUM(R92:R95)</f>
        <v>184067296</v>
      </c>
      <c r="S96" s="32">
        <f>SUM(S92:S95)</f>
        <v>315679865</v>
      </c>
      <c r="T96" s="37">
        <f t="shared" si="22"/>
        <v>1.7150241887619189</v>
      </c>
      <c r="U96" s="37">
        <f t="shared" si="23"/>
        <v>-0.82188404833981088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240913447</v>
      </c>
      <c r="E97" s="31">
        <v>243531105</v>
      </c>
      <c r="F97" s="31">
        <v>5979404</v>
      </c>
      <c r="G97" s="36">
        <f t="shared" si="16"/>
        <v>2.4819718759824975E-2</v>
      </c>
      <c r="H97" s="31">
        <v>6761369</v>
      </c>
      <c r="I97" s="36">
        <f t="shared" si="17"/>
        <v>2.8065552521856531E-2</v>
      </c>
      <c r="J97" s="31">
        <v>117559310</v>
      </c>
      <c r="K97" s="36">
        <f t="shared" si="18"/>
        <v>0.48272810982399966</v>
      </c>
      <c r="L97" s="31">
        <v>7681096</v>
      </c>
      <c r="M97" s="36">
        <f t="shared" si="19"/>
        <v>3.1540513069162147E-2</v>
      </c>
      <c r="N97" s="31">
        <f t="shared" si="20"/>
        <v>137981179</v>
      </c>
      <c r="O97" s="36">
        <f t="shared" si="21"/>
        <v>0.56658544295604452</v>
      </c>
      <c r="P97" s="31">
        <v>7746425</v>
      </c>
      <c r="Q97" s="31">
        <v>24186131</v>
      </c>
      <c r="R97" s="31">
        <v>228145256</v>
      </c>
      <c r="S97" s="31">
        <v>37681739</v>
      </c>
      <c r="T97" s="36">
        <f t="shared" si="22"/>
        <v>0.16516556013770456</v>
      </c>
      <c r="U97" s="36">
        <f t="shared" si="23"/>
        <v>-8.4334386507324277E-3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23306750</v>
      </c>
      <c r="E98" s="31">
        <v>29650809</v>
      </c>
      <c r="F98" s="31">
        <v>-3647716</v>
      </c>
      <c r="G98" s="36">
        <f t="shared" si="16"/>
        <v>-0.15650899417550709</v>
      </c>
      <c r="H98" s="31">
        <v>211161</v>
      </c>
      <c r="I98" s="36">
        <f t="shared" si="17"/>
        <v>9.0600791616162694E-3</v>
      </c>
      <c r="J98" s="31">
        <v>23421373</v>
      </c>
      <c r="K98" s="36">
        <f t="shared" si="18"/>
        <v>0.78990671047120498</v>
      </c>
      <c r="L98" s="31">
        <v>182367</v>
      </c>
      <c r="M98" s="36">
        <f t="shared" si="19"/>
        <v>6.1504898567860322E-3</v>
      </c>
      <c r="N98" s="31">
        <f t="shared" si="20"/>
        <v>20167185</v>
      </c>
      <c r="O98" s="36">
        <f t="shared" si="21"/>
        <v>0.68015631546511934</v>
      </c>
      <c r="P98" s="31">
        <v>2094247</v>
      </c>
      <c r="Q98" s="31">
        <v>24607499</v>
      </c>
      <c r="R98" s="31">
        <v>22498750</v>
      </c>
      <c r="S98" s="31">
        <v>2444096</v>
      </c>
      <c r="T98" s="36">
        <f t="shared" si="22"/>
        <v>0.10863252402911273</v>
      </c>
      <c r="U98" s="36">
        <f t="shared" si="23"/>
        <v>-0.91292001373285958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35270288</v>
      </c>
      <c r="E99" s="31">
        <v>37271288</v>
      </c>
      <c r="F99" s="31">
        <v>8900109</v>
      </c>
      <c r="G99" s="36">
        <f t="shared" si="16"/>
        <v>0.25234012832557534</v>
      </c>
      <c r="H99" s="31">
        <v>9300747</v>
      </c>
      <c r="I99" s="36">
        <f t="shared" si="17"/>
        <v>0.26369920767304195</v>
      </c>
      <c r="J99" s="31">
        <v>8987304</v>
      </c>
      <c r="K99" s="36">
        <f t="shared" si="18"/>
        <v>0.24113210147178171</v>
      </c>
      <c r="L99" s="31">
        <v>10041750</v>
      </c>
      <c r="M99" s="36">
        <f t="shared" si="19"/>
        <v>0.26942320855667773</v>
      </c>
      <c r="N99" s="31">
        <f t="shared" si="20"/>
        <v>37229910</v>
      </c>
      <c r="O99" s="36">
        <f t="shared" si="21"/>
        <v>0.99888981566722357</v>
      </c>
      <c r="P99" s="31">
        <v>8335378</v>
      </c>
      <c r="Q99" s="31">
        <v>43456020</v>
      </c>
      <c r="R99" s="31">
        <v>33725021</v>
      </c>
      <c r="S99" s="31">
        <v>35542058</v>
      </c>
      <c r="T99" s="36">
        <f t="shared" si="22"/>
        <v>1.0538780094458651</v>
      </c>
      <c r="U99" s="36">
        <f t="shared" si="23"/>
        <v>0.20471441127205026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299490485</v>
      </c>
      <c r="E101" s="32">
        <f>SUM(E97:E100)</f>
        <v>310453202</v>
      </c>
      <c r="F101" s="32">
        <f>SUM(F97:F100)</f>
        <v>11231797</v>
      </c>
      <c r="G101" s="37">
        <f>IF(($D101     =0),0,($F101     /$D101     ))</f>
        <v>3.7503017833771912E-2</v>
      </c>
      <c r="H101" s="32">
        <f>SUM(H97:H100)</f>
        <v>16273277</v>
      </c>
      <c r="I101" s="37">
        <f>IF(($D101     =0),0,($H101     /$D101     ))</f>
        <v>5.4336540942193874E-2</v>
      </c>
      <c r="J101" s="32">
        <f>SUM(J97:J100)</f>
        <v>149967987</v>
      </c>
      <c r="K101" s="37">
        <f>IF(($E101     =0),0,($J101     /$E101     ))</f>
        <v>0.48306149214721256</v>
      </c>
      <c r="L101" s="32">
        <f>SUM(L97:L100)</f>
        <v>17905213</v>
      </c>
      <c r="M101" s="37">
        <f>IF(($E101     =0),0,($L101     /$E101     ))</f>
        <v>5.7674434937862229E-2</v>
      </c>
      <c r="N101" s="32">
        <f>$F101     +$H101     +$J101     +$L101</f>
        <v>195378274</v>
      </c>
      <c r="O101" s="37">
        <f>IF(($E101     =0),0,($N101     /$E101     ))</f>
        <v>0.62933244927523735</v>
      </c>
      <c r="P101" s="32">
        <f>SUM(P97:P100)</f>
        <v>18176050</v>
      </c>
      <c r="Q101" s="32">
        <f>SUM(Q97:Q100)</f>
        <v>92249650</v>
      </c>
      <c r="R101" s="32">
        <f>SUM(R97:R100)</f>
        <v>284369027</v>
      </c>
      <c r="S101" s="32">
        <f>SUM(S97:S100)</f>
        <v>75667893</v>
      </c>
      <c r="T101" s="37">
        <f>IF(($R101     =0),0,($S101     /$R101     ))</f>
        <v>0.2660904874144398</v>
      </c>
      <c r="U101" s="37">
        <f>IF(($P101     =0),0,(($L101     /$P101     )-1))</f>
        <v>-1.4900762266829126E-2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700870839</v>
      </c>
      <c r="E102" s="32">
        <f>SUM(E88:E90,E92:E95,E97:E100)</f>
        <v>688101922</v>
      </c>
      <c r="F102" s="32">
        <f>SUM(F88:F90,F92:F95,F97:F100)</f>
        <v>144388366</v>
      </c>
      <c r="G102" s="37">
        <f>IF(($D102     =0),0,($F102     /$D102     ))</f>
        <v>0.20601280288107407</v>
      </c>
      <c r="H102" s="32">
        <f>SUM(H88:H90,H92:H95,H97:H100)</f>
        <v>168878248</v>
      </c>
      <c r="I102" s="37">
        <f>IF(($D102     =0),0,($H102     /$D102     ))</f>
        <v>0.24095487870626045</v>
      </c>
      <c r="J102" s="32">
        <f>SUM(J88:J90,J92:J95,J97:J100)</f>
        <v>289952383</v>
      </c>
      <c r="K102" s="37">
        <f>IF(($E102     =0),0,($J102     /$E102     ))</f>
        <v>0.42137999289006489</v>
      </c>
      <c r="L102" s="32">
        <f>SUM(L88:L90,L92:L95,L97:L100)</f>
        <v>154483720</v>
      </c>
      <c r="M102" s="37">
        <f>IF(($E102     =0),0,($L102     /$E102     ))</f>
        <v>0.22450703167778682</v>
      </c>
      <c r="N102" s="32">
        <f>$F102     +$H102     +$J102     +$L102</f>
        <v>757702717</v>
      </c>
      <c r="O102" s="37">
        <f>IF(($E102     =0),0,($N102     /$E102     ))</f>
        <v>1.1011489617667425</v>
      </c>
      <c r="P102" s="32">
        <f>SUM(P88:P90,P92:P95,P97:P100)</f>
        <v>225952578</v>
      </c>
      <c r="Q102" s="32">
        <f>SUM(Q88:Q90,Q92:Q95,Q97:Q100)</f>
        <v>519070871</v>
      </c>
      <c r="R102" s="32">
        <f>SUM(R88:R90,R92:R95,R97:R100)</f>
        <v>687765698</v>
      </c>
      <c r="S102" s="32">
        <f>SUM(S88:S90,S92:S95,S97:S100)</f>
        <v>632380716</v>
      </c>
      <c r="T102" s="37">
        <f>IF(($R102     =0),0,($S102     /$R102     ))</f>
        <v>0.91947114815255004</v>
      </c>
      <c r="U102" s="37">
        <f>IF(($P102     =0),0,(($L102     /$P102     )-1))</f>
        <v>-0.31630025482603696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312651180</v>
      </c>
      <c r="E105" s="31">
        <v>282412362</v>
      </c>
      <c r="F105" s="31">
        <v>37633852</v>
      </c>
      <c r="G105" s="36">
        <f t="shared" ref="G105:G136" si="24">IF(($D105     =0),0,($F105     /$D105     ))</f>
        <v>0.12037009423729025</v>
      </c>
      <c r="H105" s="31">
        <v>43369772</v>
      </c>
      <c r="I105" s="36">
        <f t="shared" ref="I105:I136" si="25">IF(($D105     =0),0,($H105     /$D105     ))</f>
        <v>0.13871616284960128</v>
      </c>
      <c r="J105" s="31">
        <v>109560554</v>
      </c>
      <c r="K105" s="36">
        <f t="shared" ref="K105:K136" si="26">IF(($E105     =0),0,($J105     /$E105     ))</f>
        <v>0.38794531947578131</v>
      </c>
      <c r="L105" s="31">
        <v>68992289</v>
      </c>
      <c r="M105" s="36">
        <f t="shared" ref="M105:M136" si="27">IF(($E105     =0),0,($L105     /$E105     ))</f>
        <v>0.24429627836192241</v>
      </c>
      <c r="N105" s="31">
        <f t="shared" ref="N105:N136" si="28">$F105     +$H105     +$J105     +$L105</f>
        <v>259556467</v>
      </c>
      <c r="O105" s="36">
        <f t="shared" ref="O105:O136" si="29">IF(($E105     =0),0,($N105     /$E105     ))</f>
        <v>0.91906907035464691</v>
      </c>
      <c r="P105" s="31">
        <v>69454819</v>
      </c>
      <c r="Q105" s="31">
        <v>325258100</v>
      </c>
      <c r="R105" s="31">
        <v>300429752</v>
      </c>
      <c r="S105" s="31">
        <v>251830532</v>
      </c>
      <c r="T105" s="36">
        <f t="shared" ref="T105:T136" si="30">IF(($R105     =0),0,($S105     /$R105     ))</f>
        <v>0.83823433040013962</v>
      </c>
      <c r="U105" s="36">
        <f t="shared" ref="U105:U136" si="31">IF(($P105     =0),0,(($L105     /$P105     )-1))</f>
        <v>-6.6594371227142179E-3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312651180</v>
      </c>
      <c r="E106" s="32">
        <f>E105</f>
        <v>282412362</v>
      </c>
      <c r="F106" s="32">
        <f>F105</f>
        <v>37633852</v>
      </c>
      <c r="G106" s="37">
        <f t="shared" si="24"/>
        <v>0.12037009423729025</v>
      </c>
      <c r="H106" s="32">
        <f>H105</f>
        <v>43369772</v>
      </c>
      <c r="I106" s="37">
        <f t="shared" si="25"/>
        <v>0.13871616284960128</v>
      </c>
      <c r="J106" s="32">
        <f>J105</f>
        <v>109560554</v>
      </c>
      <c r="K106" s="37">
        <f t="shared" si="26"/>
        <v>0.38794531947578131</v>
      </c>
      <c r="L106" s="32">
        <f>L105</f>
        <v>68992289</v>
      </c>
      <c r="M106" s="37">
        <f t="shared" si="27"/>
        <v>0.24429627836192241</v>
      </c>
      <c r="N106" s="32">
        <f t="shared" si="28"/>
        <v>259556467</v>
      </c>
      <c r="O106" s="37">
        <f t="shared" si="29"/>
        <v>0.91906907035464691</v>
      </c>
      <c r="P106" s="32">
        <f>P105</f>
        <v>69454819</v>
      </c>
      <c r="Q106" s="32">
        <f>Q105</f>
        <v>325258100</v>
      </c>
      <c r="R106" s="32">
        <f>R105</f>
        <v>300429752</v>
      </c>
      <c r="S106" s="32">
        <f>S105</f>
        <v>251830532</v>
      </c>
      <c r="T106" s="37">
        <f t="shared" si="30"/>
        <v>0.83823433040013962</v>
      </c>
      <c r="U106" s="37">
        <f t="shared" si="31"/>
        <v>-6.6594371227142179E-3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11294719</v>
      </c>
      <c r="E107" s="31">
        <v>11188736</v>
      </c>
      <c r="F107" s="31">
        <v>60433</v>
      </c>
      <c r="G107" s="36">
        <f t="shared" si="24"/>
        <v>5.3505536525521348E-3</v>
      </c>
      <c r="H107" s="31">
        <v>48282</v>
      </c>
      <c r="I107" s="36">
        <f t="shared" si="25"/>
        <v>4.2747411422984494E-3</v>
      </c>
      <c r="J107" s="31">
        <v>9283175</v>
      </c>
      <c r="K107" s="36">
        <f t="shared" si="26"/>
        <v>0.82968934113737247</v>
      </c>
      <c r="L107" s="31">
        <v>1837709</v>
      </c>
      <c r="M107" s="36">
        <f t="shared" si="27"/>
        <v>0.16424634561044249</v>
      </c>
      <c r="N107" s="31">
        <f t="shared" si="28"/>
        <v>11229599</v>
      </c>
      <c r="O107" s="36">
        <f t="shared" si="29"/>
        <v>1.0036521551674826</v>
      </c>
      <c r="P107" s="31">
        <v>8524294</v>
      </c>
      <c r="Q107" s="31">
        <v>10420065</v>
      </c>
      <c r="R107" s="31">
        <v>10317544</v>
      </c>
      <c r="S107" s="31">
        <v>8755786</v>
      </c>
      <c r="T107" s="36">
        <f t="shared" si="30"/>
        <v>0.8486308369511194</v>
      </c>
      <c r="U107" s="36">
        <f t="shared" si="31"/>
        <v>-0.78441510816027693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7832414</v>
      </c>
      <c r="E108" s="31">
        <v>7832414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8528923</v>
      </c>
      <c r="R108" s="31">
        <v>8578923</v>
      </c>
      <c r="S108" s="31">
        <v>108636000</v>
      </c>
      <c r="T108" s="36">
        <f t="shared" si="30"/>
        <v>12.663127994038412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24011304</v>
      </c>
      <c r="E109" s="31">
        <v>24011304</v>
      </c>
      <c r="F109" s="31">
        <v>7136065</v>
      </c>
      <c r="G109" s="36">
        <f t="shared" si="24"/>
        <v>0.29719606232131335</v>
      </c>
      <c r="H109" s="31">
        <v>14800438</v>
      </c>
      <c r="I109" s="36">
        <f t="shared" si="25"/>
        <v>0.61639459481251002</v>
      </c>
      <c r="J109" s="31">
        <v>-566762</v>
      </c>
      <c r="K109" s="36">
        <f t="shared" si="26"/>
        <v>-2.3603965865410723E-2</v>
      </c>
      <c r="L109" s="31">
        <v>1860705</v>
      </c>
      <c r="M109" s="36">
        <f t="shared" si="27"/>
        <v>7.7492875855472071E-2</v>
      </c>
      <c r="N109" s="31">
        <f t="shared" si="28"/>
        <v>23230446</v>
      </c>
      <c r="O109" s="36">
        <f t="shared" si="29"/>
        <v>0.96747956712388461</v>
      </c>
      <c r="P109" s="31">
        <v>7462227</v>
      </c>
      <c r="Q109" s="31">
        <v>22835450</v>
      </c>
      <c r="R109" s="31">
        <v>22821950</v>
      </c>
      <c r="S109" s="31">
        <v>22787421</v>
      </c>
      <c r="T109" s="36">
        <f t="shared" si="30"/>
        <v>0.99848702674398992</v>
      </c>
      <c r="U109" s="36">
        <f t="shared" si="31"/>
        <v>-0.75065017453904848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17592060</v>
      </c>
      <c r="E110" s="31">
        <v>29817641</v>
      </c>
      <c r="F110" s="31">
        <v>197600</v>
      </c>
      <c r="G110" s="36">
        <f t="shared" si="24"/>
        <v>1.1232340044315448E-2</v>
      </c>
      <c r="H110" s="31">
        <v>170252</v>
      </c>
      <c r="I110" s="36">
        <f t="shared" si="25"/>
        <v>9.6777750871700069E-3</v>
      </c>
      <c r="J110" s="31">
        <v>13588469</v>
      </c>
      <c r="K110" s="36">
        <f t="shared" si="26"/>
        <v>0.45571911607628518</v>
      </c>
      <c r="L110" s="31">
        <v>3457611</v>
      </c>
      <c r="M110" s="36">
        <f t="shared" si="27"/>
        <v>0.11595856962661802</v>
      </c>
      <c r="N110" s="31">
        <f t="shared" si="28"/>
        <v>17413932</v>
      </c>
      <c r="O110" s="36">
        <f t="shared" si="29"/>
        <v>0.5840144094564691</v>
      </c>
      <c r="P110" s="31">
        <v>14437931</v>
      </c>
      <c r="Q110" s="31">
        <v>16243056</v>
      </c>
      <c r="R110" s="31">
        <v>16983996</v>
      </c>
      <c r="S110" s="31">
        <v>14950589</v>
      </c>
      <c r="T110" s="36">
        <f t="shared" si="30"/>
        <v>0.88027511311236761</v>
      </c>
      <c r="U110" s="36">
        <f t="shared" si="31"/>
        <v>-0.76051894139125609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60730497</v>
      </c>
      <c r="E112" s="32">
        <f>SUM(E107:E111)</f>
        <v>72850095</v>
      </c>
      <c r="F112" s="32">
        <f>SUM(F107:F111)</f>
        <v>7394098</v>
      </c>
      <c r="G112" s="37">
        <f t="shared" si="24"/>
        <v>0.12175263443011178</v>
      </c>
      <c r="H112" s="32">
        <f>SUM(H107:H111)</f>
        <v>15018972</v>
      </c>
      <c r="I112" s="37">
        <f t="shared" si="25"/>
        <v>0.24730527069455729</v>
      </c>
      <c r="J112" s="32">
        <f>SUM(J107:J111)</f>
        <v>22304882</v>
      </c>
      <c r="K112" s="37">
        <f t="shared" si="26"/>
        <v>0.30617505714989118</v>
      </c>
      <c r="L112" s="32">
        <f>SUM(L107:L111)</f>
        <v>7156025</v>
      </c>
      <c r="M112" s="37">
        <f t="shared" si="27"/>
        <v>9.8229453235441896E-2</v>
      </c>
      <c r="N112" s="32">
        <f t="shared" si="28"/>
        <v>51873977</v>
      </c>
      <c r="O112" s="37">
        <f t="shared" si="29"/>
        <v>0.71206464452791718</v>
      </c>
      <c r="P112" s="32">
        <f>SUM(P107:P111)</f>
        <v>30424452</v>
      </c>
      <c r="Q112" s="32">
        <f>SUM(Q107:Q111)</f>
        <v>58027494</v>
      </c>
      <c r="R112" s="32">
        <f>SUM(R107:R111)</f>
        <v>58702413</v>
      </c>
      <c r="S112" s="32">
        <f>SUM(S107:S111)</f>
        <v>155129796</v>
      </c>
      <c r="T112" s="37">
        <f t="shared" si="30"/>
        <v>2.6426476880941845</v>
      </c>
      <c r="U112" s="37">
        <f t="shared" si="31"/>
        <v>-0.76479362717856025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3347725</v>
      </c>
      <c r="E113" s="31">
        <v>3354225</v>
      </c>
      <c r="F113" s="31">
        <v>627147</v>
      </c>
      <c r="G113" s="36">
        <f t="shared" si="24"/>
        <v>0.18733527992890694</v>
      </c>
      <c r="H113" s="31">
        <v>800808</v>
      </c>
      <c r="I113" s="36">
        <f t="shared" si="25"/>
        <v>0.23920961249803971</v>
      </c>
      <c r="J113" s="31">
        <v>685354</v>
      </c>
      <c r="K113" s="36">
        <f t="shared" si="26"/>
        <v>0.2043255893686321</v>
      </c>
      <c r="L113" s="31">
        <v>1240931</v>
      </c>
      <c r="M113" s="36">
        <f t="shared" si="27"/>
        <v>0.3699605721142738</v>
      </c>
      <c r="N113" s="31">
        <f t="shared" si="28"/>
        <v>3354240</v>
      </c>
      <c r="O113" s="36">
        <f t="shared" si="29"/>
        <v>1.0000044719719161</v>
      </c>
      <c r="P113" s="31">
        <v>500522</v>
      </c>
      <c r="Q113" s="31">
        <v>3200500</v>
      </c>
      <c r="R113" s="31">
        <v>3208850</v>
      </c>
      <c r="S113" s="31">
        <v>3212491</v>
      </c>
      <c r="T113" s="36">
        <f t="shared" si="30"/>
        <v>1.0011346744160681</v>
      </c>
      <c r="U113" s="36">
        <f t="shared" si="31"/>
        <v>1.4792736383215921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5832517</v>
      </c>
      <c r="E114" s="31">
        <v>5724597</v>
      </c>
      <c r="F114" s="31">
        <v>74238</v>
      </c>
      <c r="G114" s="36">
        <f t="shared" si="24"/>
        <v>1.272829551975588E-2</v>
      </c>
      <c r="H114" s="31">
        <v>3041665</v>
      </c>
      <c r="I114" s="36">
        <f t="shared" si="25"/>
        <v>0.52150126609146619</v>
      </c>
      <c r="J114" s="31">
        <v>1024213</v>
      </c>
      <c r="K114" s="36">
        <f t="shared" si="26"/>
        <v>0.17891442838683666</v>
      </c>
      <c r="L114" s="31">
        <v>1715926</v>
      </c>
      <c r="M114" s="36">
        <f t="shared" si="27"/>
        <v>0.29974616553794092</v>
      </c>
      <c r="N114" s="31">
        <f t="shared" si="28"/>
        <v>5856042</v>
      </c>
      <c r="O114" s="36">
        <f t="shared" si="29"/>
        <v>1.0229614416525741</v>
      </c>
      <c r="P114" s="31">
        <v>1164980</v>
      </c>
      <c r="Q114" s="31">
        <v>5133895</v>
      </c>
      <c r="R114" s="31">
        <v>5087874</v>
      </c>
      <c r="S114" s="31">
        <v>4978873</v>
      </c>
      <c r="T114" s="36">
        <f t="shared" si="30"/>
        <v>0.97857631694495584</v>
      </c>
      <c r="U114" s="36">
        <f t="shared" si="31"/>
        <v>0.47292314031142157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4472531</v>
      </c>
      <c r="E115" s="31">
        <v>15217785</v>
      </c>
      <c r="F115" s="31">
        <v>237480</v>
      </c>
      <c r="G115" s="36">
        <f t="shared" si="24"/>
        <v>5.3097451979650899E-2</v>
      </c>
      <c r="H115" s="31">
        <v>10120065</v>
      </c>
      <c r="I115" s="36">
        <f t="shared" si="25"/>
        <v>2.262715451273563</v>
      </c>
      <c r="J115" s="31">
        <v>3099954</v>
      </c>
      <c r="K115" s="36">
        <f t="shared" si="26"/>
        <v>0.20370599269210335</v>
      </c>
      <c r="L115" s="31">
        <v>3043944</v>
      </c>
      <c r="M115" s="36">
        <f t="shared" si="27"/>
        <v>0.20002543077064106</v>
      </c>
      <c r="N115" s="31">
        <f t="shared" si="28"/>
        <v>16501443</v>
      </c>
      <c r="O115" s="36">
        <f t="shared" si="29"/>
        <v>1.0843524862521057</v>
      </c>
      <c r="P115" s="31">
        <v>2201200</v>
      </c>
      <c r="Q115" s="31">
        <v>3773292</v>
      </c>
      <c r="R115" s="31">
        <v>4738952</v>
      </c>
      <c r="S115" s="31">
        <v>10308998</v>
      </c>
      <c r="T115" s="36">
        <f t="shared" si="30"/>
        <v>2.1753750618280159</v>
      </c>
      <c r="U115" s="36">
        <f t="shared" si="31"/>
        <v>0.38285662365982187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15504700</v>
      </c>
      <c r="E116" s="31">
        <v>15504700</v>
      </c>
      <c r="F116" s="31">
        <v>5992110</v>
      </c>
      <c r="G116" s="36">
        <f t="shared" si="24"/>
        <v>0.3864705540900501</v>
      </c>
      <c r="H116" s="31">
        <v>2308711</v>
      </c>
      <c r="I116" s="36">
        <f t="shared" si="25"/>
        <v>0.14890394525530967</v>
      </c>
      <c r="J116" s="31">
        <v>469735</v>
      </c>
      <c r="K116" s="36">
        <f t="shared" si="26"/>
        <v>3.0296297251801066E-2</v>
      </c>
      <c r="L116" s="31">
        <v>498954</v>
      </c>
      <c r="M116" s="36">
        <f t="shared" si="27"/>
        <v>3.218082258927938E-2</v>
      </c>
      <c r="N116" s="31">
        <f t="shared" si="28"/>
        <v>9269510</v>
      </c>
      <c r="O116" s="36">
        <f t="shared" si="29"/>
        <v>0.59785161918644025</v>
      </c>
      <c r="P116" s="31">
        <v>288</v>
      </c>
      <c r="Q116" s="31">
        <v>14281000</v>
      </c>
      <c r="R116" s="31">
        <v>14307000</v>
      </c>
      <c r="S116" s="31">
        <v>12784815</v>
      </c>
      <c r="T116" s="36">
        <f t="shared" si="30"/>
        <v>0.89360557768924298</v>
      </c>
      <c r="U116" s="36">
        <f t="shared" si="31"/>
        <v>1731.4791666666667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82776264</v>
      </c>
      <c r="E117" s="31">
        <v>83105359</v>
      </c>
      <c r="F117" s="31">
        <v>3320370</v>
      </c>
      <c r="G117" s="36">
        <f t="shared" si="24"/>
        <v>4.0112585897812449E-2</v>
      </c>
      <c r="H117" s="31">
        <v>5219464</v>
      </c>
      <c r="I117" s="36">
        <f t="shared" si="25"/>
        <v>6.3055080620695814E-2</v>
      </c>
      <c r="J117" s="31">
        <v>4277209</v>
      </c>
      <c r="K117" s="36">
        <f t="shared" si="26"/>
        <v>5.1467306699198544E-2</v>
      </c>
      <c r="L117" s="31">
        <v>8216966</v>
      </c>
      <c r="M117" s="36">
        <f t="shared" si="27"/>
        <v>9.8874081032487932E-2</v>
      </c>
      <c r="N117" s="31">
        <f t="shared" si="28"/>
        <v>21034009</v>
      </c>
      <c r="O117" s="36">
        <f t="shared" si="29"/>
        <v>0.25310051304874337</v>
      </c>
      <c r="P117" s="31">
        <v>4697934</v>
      </c>
      <c r="Q117" s="31">
        <v>77738320</v>
      </c>
      <c r="R117" s="31">
        <v>78329497</v>
      </c>
      <c r="S117" s="31">
        <v>8436303</v>
      </c>
      <c r="T117" s="36">
        <f t="shared" si="30"/>
        <v>0.10770275979175507</v>
      </c>
      <c r="U117" s="36">
        <f t="shared" si="31"/>
        <v>0.74905948018852553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2139752</v>
      </c>
      <c r="E118" s="31">
        <v>2167164</v>
      </c>
      <c r="F118" s="31">
        <v>898749</v>
      </c>
      <c r="G118" s="36">
        <f t="shared" si="24"/>
        <v>0.42002484400061313</v>
      </c>
      <c r="H118" s="31">
        <v>914228</v>
      </c>
      <c r="I118" s="36">
        <f t="shared" si="25"/>
        <v>0.42725885990526002</v>
      </c>
      <c r="J118" s="31">
        <v>338217</v>
      </c>
      <c r="K118" s="36">
        <f t="shared" si="26"/>
        <v>0.15606433107969678</v>
      </c>
      <c r="L118" s="31">
        <v>10708</v>
      </c>
      <c r="M118" s="36">
        <f t="shared" si="27"/>
        <v>4.9410196920952913E-3</v>
      </c>
      <c r="N118" s="31">
        <f t="shared" si="28"/>
        <v>2161902</v>
      </c>
      <c r="O118" s="36">
        <f t="shared" si="29"/>
        <v>0.9975719419480944</v>
      </c>
      <c r="P118" s="31">
        <v>5280</v>
      </c>
      <c r="Q118" s="31">
        <v>2027035</v>
      </c>
      <c r="R118" s="31">
        <v>2039035</v>
      </c>
      <c r="S118" s="31">
        <v>2032015</v>
      </c>
      <c r="T118" s="36">
        <f t="shared" si="30"/>
        <v>0.99655719494760997</v>
      </c>
      <c r="U118" s="36">
        <f t="shared" si="31"/>
        <v>1.0280303030303028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4068348</v>
      </c>
      <c r="E119" s="31">
        <v>4146878</v>
      </c>
      <c r="F119" s="31">
        <v>61661</v>
      </c>
      <c r="G119" s="36">
        <f t="shared" si="24"/>
        <v>1.5156274733626523E-2</v>
      </c>
      <c r="H119" s="31">
        <v>1861619</v>
      </c>
      <c r="I119" s="36">
        <f t="shared" si="25"/>
        <v>0.45758597838729625</v>
      </c>
      <c r="J119" s="31">
        <v>1184561</v>
      </c>
      <c r="K119" s="36">
        <f t="shared" si="26"/>
        <v>0.28565127790111017</v>
      </c>
      <c r="L119" s="31">
        <v>1075932</v>
      </c>
      <c r="M119" s="36">
        <f t="shared" si="27"/>
        <v>0.25945590875834784</v>
      </c>
      <c r="N119" s="31">
        <f t="shared" si="28"/>
        <v>4183773</v>
      </c>
      <c r="O119" s="36">
        <f t="shared" si="29"/>
        <v>1.0088970546034872</v>
      </c>
      <c r="P119" s="31">
        <v>746644</v>
      </c>
      <c r="Q119" s="31">
        <v>3743004</v>
      </c>
      <c r="R119" s="31">
        <v>3457739</v>
      </c>
      <c r="S119" s="31">
        <v>3390468</v>
      </c>
      <c r="T119" s="36">
        <f t="shared" si="30"/>
        <v>0.98054480109690179</v>
      </c>
      <c r="U119" s="36">
        <f t="shared" si="31"/>
        <v>0.44102410251739776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1889000</v>
      </c>
      <c r="E120" s="31">
        <v>1889000</v>
      </c>
      <c r="F120" s="31">
        <v>337642</v>
      </c>
      <c r="G120" s="36">
        <f t="shared" si="24"/>
        <v>0.1787411328745368</v>
      </c>
      <c r="H120" s="31">
        <v>635473</v>
      </c>
      <c r="I120" s="36">
        <f t="shared" si="25"/>
        <v>0.33640709370037059</v>
      </c>
      <c r="J120" s="31">
        <v>480525</v>
      </c>
      <c r="K120" s="36">
        <f t="shared" si="26"/>
        <v>0.25438062466913713</v>
      </c>
      <c r="L120" s="31">
        <v>435361</v>
      </c>
      <c r="M120" s="36">
        <f t="shared" si="27"/>
        <v>0.2304716781365802</v>
      </c>
      <c r="N120" s="31">
        <f t="shared" si="28"/>
        <v>1889001</v>
      </c>
      <c r="O120" s="36">
        <f t="shared" si="29"/>
        <v>1.0000005293806247</v>
      </c>
      <c r="P120" s="31">
        <v>568879</v>
      </c>
      <c r="Q120" s="31">
        <v>2959000</v>
      </c>
      <c r="R120" s="31">
        <v>2794000</v>
      </c>
      <c r="S120" s="31">
        <v>2794000</v>
      </c>
      <c r="T120" s="36">
        <f t="shared" si="30"/>
        <v>1</v>
      </c>
      <c r="U120" s="36">
        <f t="shared" si="31"/>
        <v>-0.23470368918522222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120030837</v>
      </c>
      <c r="E121" s="32">
        <f>SUM(E113:E120)</f>
        <v>131109708</v>
      </c>
      <c r="F121" s="32">
        <f>SUM(F113:F120)</f>
        <v>11549397</v>
      </c>
      <c r="G121" s="37">
        <f t="shared" si="24"/>
        <v>9.6220248801564212E-2</v>
      </c>
      <c r="H121" s="32">
        <f>SUM(H113:H120)</f>
        <v>24902033</v>
      </c>
      <c r="I121" s="37">
        <f t="shared" si="25"/>
        <v>0.2074636287006813</v>
      </c>
      <c r="J121" s="32">
        <f>SUM(J113:J120)</f>
        <v>11559768</v>
      </c>
      <c r="K121" s="37">
        <f t="shared" si="26"/>
        <v>8.8168665588058512E-2</v>
      </c>
      <c r="L121" s="32">
        <f>SUM(L113:L120)</f>
        <v>16238722</v>
      </c>
      <c r="M121" s="37">
        <f t="shared" si="27"/>
        <v>0.12385598479099656</v>
      </c>
      <c r="N121" s="32">
        <f t="shared" si="28"/>
        <v>64249920</v>
      </c>
      <c r="O121" s="37">
        <f t="shared" si="29"/>
        <v>0.49004700704542792</v>
      </c>
      <c r="P121" s="32">
        <f>SUM(P113:P120)</f>
        <v>9885727</v>
      </c>
      <c r="Q121" s="32">
        <f>SUM(Q113:Q120)</f>
        <v>112856046</v>
      </c>
      <c r="R121" s="32">
        <f>SUM(R113:R120)</f>
        <v>113962947</v>
      </c>
      <c r="S121" s="32">
        <f>SUM(S113:S120)</f>
        <v>47937963</v>
      </c>
      <c r="T121" s="37">
        <f t="shared" si="30"/>
        <v>0.420645168117669</v>
      </c>
      <c r="U121" s="37">
        <f t="shared" si="31"/>
        <v>0.64264317636932522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4373950</v>
      </c>
      <c r="E122" s="31">
        <v>4389203</v>
      </c>
      <c r="F122" s="31">
        <v>1593574</v>
      </c>
      <c r="G122" s="36">
        <f t="shared" si="24"/>
        <v>0.36433292561643366</v>
      </c>
      <c r="H122" s="31">
        <v>1446074</v>
      </c>
      <c r="I122" s="36">
        <f t="shared" si="25"/>
        <v>0.3306105465311675</v>
      </c>
      <c r="J122" s="31">
        <v>1125802</v>
      </c>
      <c r="K122" s="36">
        <f t="shared" si="26"/>
        <v>0.25649349095952045</v>
      </c>
      <c r="L122" s="31">
        <v>72032</v>
      </c>
      <c r="M122" s="36">
        <f t="shared" si="27"/>
        <v>1.6411179888467221E-2</v>
      </c>
      <c r="N122" s="31">
        <f t="shared" si="28"/>
        <v>4237482</v>
      </c>
      <c r="O122" s="36">
        <f t="shared" si="29"/>
        <v>0.96543313216545235</v>
      </c>
      <c r="P122" s="31">
        <v>542756</v>
      </c>
      <c r="Q122" s="31">
        <v>3807793</v>
      </c>
      <c r="R122" s="31">
        <v>4183520</v>
      </c>
      <c r="S122" s="31">
        <v>4711775</v>
      </c>
      <c r="T122" s="36">
        <f t="shared" si="30"/>
        <v>1.1262704612383829</v>
      </c>
      <c r="U122" s="36">
        <f t="shared" si="31"/>
        <v>-0.8672847467370236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7675273</v>
      </c>
      <c r="E123" s="31">
        <v>7577629</v>
      </c>
      <c r="F123" s="31">
        <v>1179359</v>
      </c>
      <c r="G123" s="36">
        <f t="shared" si="24"/>
        <v>0.15365694484091966</v>
      </c>
      <c r="H123" s="31">
        <v>1746751</v>
      </c>
      <c r="I123" s="36">
        <f t="shared" si="25"/>
        <v>0.22758161175504768</v>
      </c>
      <c r="J123" s="31">
        <v>3745352</v>
      </c>
      <c r="K123" s="36">
        <f t="shared" si="26"/>
        <v>0.49426436686198283</v>
      </c>
      <c r="L123" s="31">
        <v>874474</v>
      </c>
      <c r="M123" s="36">
        <f t="shared" si="27"/>
        <v>0.11540206045980873</v>
      </c>
      <c r="N123" s="31">
        <f t="shared" si="28"/>
        <v>7545936</v>
      </c>
      <c r="O123" s="36">
        <f t="shared" si="29"/>
        <v>0.99581755718048481</v>
      </c>
      <c r="P123" s="31">
        <v>-1893952</v>
      </c>
      <c r="Q123" s="31">
        <v>7339659</v>
      </c>
      <c r="R123" s="31">
        <v>6950844</v>
      </c>
      <c r="S123" s="31">
        <v>7853402</v>
      </c>
      <c r="T123" s="36">
        <f t="shared" si="30"/>
        <v>1.129848691755994</v>
      </c>
      <c r="U123" s="36">
        <f t="shared" si="31"/>
        <v>-1.4617191987970128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8804524</v>
      </c>
      <c r="E124" s="31">
        <v>8900263</v>
      </c>
      <c r="F124" s="31">
        <v>2371722</v>
      </c>
      <c r="G124" s="36">
        <f t="shared" si="24"/>
        <v>0.26937538020226875</v>
      </c>
      <c r="H124" s="31">
        <v>2549809</v>
      </c>
      <c r="I124" s="36">
        <f t="shared" si="25"/>
        <v>0.28960214089938308</v>
      </c>
      <c r="J124" s="31">
        <v>2416494</v>
      </c>
      <c r="K124" s="36">
        <f t="shared" si="26"/>
        <v>0.271508156556722</v>
      </c>
      <c r="L124" s="31">
        <v>2601668</v>
      </c>
      <c r="M124" s="36">
        <f t="shared" si="27"/>
        <v>0.29231360915963944</v>
      </c>
      <c r="N124" s="31">
        <f t="shared" si="28"/>
        <v>9939693</v>
      </c>
      <c r="O124" s="36">
        <f t="shared" si="29"/>
        <v>1.1167864365356395</v>
      </c>
      <c r="P124" s="31">
        <v>2844046</v>
      </c>
      <c r="Q124" s="31">
        <v>7773480</v>
      </c>
      <c r="R124" s="31">
        <v>7903620</v>
      </c>
      <c r="S124" s="31">
        <v>8362170</v>
      </c>
      <c r="T124" s="36">
        <f t="shared" si="30"/>
        <v>1.0580177184631852</v>
      </c>
      <c r="U124" s="36">
        <f t="shared" si="31"/>
        <v>-8.522295349653275E-2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345649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20853747</v>
      </c>
      <c r="E126" s="32">
        <f>SUM(E122:E125)</f>
        <v>20867095</v>
      </c>
      <c r="F126" s="32">
        <f>SUM(F122:F125)</f>
        <v>5144655</v>
      </c>
      <c r="G126" s="37">
        <f t="shared" si="24"/>
        <v>0.24670170785135159</v>
      </c>
      <c r="H126" s="32">
        <f>SUM(H122:H125)</f>
        <v>5742634</v>
      </c>
      <c r="I126" s="37">
        <f t="shared" si="25"/>
        <v>0.27537660258369873</v>
      </c>
      <c r="J126" s="32">
        <f>SUM(J122:J125)</f>
        <v>7287648</v>
      </c>
      <c r="K126" s="37">
        <f t="shared" si="26"/>
        <v>0.34924113778175642</v>
      </c>
      <c r="L126" s="32">
        <f>SUM(L122:L125)</f>
        <v>3548174</v>
      </c>
      <c r="M126" s="37">
        <f t="shared" si="27"/>
        <v>0.17003679716798145</v>
      </c>
      <c r="N126" s="32">
        <f t="shared" si="28"/>
        <v>21723111</v>
      </c>
      <c r="O126" s="37">
        <f t="shared" si="29"/>
        <v>1.0410222889194687</v>
      </c>
      <c r="P126" s="32">
        <f>SUM(P122:P125)</f>
        <v>1492850</v>
      </c>
      <c r="Q126" s="32">
        <f>SUM(Q122:Q125)</f>
        <v>18920932</v>
      </c>
      <c r="R126" s="32">
        <f>SUM(R122:R125)</f>
        <v>19037984</v>
      </c>
      <c r="S126" s="32">
        <f>SUM(S122:S125)</f>
        <v>21272996</v>
      </c>
      <c r="T126" s="37">
        <f t="shared" si="30"/>
        <v>1.1173975143586632</v>
      </c>
      <c r="U126" s="37">
        <f t="shared" si="31"/>
        <v>1.376778644873899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7906704</v>
      </c>
      <c r="E127" s="31">
        <v>11675600</v>
      </c>
      <c r="F127" s="31">
        <v>204100</v>
      </c>
      <c r="G127" s="36">
        <f t="shared" si="24"/>
        <v>2.5813537474022045E-2</v>
      </c>
      <c r="H127" s="31">
        <v>4788643</v>
      </c>
      <c r="I127" s="36">
        <f t="shared" si="25"/>
        <v>0.60564338819310803</v>
      </c>
      <c r="J127" s="31">
        <v>133894</v>
      </c>
      <c r="K127" s="36">
        <f t="shared" si="26"/>
        <v>1.1467847476789202E-2</v>
      </c>
      <c r="L127" s="31">
        <v>1158713</v>
      </c>
      <c r="M127" s="36">
        <f t="shared" si="27"/>
        <v>9.9242265922093939E-2</v>
      </c>
      <c r="N127" s="31">
        <f t="shared" si="28"/>
        <v>6285350</v>
      </c>
      <c r="O127" s="36">
        <f t="shared" si="29"/>
        <v>0.53833207715235187</v>
      </c>
      <c r="P127" s="31">
        <v>5071124</v>
      </c>
      <c r="Q127" s="31">
        <v>6097800</v>
      </c>
      <c r="R127" s="31">
        <v>6339970</v>
      </c>
      <c r="S127" s="31">
        <v>6849892</v>
      </c>
      <c r="T127" s="36">
        <f t="shared" si="30"/>
        <v>1.0804297181216946</v>
      </c>
      <c r="U127" s="36">
        <f t="shared" si="31"/>
        <v>-0.77150765786835418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4454127</v>
      </c>
      <c r="E128" s="31">
        <v>4454127</v>
      </c>
      <c r="F128" s="31">
        <v>1350151</v>
      </c>
      <c r="G128" s="36">
        <f t="shared" si="24"/>
        <v>0.30312359750855777</v>
      </c>
      <c r="H128" s="31">
        <v>1735560</v>
      </c>
      <c r="I128" s="36">
        <f t="shared" si="25"/>
        <v>0.38965211364651253</v>
      </c>
      <c r="J128" s="31">
        <v>1120709</v>
      </c>
      <c r="K128" s="36">
        <f t="shared" si="26"/>
        <v>0.25161137075795098</v>
      </c>
      <c r="L128" s="31">
        <v>76662</v>
      </c>
      <c r="M128" s="36">
        <f t="shared" si="27"/>
        <v>1.7211453557565825E-2</v>
      </c>
      <c r="N128" s="31">
        <f t="shared" si="28"/>
        <v>4283082</v>
      </c>
      <c r="O128" s="36">
        <f t="shared" si="29"/>
        <v>0.96159853547058716</v>
      </c>
      <c r="P128" s="31">
        <v>259117</v>
      </c>
      <c r="Q128" s="31">
        <v>4228728</v>
      </c>
      <c r="R128" s="31">
        <v>4498517</v>
      </c>
      <c r="S128" s="31">
        <v>4074207</v>
      </c>
      <c r="T128" s="36">
        <f t="shared" si="30"/>
        <v>0.90567780448534485</v>
      </c>
      <c r="U128" s="36">
        <f t="shared" si="31"/>
        <v>-0.70414137243021491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2524000</v>
      </c>
      <c r="E129" s="31">
        <v>7524000</v>
      </c>
      <c r="F129" s="31">
        <v>489967</v>
      </c>
      <c r="G129" s="36">
        <f t="shared" si="24"/>
        <v>0.19412321711568939</v>
      </c>
      <c r="H129" s="31">
        <v>620657</v>
      </c>
      <c r="I129" s="36">
        <f t="shared" si="25"/>
        <v>0.24590213946117273</v>
      </c>
      <c r="J129" s="31">
        <v>559942</v>
      </c>
      <c r="K129" s="36">
        <f t="shared" si="26"/>
        <v>7.4420786815523651E-2</v>
      </c>
      <c r="L129" s="31">
        <v>487664</v>
      </c>
      <c r="M129" s="36">
        <f t="shared" si="27"/>
        <v>6.4814460393407755E-2</v>
      </c>
      <c r="N129" s="31">
        <f t="shared" si="28"/>
        <v>2158230</v>
      </c>
      <c r="O129" s="36">
        <f t="shared" si="29"/>
        <v>0.28684609250398724</v>
      </c>
      <c r="P129" s="31">
        <v>56902</v>
      </c>
      <c r="Q129" s="31">
        <v>1289004</v>
      </c>
      <c r="R129" s="31">
        <v>1289004</v>
      </c>
      <c r="S129" s="31">
        <v>214482</v>
      </c>
      <c r="T129" s="36">
        <f t="shared" si="30"/>
        <v>0.16639358760717576</v>
      </c>
      <c r="U129" s="36">
        <f t="shared" si="31"/>
        <v>7.5702435766756881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2673210</v>
      </c>
      <c r="E130" s="31">
        <v>2673210</v>
      </c>
      <c r="F130" s="31">
        <v>566553</v>
      </c>
      <c r="G130" s="36">
        <f t="shared" si="24"/>
        <v>0.21193733376726856</v>
      </c>
      <c r="H130" s="31">
        <v>1255403</v>
      </c>
      <c r="I130" s="36">
        <f t="shared" si="25"/>
        <v>0.46962378563599566</v>
      </c>
      <c r="J130" s="31">
        <v>447846</v>
      </c>
      <c r="K130" s="36">
        <f t="shared" si="26"/>
        <v>0.16753117039065393</v>
      </c>
      <c r="L130" s="31">
        <v>480329</v>
      </c>
      <c r="M130" s="36">
        <f t="shared" si="27"/>
        <v>0.17968247911686699</v>
      </c>
      <c r="N130" s="31">
        <f t="shared" si="28"/>
        <v>2750131</v>
      </c>
      <c r="O130" s="36">
        <f t="shared" si="29"/>
        <v>1.0287747689107851</v>
      </c>
      <c r="P130" s="31">
        <v>516109</v>
      </c>
      <c r="Q130" s="31">
        <v>2560621</v>
      </c>
      <c r="R130" s="31">
        <v>2560621</v>
      </c>
      <c r="S130" s="31">
        <v>2647947</v>
      </c>
      <c r="T130" s="36">
        <f t="shared" si="30"/>
        <v>1.0341034460000134</v>
      </c>
      <c r="U130" s="36">
        <f t="shared" si="31"/>
        <v>-6.9326440732480954E-2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17558041</v>
      </c>
      <c r="E132" s="32">
        <f>SUM(E127:E131)</f>
        <v>26326937</v>
      </c>
      <c r="F132" s="32">
        <f>SUM(F127:F131)</f>
        <v>2610771</v>
      </c>
      <c r="G132" s="37">
        <f t="shared" si="24"/>
        <v>0.14869375233831611</v>
      </c>
      <c r="H132" s="32">
        <f>SUM(H127:H131)</f>
        <v>8400263</v>
      </c>
      <c r="I132" s="37">
        <f t="shared" si="25"/>
        <v>0.47842825973580994</v>
      </c>
      <c r="J132" s="32">
        <f>SUM(J127:J131)</f>
        <v>2262391</v>
      </c>
      <c r="K132" s="37">
        <f t="shared" si="26"/>
        <v>8.5934455648980362E-2</v>
      </c>
      <c r="L132" s="32">
        <f>SUM(L127:L131)</f>
        <v>2203368</v>
      </c>
      <c r="M132" s="37">
        <f t="shared" si="27"/>
        <v>8.3692531341568524E-2</v>
      </c>
      <c r="N132" s="32">
        <f t="shared" si="28"/>
        <v>15476793</v>
      </c>
      <c r="O132" s="37">
        <f t="shared" si="29"/>
        <v>0.58786910911816292</v>
      </c>
      <c r="P132" s="32">
        <f>SUM(P127:P131)</f>
        <v>5903252</v>
      </c>
      <c r="Q132" s="32">
        <f>SUM(Q127:Q131)</f>
        <v>14176153</v>
      </c>
      <c r="R132" s="32">
        <f>SUM(R127:R131)</f>
        <v>14688112</v>
      </c>
      <c r="S132" s="32">
        <f>SUM(S127:S131)</f>
        <v>13786528</v>
      </c>
      <c r="T132" s="37">
        <f t="shared" si="30"/>
        <v>0.938618115112412</v>
      </c>
      <c r="U132" s="37">
        <f t="shared" si="31"/>
        <v>-0.62675352500621684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12402538</v>
      </c>
      <c r="E133" s="31">
        <v>12359096</v>
      </c>
      <c r="F133" s="31">
        <v>2925788</v>
      </c>
      <c r="G133" s="36">
        <f t="shared" si="24"/>
        <v>0.23590236127476488</v>
      </c>
      <c r="H133" s="31">
        <v>2987045</v>
      </c>
      <c r="I133" s="36">
        <f t="shared" si="25"/>
        <v>0.24084143100388</v>
      </c>
      <c r="J133" s="31">
        <v>3169946</v>
      </c>
      <c r="K133" s="36">
        <f t="shared" si="26"/>
        <v>0.25648688221209709</v>
      </c>
      <c r="L133" s="31">
        <v>3277045</v>
      </c>
      <c r="M133" s="36">
        <f t="shared" si="27"/>
        <v>0.26515248364443483</v>
      </c>
      <c r="N133" s="31">
        <f t="shared" si="28"/>
        <v>12359824</v>
      </c>
      <c r="O133" s="36">
        <f t="shared" si="29"/>
        <v>1.0000589039845633</v>
      </c>
      <c r="P133" s="31">
        <v>2954822</v>
      </c>
      <c r="Q133" s="31">
        <v>11336461</v>
      </c>
      <c r="R133" s="31">
        <v>11451178</v>
      </c>
      <c r="S133" s="31">
        <v>11845790</v>
      </c>
      <c r="T133" s="36">
        <f t="shared" si="30"/>
        <v>1.0344603847743874</v>
      </c>
      <c r="U133" s="36">
        <f t="shared" si="31"/>
        <v>0.10904988523843406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2085915</v>
      </c>
      <c r="E134" s="31">
        <v>2098085</v>
      </c>
      <c r="F134" s="31">
        <v>25341</v>
      </c>
      <c r="G134" s="36">
        <f t="shared" si="24"/>
        <v>1.2148625423375354E-2</v>
      </c>
      <c r="H134" s="31">
        <v>790694</v>
      </c>
      <c r="I134" s="36">
        <f t="shared" si="25"/>
        <v>0.37906338465373707</v>
      </c>
      <c r="J134" s="31">
        <v>696339</v>
      </c>
      <c r="K134" s="36">
        <f t="shared" si="26"/>
        <v>0.33189265449207256</v>
      </c>
      <c r="L134" s="31">
        <v>609052</v>
      </c>
      <c r="M134" s="36">
        <f t="shared" si="27"/>
        <v>0.29028947826232016</v>
      </c>
      <c r="N134" s="31">
        <f t="shared" si="28"/>
        <v>2121426</v>
      </c>
      <c r="O134" s="36">
        <f t="shared" si="29"/>
        <v>1.0111249067602124</v>
      </c>
      <c r="P134" s="31">
        <v>621822</v>
      </c>
      <c r="Q134" s="31">
        <v>2038833</v>
      </c>
      <c r="R134" s="31">
        <v>2000383</v>
      </c>
      <c r="S134" s="31">
        <v>1998980</v>
      </c>
      <c r="T134" s="36">
        <f t="shared" si="30"/>
        <v>0.99929863431152932</v>
      </c>
      <c r="U134" s="36">
        <f t="shared" si="31"/>
        <v>-2.0536423606755672E-2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34213636</v>
      </c>
      <c r="E136" s="31">
        <v>59143775</v>
      </c>
      <c r="F136" s="31">
        <v>9167702</v>
      </c>
      <c r="G136" s="36">
        <f t="shared" si="24"/>
        <v>0.26795462487529825</v>
      </c>
      <c r="H136" s="31">
        <v>7335499</v>
      </c>
      <c r="I136" s="36">
        <f t="shared" si="25"/>
        <v>0.21440278957781628</v>
      </c>
      <c r="J136" s="31">
        <v>5503099</v>
      </c>
      <c r="K136" s="36">
        <f t="shared" si="26"/>
        <v>9.3046123619941412E-2</v>
      </c>
      <c r="L136" s="31">
        <v>6195</v>
      </c>
      <c r="M136" s="36">
        <f t="shared" si="27"/>
        <v>1.0474475124389676E-4</v>
      </c>
      <c r="N136" s="31">
        <f t="shared" si="28"/>
        <v>22012495</v>
      </c>
      <c r="O136" s="36">
        <f t="shared" si="29"/>
        <v>0.37218616836683149</v>
      </c>
      <c r="P136" s="31">
        <v>6195</v>
      </c>
      <c r="Q136" s="31">
        <v>23297000</v>
      </c>
      <c r="R136" s="31">
        <v>23297000</v>
      </c>
      <c r="S136" s="31">
        <v>20872528</v>
      </c>
      <c r="T136" s="36">
        <f t="shared" si="30"/>
        <v>0.89593200841310039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48702089</v>
      </c>
      <c r="E137" s="32">
        <f>SUM(E133:E136)</f>
        <v>73600956</v>
      </c>
      <c r="F137" s="32">
        <f>SUM(F133:F136)</f>
        <v>12118831</v>
      </c>
      <c r="G137" s="37">
        <f t="shared" ref="G137:G170" si="32">IF(($D137     =0),0,($F137     /$D137     ))</f>
        <v>0.2488359585561104</v>
      </c>
      <c r="H137" s="32">
        <f>SUM(H133:H136)</f>
        <v>11113238</v>
      </c>
      <c r="I137" s="37">
        <f t="shared" ref="I137:I170" si="33">IF(($D137     =0),0,($H137     /$D137     ))</f>
        <v>0.22818811735159861</v>
      </c>
      <c r="J137" s="32">
        <f>SUM(J133:J136)</f>
        <v>9369384</v>
      </c>
      <c r="K137" s="37">
        <f t="shared" ref="K137:K170" si="34">IF(($E137     =0),0,($J137     /$E137     ))</f>
        <v>0.1272997595302974</v>
      </c>
      <c r="L137" s="32">
        <f>SUM(L133:L136)</f>
        <v>3892292</v>
      </c>
      <c r="M137" s="37">
        <f t="shared" ref="M137:M170" si="35">IF(($E137     =0),0,($L137     /$E137     ))</f>
        <v>5.2883715260437648E-2</v>
      </c>
      <c r="N137" s="32">
        <f t="shared" ref="N137:N170" si="36">$F137     +$H137     +$J137     +$L137</f>
        <v>36493745</v>
      </c>
      <c r="O137" s="37">
        <f t="shared" ref="O137:O170" si="37">IF(($E137     =0),0,($N137     /$E137     ))</f>
        <v>0.49583248619759773</v>
      </c>
      <c r="P137" s="32">
        <f>SUM(P133:P136)</f>
        <v>3582839</v>
      </c>
      <c r="Q137" s="32">
        <f>SUM(Q133:Q136)</f>
        <v>36672294</v>
      </c>
      <c r="R137" s="32">
        <f>SUM(R133:R136)</f>
        <v>36748561</v>
      </c>
      <c r="S137" s="32">
        <f>SUM(S133:S136)</f>
        <v>34717298</v>
      </c>
      <c r="T137" s="37">
        <f t="shared" ref="T137:T170" si="38">IF(($R137     =0),0,($S137     /$R137     ))</f>
        <v>0.94472537305610416</v>
      </c>
      <c r="U137" s="37">
        <f t="shared" ref="U137:U170" si="39">IF(($P137     =0),0,(($L137     /$P137     )-1))</f>
        <v>8.6370891910018788E-2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19594984</v>
      </c>
      <c r="E138" s="31">
        <v>19594984</v>
      </c>
      <c r="F138" s="31">
        <v>9637650</v>
      </c>
      <c r="G138" s="36">
        <f t="shared" si="32"/>
        <v>0.49184270831759802</v>
      </c>
      <c r="H138" s="31">
        <v>7963782</v>
      </c>
      <c r="I138" s="36">
        <f t="shared" si="33"/>
        <v>0.40641941835726941</v>
      </c>
      <c r="J138" s="31">
        <v>6199961</v>
      </c>
      <c r="K138" s="36">
        <f t="shared" si="34"/>
        <v>0.31640551479909346</v>
      </c>
      <c r="L138" s="31">
        <v>3677554</v>
      </c>
      <c r="M138" s="36">
        <f t="shared" si="35"/>
        <v>0.18767833645590115</v>
      </c>
      <c r="N138" s="31">
        <f t="shared" si="36"/>
        <v>27478947</v>
      </c>
      <c r="O138" s="36">
        <f t="shared" si="37"/>
        <v>1.4023459779298622</v>
      </c>
      <c r="P138" s="31">
        <v>2083216</v>
      </c>
      <c r="Q138" s="31">
        <v>18380356</v>
      </c>
      <c r="R138" s="31">
        <v>18380356</v>
      </c>
      <c r="S138" s="31">
        <v>24625548</v>
      </c>
      <c r="T138" s="36">
        <f t="shared" si="38"/>
        <v>1.339775355820094</v>
      </c>
      <c r="U138" s="36">
        <f t="shared" si="39"/>
        <v>0.76532534312332468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29538232</v>
      </c>
      <c r="E139" s="31">
        <v>29538232</v>
      </c>
      <c r="F139" s="31">
        <v>12244090</v>
      </c>
      <c r="G139" s="36">
        <f t="shared" si="32"/>
        <v>0.41451668468173719</v>
      </c>
      <c r="H139" s="31">
        <v>10050241</v>
      </c>
      <c r="I139" s="36">
        <f t="shared" si="33"/>
        <v>0.34024517784273617</v>
      </c>
      <c r="J139" s="31">
        <v>7098252</v>
      </c>
      <c r="K139" s="36">
        <f t="shared" si="34"/>
        <v>0.24030727363777224</v>
      </c>
      <c r="L139" s="31">
        <v>0</v>
      </c>
      <c r="M139" s="36">
        <f t="shared" si="35"/>
        <v>0</v>
      </c>
      <c r="N139" s="31">
        <f t="shared" si="36"/>
        <v>29392583</v>
      </c>
      <c r="O139" s="36">
        <f t="shared" si="37"/>
        <v>0.99506913616224557</v>
      </c>
      <c r="P139" s="31">
        <v>0</v>
      </c>
      <c r="Q139" s="31">
        <v>25937106</v>
      </c>
      <c r="R139" s="31">
        <v>28192070</v>
      </c>
      <c r="S139" s="31">
        <v>27904005</v>
      </c>
      <c r="T139" s="36">
        <f t="shared" si="38"/>
        <v>0.98978205573411249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5431298</v>
      </c>
      <c r="E140" s="31">
        <v>5486298</v>
      </c>
      <c r="F140" s="31">
        <v>1922389</v>
      </c>
      <c r="G140" s="36">
        <f t="shared" si="32"/>
        <v>0.35394651517924447</v>
      </c>
      <c r="H140" s="31">
        <v>2420037</v>
      </c>
      <c r="I140" s="36">
        <f t="shared" si="33"/>
        <v>0.44557249482536221</v>
      </c>
      <c r="J140" s="31">
        <v>1841614</v>
      </c>
      <c r="K140" s="36">
        <f t="shared" si="34"/>
        <v>0.33567516748087689</v>
      </c>
      <c r="L140" s="31">
        <v>1302467</v>
      </c>
      <c r="M140" s="36">
        <f t="shared" si="35"/>
        <v>0.2374036189795013</v>
      </c>
      <c r="N140" s="31">
        <f t="shared" si="36"/>
        <v>7486507</v>
      </c>
      <c r="O140" s="36">
        <f t="shared" si="37"/>
        <v>1.3645826384202973</v>
      </c>
      <c r="P140" s="31">
        <v>735884</v>
      </c>
      <c r="Q140" s="31">
        <v>5577567</v>
      </c>
      <c r="R140" s="31">
        <v>5577567</v>
      </c>
      <c r="S140" s="31">
        <v>5250580</v>
      </c>
      <c r="T140" s="36">
        <f t="shared" si="38"/>
        <v>0.94137461728384442</v>
      </c>
      <c r="U140" s="36">
        <f t="shared" si="39"/>
        <v>0.76993520717939234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4027711</v>
      </c>
      <c r="E141" s="31">
        <v>3865334</v>
      </c>
      <c r="F141" s="31">
        <v>1442166</v>
      </c>
      <c r="G141" s="36">
        <f t="shared" si="32"/>
        <v>0.35806094330005306</v>
      </c>
      <c r="H141" s="31">
        <v>1385411</v>
      </c>
      <c r="I141" s="36">
        <f t="shared" si="33"/>
        <v>0.34396981312710867</v>
      </c>
      <c r="J141" s="31">
        <v>351403</v>
      </c>
      <c r="K141" s="36">
        <f t="shared" si="34"/>
        <v>9.0911419297789009E-2</v>
      </c>
      <c r="L141" s="31">
        <v>287060</v>
      </c>
      <c r="M141" s="36">
        <f t="shared" si="35"/>
        <v>7.4265251075327512E-2</v>
      </c>
      <c r="N141" s="31">
        <f t="shared" si="36"/>
        <v>3466040</v>
      </c>
      <c r="O141" s="36">
        <f t="shared" si="37"/>
        <v>0.89669870701988497</v>
      </c>
      <c r="P141" s="31">
        <v>19978</v>
      </c>
      <c r="Q141" s="31">
        <v>2900514</v>
      </c>
      <c r="R141" s="31">
        <v>3043975</v>
      </c>
      <c r="S141" s="31">
        <v>2043614</v>
      </c>
      <c r="T141" s="36">
        <f t="shared" si="38"/>
        <v>0.6713635952989101</v>
      </c>
      <c r="U141" s="36">
        <f t="shared" si="39"/>
        <v>13.368805686254881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2218659</v>
      </c>
      <c r="E142" s="31">
        <v>2294096</v>
      </c>
      <c r="F142" s="31">
        <v>18188</v>
      </c>
      <c r="G142" s="36">
        <f t="shared" si="32"/>
        <v>8.197744673697039E-3</v>
      </c>
      <c r="H142" s="31">
        <v>18034</v>
      </c>
      <c r="I142" s="36">
        <f t="shared" si="33"/>
        <v>8.1283333761519912E-3</v>
      </c>
      <c r="J142" s="31">
        <v>23257</v>
      </c>
      <c r="K142" s="36">
        <f t="shared" si="34"/>
        <v>1.01377623255522E-2</v>
      </c>
      <c r="L142" s="31">
        <v>872319</v>
      </c>
      <c r="M142" s="36">
        <f t="shared" si="35"/>
        <v>0.38024520333935458</v>
      </c>
      <c r="N142" s="31">
        <f t="shared" si="36"/>
        <v>931798</v>
      </c>
      <c r="O142" s="36">
        <f t="shared" si="37"/>
        <v>0.40617219157349999</v>
      </c>
      <c r="P142" s="31">
        <v>2026885</v>
      </c>
      <c r="Q142" s="31">
        <v>2076186</v>
      </c>
      <c r="R142" s="31">
        <v>3072157</v>
      </c>
      <c r="S142" s="31">
        <v>3115146</v>
      </c>
      <c r="T142" s="36">
        <f t="shared" si="38"/>
        <v>1.0139930999620137</v>
      </c>
      <c r="U142" s="36">
        <f t="shared" si="39"/>
        <v>-0.56962580511474503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1911000</v>
      </c>
      <c r="E143" s="31">
        <v>11253000</v>
      </c>
      <c r="F143" s="31">
        <v>1892</v>
      </c>
      <c r="G143" s="36">
        <f t="shared" si="32"/>
        <v>9.900575614861329E-4</v>
      </c>
      <c r="H143" s="31">
        <v>0</v>
      </c>
      <c r="I143" s="36">
        <f t="shared" si="33"/>
        <v>0</v>
      </c>
      <c r="J143" s="31">
        <v>307875</v>
      </c>
      <c r="K143" s="36">
        <f t="shared" si="34"/>
        <v>2.7359370834444147E-2</v>
      </c>
      <c r="L143" s="31">
        <v>313535</v>
      </c>
      <c r="M143" s="36">
        <f t="shared" si="35"/>
        <v>2.7862347818359549E-2</v>
      </c>
      <c r="N143" s="31">
        <f t="shared" si="36"/>
        <v>623302</v>
      </c>
      <c r="O143" s="36">
        <f t="shared" si="37"/>
        <v>5.5389851595130185E-2</v>
      </c>
      <c r="P143" s="31">
        <v>0</v>
      </c>
      <c r="Q143" s="31">
        <v>1922000</v>
      </c>
      <c r="R143" s="31">
        <v>2170132</v>
      </c>
      <c r="S143" s="31">
        <v>443638</v>
      </c>
      <c r="T143" s="36">
        <f t="shared" si="38"/>
        <v>0.20442903933954248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62721884</v>
      </c>
      <c r="E144" s="32">
        <f>SUM(E138:E143)</f>
        <v>72031944</v>
      </c>
      <c r="F144" s="32">
        <f>SUM(F138:F143)</f>
        <v>25266375</v>
      </c>
      <c r="G144" s="37">
        <f t="shared" si="32"/>
        <v>0.40283188878701409</v>
      </c>
      <c r="H144" s="32">
        <f>SUM(H138:H143)</f>
        <v>21837505</v>
      </c>
      <c r="I144" s="37">
        <f t="shared" si="33"/>
        <v>0.34816404749576718</v>
      </c>
      <c r="J144" s="32">
        <f>SUM(J138:J143)</f>
        <v>15822362</v>
      </c>
      <c r="K144" s="37">
        <f t="shared" si="34"/>
        <v>0.21965757303454145</v>
      </c>
      <c r="L144" s="32">
        <f>SUM(L138:L143)</f>
        <v>6452935</v>
      </c>
      <c r="M144" s="37">
        <f t="shared" si="35"/>
        <v>8.9584351631548362E-2</v>
      </c>
      <c r="N144" s="32">
        <f t="shared" si="36"/>
        <v>69379177</v>
      </c>
      <c r="O144" s="37">
        <f t="shared" si="37"/>
        <v>0.96317235308823546</v>
      </c>
      <c r="P144" s="32">
        <f>SUM(P138:P143)</f>
        <v>4865963</v>
      </c>
      <c r="Q144" s="32">
        <f>SUM(Q138:Q143)</f>
        <v>56793729</v>
      </c>
      <c r="R144" s="32">
        <f>SUM(R138:R143)</f>
        <v>60436257</v>
      </c>
      <c r="S144" s="32">
        <f>SUM(S138:S143)</f>
        <v>63382531</v>
      </c>
      <c r="T144" s="37">
        <f t="shared" si="38"/>
        <v>1.0487501070756251</v>
      </c>
      <c r="U144" s="37">
        <f t="shared" si="39"/>
        <v>0.32613729286474236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3088587</v>
      </c>
      <c r="E145" s="31">
        <v>3260913</v>
      </c>
      <c r="F145" s="31">
        <v>877805</v>
      </c>
      <c r="G145" s="36">
        <f t="shared" si="32"/>
        <v>0.28420925167398553</v>
      </c>
      <c r="H145" s="31">
        <v>1226791</v>
      </c>
      <c r="I145" s="36">
        <f t="shared" si="33"/>
        <v>0.39720137396162064</v>
      </c>
      <c r="J145" s="31">
        <v>899532</v>
      </c>
      <c r="K145" s="36">
        <f t="shared" si="34"/>
        <v>0.27585280564062886</v>
      </c>
      <c r="L145" s="31">
        <v>141911</v>
      </c>
      <c r="M145" s="36">
        <f t="shared" si="35"/>
        <v>4.3518793663001744E-2</v>
      </c>
      <c r="N145" s="31">
        <f t="shared" si="36"/>
        <v>3146039</v>
      </c>
      <c r="O145" s="36">
        <f t="shared" si="37"/>
        <v>0.96477244256439842</v>
      </c>
      <c r="P145" s="31">
        <v>236029</v>
      </c>
      <c r="Q145" s="31">
        <v>3203511</v>
      </c>
      <c r="R145" s="31">
        <v>2958215</v>
      </c>
      <c r="S145" s="31">
        <v>2939581</v>
      </c>
      <c r="T145" s="36">
        <f t="shared" si="38"/>
        <v>0.99370093113583702</v>
      </c>
      <c r="U145" s="36">
        <f t="shared" si="39"/>
        <v>-0.39875608505734461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82071246</v>
      </c>
      <c r="E146" s="31">
        <v>82071246</v>
      </c>
      <c r="F146" s="31">
        <v>34206976</v>
      </c>
      <c r="G146" s="36">
        <f t="shared" si="32"/>
        <v>0.41679610907820264</v>
      </c>
      <c r="H146" s="31">
        <v>19086982</v>
      </c>
      <c r="I146" s="36">
        <f t="shared" si="33"/>
        <v>0.23256600734439928</v>
      </c>
      <c r="J146" s="31">
        <v>46734474</v>
      </c>
      <c r="K146" s="36">
        <f t="shared" si="34"/>
        <v>0.5694378515954297</v>
      </c>
      <c r="L146" s="31">
        <v>140972</v>
      </c>
      <c r="M146" s="36">
        <f t="shared" si="35"/>
        <v>1.7176783206142624E-3</v>
      </c>
      <c r="N146" s="31">
        <f t="shared" si="36"/>
        <v>100169404</v>
      </c>
      <c r="O146" s="36">
        <f t="shared" si="37"/>
        <v>1.2205176463386458</v>
      </c>
      <c r="P146" s="31">
        <v>3513</v>
      </c>
      <c r="Q146" s="31">
        <v>77071246</v>
      </c>
      <c r="R146" s="31">
        <v>77071246</v>
      </c>
      <c r="S146" s="31">
        <v>77084742</v>
      </c>
      <c r="T146" s="36">
        <f t="shared" si="38"/>
        <v>1.0001751107021157</v>
      </c>
      <c r="U146" s="36">
        <f t="shared" si="39"/>
        <v>39.128664958724734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39424759</v>
      </c>
      <c r="E147" s="31">
        <v>36751482</v>
      </c>
      <c r="F147" s="31">
        <v>165234</v>
      </c>
      <c r="G147" s="36">
        <f t="shared" si="32"/>
        <v>4.1911226394560838E-3</v>
      </c>
      <c r="H147" s="31">
        <v>36426583</v>
      </c>
      <c r="I147" s="36">
        <f t="shared" si="33"/>
        <v>0.92395195110767825</v>
      </c>
      <c r="J147" s="31">
        <v>148724</v>
      </c>
      <c r="K147" s="36">
        <f t="shared" si="34"/>
        <v>4.0467483733036946E-3</v>
      </c>
      <c r="L147" s="31">
        <v>184559</v>
      </c>
      <c r="M147" s="36">
        <f t="shared" si="35"/>
        <v>5.021811093223397E-3</v>
      </c>
      <c r="N147" s="31">
        <f t="shared" si="36"/>
        <v>36925100</v>
      </c>
      <c r="O147" s="36">
        <f t="shared" si="37"/>
        <v>1.0047241088128092</v>
      </c>
      <c r="P147" s="31">
        <v>542508</v>
      </c>
      <c r="Q147" s="31">
        <v>42590394</v>
      </c>
      <c r="R147" s="31">
        <v>42660056</v>
      </c>
      <c r="S147" s="31">
        <v>40170008</v>
      </c>
      <c r="T147" s="36">
        <f t="shared" si="38"/>
        <v>0.94163045636883369</v>
      </c>
      <c r="U147" s="36">
        <f t="shared" si="39"/>
        <v>-0.65980409505481941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6821</v>
      </c>
      <c r="E148" s="31">
        <v>6821</v>
      </c>
      <c r="F148" s="31">
        <v>1937</v>
      </c>
      <c r="G148" s="36">
        <f t="shared" si="32"/>
        <v>0.28397595660460345</v>
      </c>
      <c r="H148" s="31">
        <v>2172</v>
      </c>
      <c r="I148" s="36">
        <f t="shared" si="33"/>
        <v>0.31842838293505349</v>
      </c>
      <c r="J148" s="31">
        <v>-463</v>
      </c>
      <c r="K148" s="36">
        <f t="shared" si="34"/>
        <v>-6.7878610174461229E-2</v>
      </c>
      <c r="L148" s="31">
        <v>1440</v>
      </c>
      <c r="M148" s="36">
        <f t="shared" si="35"/>
        <v>0.2111127400674388</v>
      </c>
      <c r="N148" s="31">
        <f t="shared" si="36"/>
        <v>5086</v>
      </c>
      <c r="O148" s="36">
        <f t="shared" si="37"/>
        <v>0.74563846943263457</v>
      </c>
      <c r="P148" s="31">
        <v>47</v>
      </c>
      <c r="Q148" s="31">
        <v>0</v>
      </c>
      <c r="R148" s="31">
        <v>0</v>
      </c>
      <c r="S148" s="31">
        <v>3497</v>
      </c>
      <c r="T148" s="36">
        <f t="shared" si="38"/>
        <v>0</v>
      </c>
      <c r="U148" s="36">
        <f t="shared" si="39"/>
        <v>29.638297872340427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2330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124591413</v>
      </c>
      <c r="E150" s="32">
        <f>SUM(E145:E149)</f>
        <v>122090462</v>
      </c>
      <c r="F150" s="32">
        <f>SUM(F145:F149)</f>
        <v>35251952</v>
      </c>
      <c r="G150" s="37">
        <f t="shared" si="32"/>
        <v>0.28294046235754627</v>
      </c>
      <c r="H150" s="32">
        <f>SUM(H145:H149)</f>
        <v>56742528</v>
      </c>
      <c r="I150" s="37">
        <f t="shared" si="33"/>
        <v>0.45542888256673036</v>
      </c>
      <c r="J150" s="32">
        <f>SUM(J145:J149)</f>
        <v>47782267</v>
      </c>
      <c r="K150" s="37">
        <f t="shared" si="34"/>
        <v>0.39136773026544858</v>
      </c>
      <c r="L150" s="32">
        <f>SUM(L145:L149)</f>
        <v>468882</v>
      </c>
      <c r="M150" s="37">
        <f t="shared" si="35"/>
        <v>3.8404474216831123E-3</v>
      </c>
      <c r="N150" s="32">
        <f t="shared" si="36"/>
        <v>140245629</v>
      </c>
      <c r="O150" s="37">
        <f t="shared" si="37"/>
        <v>1.1487025825162329</v>
      </c>
      <c r="P150" s="32">
        <f>SUM(P145:P149)</f>
        <v>782097</v>
      </c>
      <c r="Q150" s="32">
        <f>SUM(Q145:Q149)</f>
        <v>122865151</v>
      </c>
      <c r="R150" s="32">
        <f>SUM(R145:R149)</f>
        <v>122689517</v>
      </c>
      <c r="S150" s="32">
        <f>SUM(S145:S149)</f>
        <v>120200158</v>
      </c>
      <c r="T150" s="37">
        <f t="shared" si="38"/>
        <v>0.97971009210183779</v>
      </c>
      <c r="U150" s="37">
        <f t="shared" si="39"/>
        <v>-0.40048101450331608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3328000</v>
      </c>
      <c r="E151" s="31">
        <v>3328000</v>
      </c>
      <c r="F151" s="31">
        <v>1096102</v>
      </c>
      <c r="G151" s="36">
        <f t="shared" si="32"/>
        <v>0.32935757211538463</v>
      </c>
      <c r="H151" s="31">
        <v>1396240</v>
      </c>
      <c r="I151" s="36">
        <f t="shared" si="33"/>
        <v>0.41954326923076923</v>
      </c>
      <c r="J151" s="31">
        <v>839121</v>
      </c>
      <c r="K151" s="36">
        <f t="shared" si="34"/>
        <v>0.25213972355769232</v>
      </c>
      <c r="L151" s="31">
        <v>1400</v>
      </c>
      <c r="M151" s="36">
        <f t="shared" si="35"/>
        <v>4.2067307692307695E-4</v>
      </c>
      <c r="N151" s="31">
        <f t="shared" si="36"/>
        <v>3332863</v>
      </c>
      <c r="O151" s="36">
        <f t="shared" si="37"/>
        <v>1.0014612379807692</v>
      </c>
      <c r="P151" s="31">
        <v>-715000</v>
      </c>
      <c r="Q151" s="31">
        <v>3187000</v>
      </c>
      <c r="R151" s="31">
        <v>3187000</v>
      </c>
      <c r="S151" s="31">
        <v>2474124</v>
      </c>
      <c r="T151" s="36">
        <f t="shared" si="38"/>
        <v>0.77631754000627551</v>
      </c>
      <c r="U151" s="36">
        <f t="shared" si="39"/>
        <v>-1.0019580419580421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18143100</v>
      </c>
      <c r="E152" s="31">
        <v>18094395</v>
      </c>
      <c r="F152" s="31">
        <v>3129603</v>
      </c>
      <c r="G152" s="36">
        <f t="shared" si="32"/>
        <v>0.17249549415480264</v>
      </c>
      <c r="H152" s="31">
        <v>11726370</v>
      </c>
      <c r="I152" s="36">
        <f t="shared" si="33"/>
        <v>0.64632670271342829</v>
      </c>
      <c r="J152" s="31">
        <v>1368225</v>
      </c>
      <c r="K152" s="36">
        <f t="shared" si="34"/>
        <v>7.5615957317169205E-2</v>
      </c>
      <c r="L152" s="31">
        <v>1692802</v>
      </c>
      <c r="M152" s="36">
        <f t="shared" si="35"/>
        <v>9.3553943085690344E-2</v>
      </c>
      <c r="N152" s="31">
        <f t="shared" si="36"/>
        <v>17917000</v>
      </c>
      <c r="O152" s="36">
        <f t="shared" si="37"/>
        <v>0.99019613532256812</v>
      </c>
      <c r="P152" s="31">
        <v>1711407</v>
      </c>
      <c r="Q152" s="31">
        <v>19041000</v>
      </c>
      <c r="R152" s="31">
        <v>17807100</v>
      </c>
      <c r="S152" s="31">
        <v>16274787</v>
      </c>
      <c r="T152" s="36">
        <f t="shared" si="38"/>
        <v>0.91394932358441294</v>
      </c>
      <c r="U152" s="36">
        <f t="shared" si="39"/>
        <v>-1.0871172082385971E-2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12080960</v>
      </c>
      <c r="E153" s="31">
        <v>12318460</v>
      </c>
      <c r="F153" s="31">
        <v>86102</v>
      </c>
      <c r="G153" s="36">
        <f t="shared" si="32"/>
        <v>7.1270826159510504E-3</v>
      </c>
      <c r="H153" s="31">
        <v>6896673</v>
      </c>
      <c r="I153" s="36">
        <f t="shared" si="33"/>
        <v>0.57087127181945807</v>
      </c>
      <c r="J153" s="31">
        <v>87337</v>
      </c>
      <c r="K153" s="36">
        <f t="shared" si="34"/>
        <v>7.0899284488483141E-3</v>
      </c>
      <c r="L153" s="31">
        <v>78613</v>
      </c>
      <c r="M153" s="36">
        <f t="shared" si="35"/>
        <v>6.3817230400553312E-3</v>
      </c>
      <c r="N153" s="31">
        <f t="shared" si="36"/>
        <v>7148725</v>
      </c>
      <c r="O153" s="36">
        <f t="shared" si="37"/>
        <v>0.5803261933715741</v>
      </c>
      <c r="P153" s="31">
        <v>3759394</v>
      </c>
      <c r="Q153" s="31">
        <v>9435280</v>
      </c>
      <c r="R153" s="31">
        <v>10556490</v>
      </c>
      <c r="S153" s="31">
        <v>10507020</v>
      </c>
      <c r="T153" s="36">
        <f t="shared" si="38"/>
        <v>0.99531378327455433</v>
      </c>
      <c r="U153" s="36">
        <f t="shared" si="39"/>
        <v>-0.97908891699034473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1309524</v>
      </c>
      <c r="E154" s="31">
        <v>1309524</v>
      </c>
      <c r="F154" s="31">
        <v>419243</v>
      </c>
      <c r="G154" s="36">
        <f t="shared" si="32"/>
        <v>0.32014915343285039</v>
      </c>
      <c r="H154" s="31">
        <v>354783</v>
      </c>
      <c r="I154" s="36">
        <f t="shared" si="33"/>
        <v>0.27092516059270394</v>
      </c>
      <c r="J154" s="31">
        <v>406622</v>
      </c>
      <c r="K154" s="36">
        <f t="shared" si="34"/>
        <v>0.31051130028926544</v>
      </c>
      <c r="L154" s="31">
        <v>21765</v>
      </c>
      <c r="M154" s="36">
        <f t="shared" si="35"/>
        <v>1.6620543037011923E-2</v>
      </c>
      <c r="N154" s="31">
        <f t="shared" si="36"/>
        <v>1202413</v>
      </c>
      <c r="O154" s="36">
        <f t="shared" si="37"/>
        <v>0.91820615735183164</v>
      </c>
      <c r="P154" s="31">
        <v>43282</v>
      </c>
      <c r="Q154" s="31">
        <v>1256543</v>
      </c>
      <c r="R154" s="31">
        <v>1256543</v>
      </c>
      <c r="S154" s="31">
        <v>1303939</v>
      </c>
      <c r="T154" s="36">
        <f t="shared" si="38"/>
        <v>1.0377193617727367</v>
      </c>
      <c r="U154" s="36">
        <f t="shared" si="39"/>
        <v>-0.4971350676955778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4580891</v>
      </c>
      <c r="E155" s="31">
        <v>10578835</v>
      </c>
      <c r="F155" s="31">
        <v>923967</v>
      </c>
      <c r="G155" s="36">
        <f t="shared" si="32"/>
        <v>0.20170028057860359</v>
      </c>
      <c r="H155" s="31">
        <v>2200855</v>
      </c>
      <c r="I155" s="36">
        <f t="shared" si="33"/>
        <v>0.4804425601918928</v>
      </c>
      <c r="J155" s="31">
        <v>920964</v>
      </c>
      <c r="K155" s="36">
        <f t="shared" si="34"/>
        <v>8.7057223219759075E-2</v>
      </c>
      <c r="L155" s="31">
        <v>3934374</v>
      </c>
      <c r="M155" s="36">
        <f t="shared" si="35"/>
        <v>0.37190995038678643</v>
      </c>
      <c r="N155" s="31">
        <f t="shared" si="36"/>
        <v>7980160</v>
      </c>
      <c r="O155" s="36">
        <f t="shared" si="37"/>
        <v>0.75435149522608114</v>
      </c>
      <c r="P155" s="31">
        <v>1153320</v>
      </c>
      <c r="Q155" s="31">
        <v>9581720</v>
      </c>
      <c r="R155" s="31">
        <v>9581720</v>
      </c>
      <c r="S155" s="31">
        <v>5647099</v>
      </c>
      <c r="T155" s="36">
        <f t="shared" si="38"/>
        <v>0.58936172211252258</v>
      </c>
      <c r="U155" s="36">
        <f t="shared" si="39"/>
        <v>2.4113463739465195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421496</v>
      </c>
      <c r="E156" s="31">
        <v>542496</v>
      </c>
      <c r="F156" s="31">
        <v>219993</v>
      </c>
      <c r="G156" s="36">
        <f t="shared" si="32"/>
        <v>0.52193377873099622</v>
      </c>
      <c r="H156" s="31">
        <v>102222</v>
      </c>
      <c r="I156" s="36">
        <f t="shared" si="33"/>
        <v>0.24252187446618712</v>
      </c>
      <c r="J156" s="31">
        <v>183627</v>
      </c>
      <c r="K156" s="36">
        <f t="shared" si="34"/>
        <v>0.33848544505397277</v>
      </c>
      <c r="L156" s="31">
        <v>115638</v>
      </c>
      <c r="M156" s="36">
        <f t="shared" si="35"/>
        <v>0.21315917536719164</v>
      </c>
      <c r="N156" s="31">
        <f t="shared" si="36"/>
        <v>621480</v>
      </c>
      <c r="O156" s="36">
        <f t="shared" si="37"/>
        <v>1.1455937002300478</v>
      </c>
      <c r="P156" s="31">
        <v>119599</v>
      </c>
      <c r="Q156" s="31">
        <v>405285</v>
      </c>
      <c r="R156" s="31">
        <v>405285</v>
      </c>
      <c r="S156" s="31">
        <v>461494</v>
      </c>
      <c r="T156" s="36">
        <f t="shared" si="38"/>
        <v>1.138690057613778</v>
      </c>
      <c r="U156" s="36">
        <f t="shared" si="39"/>
        <v>-3.3119006011755991E-2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39863971</v>
      </c>
      <c r="E157" s="32">
        <f>SUM(E151:E156)</f>
        <v>46171710</v>
      </c>
      <c r="F157" s="32">
        <f>SUM(F151:F156)</f>
        <v>5875010</v>
      </c>
      <c r="G157" s="37">
        <f t="shared" si="32"/>
        <v>0.14737643673280817</v>
      </c>
      <c r="H157" s="32">
        <f>SUM(H151:H156)</f>
        <v>22677143</v>
      </c>
      <c r="I157" s="37">
        <f t="shared" si="33"/>
        <v>0.56886312204070189</v>
      </c>
      <c r="J157" s="32">
        <f>SUM(J151:J156)</f>
        <v>3805896</v>
      </c>
      <c r="K157" s="37">
        <f t="shared" si="34"/>
        <v>8.2429175787511438E-2</v>
      </c>
      <c r="L157" s="32">
        <f>SUM(L151:L156)</f>
        <v>5844592</v>
      </c>
      <c r="M157" s="37">
        <f t="shared" si="35"/>
        <v>0.12658383239433843</v>
      </c>
      <c r="N157" s="32">
        <f t="shared" si="36"/>
        <v>38202641</v>
      </c>
      <c r="O157" s="37">
        <f t="shared" si="37"/>
        <v>0.82740364175379255</v>
      </c>
      <c r="P157" s="32">
        <f>SUM(P151:P156)</f>
        <v>6072002</v>
      </c>
      <c r="Q157" s="32">
        <f>SUM(Q151:Q156)</f>
        <v>42906828</v>
      </c>
      <c r="R157" s="32">
        <f>SUM(R151:R156)</f>
        <v>42794138</v>
      </c>
      <c r="S157" s="32">
        <f>SUM(S151:S156)</f>
        <v>36668463</v>
      </c>
      <c r="T157" s="37">
        <f t="shared" si="38"/>
        <v>0.85685714711673833</v>
      </c>
      <c r="U157" s="37">
        <f t="shared" si="39"/>
        <v>-3.745222745315302E-2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4222968</v>
      </c>
      <c r="E158" s="31">
        <v>4522968</v>
      </c>
      <c r="F158" s="31">
        <v>1038602</v>
      </c>
      <c r="G158" s="36">
        <f t="shared" si="32"/>
        <v>0.24594124322040803</v>
      </c>
      <c r="H158" s="31">
        <v>1074527</v>
      </c>
      <c r="I158" s="36">
        <f t="shared" si="33"/>
        <v>0.25444829323831014</v>
      </c>
      <c r="J158" s="31">
        <v>994892</v>
      </c>
      <c r="K158" s="36">
        <f t="shared" si="34"/>
        <v>0.21996441274844306</v>
      </c>
      <c r="L158" s="31">
        <v>1233792</v>
      </c>
      <c r="M158" s="36">
        <f t="shared" si="35"/>
        <v>0.27278371193428741</v>
      </c>
      <c r="N158" s="31">
        <f t="shared" si="36"/>
        <v>4341813</v>
      </c>
      <c r="O158" s="36">
        <f t="shared" si="37"/>
        <v>0.95994775996646453</v>
      </c>
      <c r="P158" s="31">
        <v>945016</v>
      </c>
      <c r="Q158" s="31">
        <v>4142469</v>
      </c>
      <c r="R158" s="31">
        <v>4062608</v>
      </c>
      <c r="S158" s="31">
        <v>3788941</v>
      </c>
      <c r="T158" s="36">
        <f t="shared" si="38"/>
        <v>0.93263760618794622</v>
      </c>
      <c r="U158" s="36">
        <f t="shared" si="39"/>
        <v>0.30557789497743948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25954784</v>
      </c>
      <c r="E159" s="31">
        <v>26274784</v>
      </c>
      <c r="F159" s="31">
        <v>7900847</v>
      </c>
      <c r="G159" s="36">
        <f t="shared" si="32"/>
        <v>0.30440811990575611</v>
      </c>
      <c r="H159" s="31">
        <v>6758383</v>
      </c>
      <c r="I159" s="36">
        <f t="shared" si="33"/>
        <v>0.26039064705759063</v>
      </c>
      <c r="J159" s="31">
        <v>9639304</v>
      </c>
      <c r="K159" s="36">
        <f t="shared" si="34"/>
        <v>0.36686520429625608</v>
      </c>
      <c r="L159" s="31">
        <v>1586555</v>
      </c>
      <c r="M159" s="36">
        <f t="shared" si="35"/>
        <v>6.0383179553445618E-2</v>
      </c>
      <c r="N159" s="31">
        <f t="shared" si="36"/>
        <v>25885089</v>
      </c>
      <c r="O159" s="36">
        <f t="shared" si="37"/>
        <v>0.9851684794059582</v>
      </c>
      <c r="P159" s="31">
        <v>1297140</v>
      </c>
      <c r="Q159" s="31">
        <v>22896708</v>
      </c>
      <c r="R159" s="31">
        <v>23404708</v>
      </c>
      <c r="S159" s="31">
        <v>22894078</v>
      </c>
      <c r="T159" s="36">
        <f t="shared" si="38"/>
        <v>0.97818259471555891</v>
      </c>
      <c r="U159" s="36">
        <f t="shared" si="39"/>
        <v>0.22311778219775813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21425198</v>
      </c>
      <c r="E160" s="31">
        <v>21268926</v>
      </c>
      <c r="F160" s="31">
        <v>8679501</v>
      </c>
      <c r="G160" s="36">
        <f t="shared" si="32"/>
        <v>0.40510715466900238</v>
      </c>
      <c r="H160" s="31">
        <v>7329890</v>
      </c>
      <c r="I160" s="36">
        <f t="shared" si="33"/>
        <v>0.34211539141901981</v>
      </c>
      <c r="J160" s="31">
        <v>5411887</v>
      </c>
      <c r="K160" s="36">
        <f t="shared" si="34"/>
        <v>0.25445041277589664</v>
      </c>
      <c r="L160" s="31">
        <v>3359</v>
      </c>
      <c r="M160" s="36">
        <f t="shared" si="35"/>
        <v>1.5792993026540221E-4</v>
      </c>
      <c r="N160" s="31">
        <f t="shared" si="36"/>
        <v>21424637</v>
      </c>
      <c r="O160" s="36">
        <f t="shared" si="37"/>
        <v>1.0073210560796535</v>
      </c>
      <c r="P160" s="31">
        <v>97</v>
      </c>
      <c r="Q160" s="31">
        <v>2009000</v>
      </c>
      <c r="R160" s="31">
        <v>2009000</v>
      </c>
      <c r="S160" s="31">
        <v>2004967</v>
      </c>
      <c r="T160" s="36">
        <f t="shared" si="38"/>
        <v>0.99799253359880535</v>
      </c>
      <c r="U160" s="36">
        <f t="shared" si="39"/>
        <v>33.628865979381445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1920000</v>
      </c>
      <c r="E161" s="31">
        <v>1935000</v>
      </c>
      <c r="F161" s="31">
        <v>1251817</v>
      </c>
      <c r="G161" s="36">
        <f t="shared" si="32"/>
        <v>0.65198802083333329</v>
      </c>
      <c r="H161" s="31">
        <v>7937</v>
      </c>
      <c r="I161" s="36">
        <f t="shared" si="33"/>
        <v>4.1338541666666668E-3</v>
      </c>
      <c r="J161" s="31">
        <v>233046</v>
      </c>
      <c r="K161" s="36">
        <f t="shared" si="34"/>
        <v>0.12043720930232558</v>
      </c>
      <c r="L161" s="31">
        <v>416701</v>
      </c>
      <c r="M161" s="36">
        <f t="shared" si="35"/>
        <v>0.21534935400516797</v>
      </c>
      <c r="N161" s="31">
        <f t="shared" si="36"/>
        <v>1909501</v>
      </c>
      <c r="O161" s="36">
        <f t="shared" si="37"/>
        <v>0.98682222222222227</v>
      </c>
      <c r="P161" s="31">
        <v>448806</v>
      </c>
      <c r="Q161" s="31">
        <v>1871798</v>
      </c>
      <c r="R161" s="31">
        <v>1966798</v>
      </c>
      <c r="S161" s="31">
        <v>1907004</v>
      </c>
      <c r="T161" s="36">
        <f t="shared" si="38"/>
        <v>0.96959830140156744</v>
      </c>
      <c r="U161" s="36">
        <f t="shared" si="39"/>
        <v>-7.1534248650864773E-2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41331386</v>
      </c>
      <c r="E162" s="31">
        <v>41331386</v>
      </c>
      <c r="F162" s="31">
        <v>17221428</v>
      </c>
      <c r="G162" s="36">
        <f t="shared" si="32"/>
        <v>0.4166670820088153</v>
      </c>
      <c r="H162" s="31">
        <v>13777111</v>
      </c>
      <c r="I162" s="36">
        <f t="shared" si="33"/>
        <v>0.33333290589384057</v>
      </c>
      <c r="J162" s="31">
        <v>10332846</v>
      </c>
      <c r="K162" s="36">
        <f t="shared" si="34"/>
        <v>0.24999998790265587</v>
      </c>
      <c r="L162" s="31">
        <v>0</v>
      </c>
      <c r="M162" s="36">
        <f t="shared" si="35"/>
        <v>0</v>
      </c>
      <c r="N162" s="31">
        <f t="shared" si="36"/>
        <v>41331385</v>
      </c>
      <c r="O162" s="36">
        <f t="shared" si="37"/>
        <v>0.99999997580531175</v>
      </c>
      <c r="P162" s="31">
        <v>0</v>
      </c>
      <c r="Q162" s="31">
        <v>24567763</v>
      </c>
      <c r="R162" s="31">
        <v>24567763</v>
      </c>
      <c r="S162" s="31">
        <v>24567764</v>
      </c>
      <c r="T162" s="36">
        <f t="shared" si="38"/>
        <v>1.0000000407037466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94854336</v>
      </c>
      <c r="E163" s="32">
        <f>SUM(E158:E162)</f>
        <v>95333064</v>
      </c>
      <c r="F163" s="32">
        <f>SUM(F158:F162)</f>
        <v>36092195</v>
      </c>
      <c r="G163" s="37">
        <f t="shared" si="32"/>
        <v>0.38050126670013273</v>
      </c>
      <c r="H163" s="32">
        <f>SUM(H158:H162)</f>
        <v>28947848</v>
      </c>
      <c r="I163" s="37">
        <f t="shared" si="33"/>
        <v>0.30518212683498203</v>
      </c>
      <c r="J163" s="32">
        <f>SUM(J158:J162)</f>
        <v>26611975</v>
      </c>
      <c r="K163" s="37">
        <f t="shared" si="34"/>
        <v>0.27914737954924013</v>
      </c>
      <c r="L163" s="32">
        <f>SUM(L158:L162)</f>
        <v>3240407</v>
      </c>
      <c r="M163" s="37">
        <f t="shared" si="35"/>
        <v>3.3990379245546959E-2</v>
      </c>
      <c r="N163" s="32">
        <f t="shared" si="36"/>
        <v>94892425</v>
      </c>
      <c r="O163" s="37">
        <f t="shared" si="37"/>
        <v>0.99537789952917066</v>
      </c>
      <c r="P163" s="32">
        <f>SUM(P158:P162)</f>
        <v>2691059</v>
      </c>
      <c r="Q163" s="32">
        <f>SUM(Q158:Q162)</f>
        <v>55487738</v>
      </c>
      <c r="R163" s="32">
        <f>SUM(R158:R162)</f>
        <v>56010877</v>
      </c>
      <c r="S163" s="32">
        <f>SUM(S158:S162)</f>
        <v>55162754</v>
      </c>
      <c r="T163" s="37">
        <f t="shared" si="38"/>
        <v>0.9848578875135271</v>
      </c>
      <c r="U163" s="37">
        <f t="shared" si="39"/>
        <v>0.20413822216458288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8086416</v>
      </c>
      <c r="E164" s="31">
        <v>8476116</v>
      </c>
      <c r="F164" s="31">
        <v>2060250</v>
      </c>
      <c r="G164" s="36">
        <f t="shared" si="32"/>
        <v>0.25477912588222024</v>
      </c>
      <c r="H164" s="31">
        <v>2129170</v>
      </c>
      <c r="I164" s="36">
        <f t="shared" si="33"/>
        <v>0.26330206113561311</v>
      </c>
      <c r="J164" s="31">
        <v>1972906</v>
      </c>
      <c r="K164" s="36">
        <f t="shared" si="34"/>
        <v>0.2327606181888025</v>
      </c>
      <c r="L164" s="31">
        <v>1847827</v>
      </c>
      <c r="M164" s="36">
        <f t="shared" si="35"/>
        <v>0.21800397729337354</v>
      </c>
      <c r="N164" s="31">
        <f t="shared" si="36"/>
        <v>8010153</v>
      </c>
      <c r="O164" s="36">
        <f t="shared" si="37"/>
        <v>0.94502635405178503</v>
      </c>
      <c r="P164" s="31">
        <v>2498555</v>
      </c>
      <c r="Q164" s="31">
        <v>5709696</v>
      </c>
      <c r="R164" s="31">
        <v>6609696</v>
      </c>
      <c r="S164" s="31">
        <v>7483795</v>
      </c>
      <c r="T164" s="36">
        <f t="shared" si="38"/>
        <v>1.1322449625519841</v>
      </c>
      <c r="U164" s="36">
        <f t="shared" si="39"/>
        <v>-0.26044173532301673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17205000</v>
      </c>
      <c r="E165" s="31">
        <v>17231000</v>
      </c>
      <c r="F165" s="31">
        <v>1193183</v>
      </c>
      <c r="G165" s="36">
        <f t="shared" si="32"/>
        <v>6.9350944492879971E-2</v>
      </c>
      <c r="H165" s="31">
        <v>1606795</v>
      </c>
      <c r="I165" s="36">
        <f t="shared" si="33"/>
        <v>9.3391165358907291E-2</v>
      </c>
      <c r="J165" s="31">
        <v>289671</v>
      </c>
      <c r="K165" s="36">
        <f t="shared" si="34"/>
        <v>1.6811038245023505E-2</v>
      </c>
      <c r="L165" s="31">
        <v>43216</v>
      </c>
      <c r="M165" s="36">
        <f t="shared" si="35"/>
        <v>2.508037838778945E-3</v>
      </c>
      <c r="N165" s="31">
        <f t="shared" si="36"/>
        <v>3132865</v>
      </c>
      <c r="O165" s="36">
        <f t="shared" si="37"/>
        <v>0.18181562300504903</v>
      </c>
      <c r="P165" s="31">
        <v>1599545</v>
      </c>
      <c r="Q165" s="31">
        <v>9516250</v>
      </c>
      <c r="R165" s="31">
        <v>8887743</v>
      </c>
      <c r="S165" s="31">
        <v>8959892</v>
      </c>
      <c r="T165" s="36">
        <f t="shared" si="38"/>
        <v>1.0081178089870511</v>
      </c>
      <c r="U165" s="36">
        <f t="shared" si="39"/>
        <v>-0.97298231684635317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61050014</v>
      </c>
      <c r="E166" s="31">
        <v>61249116</v>
      </c>
      <c r="F166" s="31">
        <v>24973103</v>
      </c>
      <c r="G166" s="36">
        <f t="shared" si="32"/>
        <v>0.40905974239416226</v>
      </c>
      <c r="H166" s="31">
        <v>21449472</v>
      </c>
      <c r="I166" s="36">
        <f t="shared" si="33"/>
        <v>0.35134262213273204</v>
      </c>
      <c r="J166" s="31">
        <v>8334867</v>
      </c>
      <c r="K166" s="36">
        <f t="shared" si="34"/>
        <v>0.13608142524048836</v>
      </c>
      <c r="L166" s="31">
        <v>132870</v>
      </c>
      <c r="M166" s="36">
        <f t="shared" si="35"/>
        <v>2.1693374317435046E-3</v>
      </c>
      <c r="N166" s="31">
        <f t="shared" si="36"/>
        <v>54890312</v>
      </c>
      <c r="O166" s="36">
        <f t="shared" si="37"/>
        <v>0.89618129345736186</v>
      </c>
      <c r="P166" s="31">
        <v>105797</v>
      </c>
      <c r="Q166" s="31">
        <v>41950036</v>
      </c>
      <c r="R166" s="31">
        <v>42248760</v>
      </c>
      <c r="S166" s="31">
        <v>42270691</v>
      </c>
      <c r="T166" s="36">
        <f t="shared" si="38"/>
        <v>1.000519092157971</v>
      </c>
      <c r="U166" s="36">
        <f t="shared" si="39"/>
        <v>0.25589572483151701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4882449</v>
      </c>
      <c r="E167" s="31">
        <v>4882449</v>
      </c>
      <c r="F167" s="31">
        <v>0</v>
      </c>
      <c r="G167" s="36">
        <f t="shared" si="32"/>
        <v>0</v>
      </c>
      <c r="H167" s="31">
        <v>3007867</v>
      </c>
      <c r="I167" s="36">
        <f t="shared" si="33"/>
        <v>0.61605702384192851</v>
      </c>
      <c r="J167" s="31">
        <v>1283148</v>
      </c>
      <c r="K167" s="36">
        <f t="shared" si="34"/>
        <v>0.26280827510947885</v>
      </c>
      <c r="L167" s="31">
        <v>576701</v>
      </c>
      <c r="M167" s="36">
        <f t="shared" si="35"/>
        <v>0.11811715800820449</v>
      </c>
      <c r="N167" s="31">
        <f t="shared" si="36"/>
        <v>4867716</v>
      </c>
      <c r="O167" s="36">
        <f t="shared" si="37"/>
        <v>0.99698245695961185</v>
      </c>
      <c r="P167" s="31">
        <v>256919</v>
      </c>
      <c r="Q167" s="31">
        <v>4178008</v>
      </c>
      <c r="R167" s="31">
        <v>4178008</v>
      </c>
      <c r="S167" s="31">
        <v>1157081</v>
      </c>
      <c r="T167" s="36">
        <f t="shared" si="38"/>
        <v>0.27694561618838454</v>
      </c>
      <c r="U167" s="36">
        <f t="shared" si="39"/>
        <v>1.2446802299557449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16690</v>
      </c>
      <c r="E168" s="31">
        <v>16690</v>
      </c>
      <c r="F168" s="31">
        <v>7538</v>
      </c>
      <c r="G168" s="36">
        <f t="shared" si="32"/>
        <v>0.45164769322947873</v>
      </c>
      <c r="H168" s="31">
        <v>7192</v>
      </c>
      <c r="I168" s="36">
        <f t="shared" si="33"/>
        <v>0.4309167165967645</v>
      </c>
      <c r="J168" s="31">
        <v>6098</v>
      </c>
      <c r="K168" s="36">
        <f t="shared" si="34"/>
        <v>0.36536848412222889</v>
      </c>
      <c r="L168" s="31">
        <v>16693</v>
      </c>
      <c r="M168" s="36">
        <f t="shared" si="35"/>
        <v>1.0001797483523067</v>
      </c>
      <c r="N168" s="31">
        <f t="shared" si="36"/>
        <v>37521</v>
      </c>
      <c r="O168" s="36">
        <f t="shared" si="37"/>
        <v>2.2481126423007791</v>
      </c>
      <c r="P168" s="31">
        <v>9202</v>
      </c>
      <c r="Q168" s="31">
        <v>16049</v>
      </c>
      <c r="R168" s="31">
        <v>16049</v>
      </c>
      <c r="S168" s="31">
        <v>41956</v>
      </c>
      <c r="T168" s="36">
        <f t="shared" si="38"/>
        <v>2.6142438781232475</v>
      </c>
      <c r="U168" s="36">
        <f t="shared" si="39"/>
        <v>0.81406216039991297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91240569</v>
      </c>
      <c r="E169" s="32">
        <f>SUM(E164:E168)</f>
        <v>91855371</v>
      </c>
      <c r="F169" s="32">
        <f>SUM(F164:F168)</f>
        <v>28234074</v>
      </c>
      <c r="G169" s="37">
        <f t="shared" si="32"/>
        <v>0.30944649194373175</v>
      </c>
      <c r="H169" s="32">
        <f>SUM(H164:H168)</f>
        <v>28200496</v>
      </c>
      <c r="I169" s="37">
        <f t="shared" si="33"/>
        <v>0.30907847582581383</v>
      </c>
      <c r="J169" s="32">
        <f>SUM(J164:J168)</f>
        <v>11886690</v>
      </c>
      <c r="K169" s="37">
        <f t="shared" si="34"/>
        <v>0.12940658636063862</v>
      </c>
      <c r="L169" s="32">
        <f>SUM(L164:L168)</f>
        <v>2617307</v>
      </c>
      <c r="M169" s="37">
        <f t="shared" si="35"/>
        <v>2.8493782905737761E-2</v>
      </c>
      <c r="N169" s="32">
        <f t="shared" si="36"/>
        <v>70938567</v>
      </c>
      <c r="O169" s="37">
        <f t="shared" si="37"/>
        <v>0.77228545514230196</v>
      </c>
      <c r="P169" s="32">
        <f>SUM(P164:P168)</f>
        <v>4470018</v>
      </c>
      <c r="Q169" s="32">
        <f>SUM(Q164:Q168)</f>
        <v>61370039</v>
      </c>
      <c r="R169" s="32">
        <f>SUM(R164:R168)</f>
        <v>61940256</v>
      </c>
      <c r="S169" s="32">
        <f>SUM(S164:S168)</f>
        <v>59913415</v>
      </c>
      <c r="T169" s="37">
        <f t="shared" si="38"/>
        <v>0.96727748429066873</v>
      </c>
      <c r="U169" s="37">
        <f t="shared" si="39"/>
        <v>-0.41447506475365425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993798564</v>
      </c>
      <c r="E170" s="32">
        <f>SUM(E105,E107:E111,E113:E120,E122:E125,E127:E131,E133:E136,E138:E143,E145:E149,E151:E156,E158:E162,E164:E168)</f>
        <v>1034649704</v>
      </c>
      <c r="F170" s="32">
        <f>SUM(F105,F107:F111,F113:F120,F122:F125,F127:F131,F133:F136,F138:F143,F145:F149,F151:F156,F158:F162,F164:F168)</f>
        <v>207171210</v>
      </c>
      <c r="G170" s="37">
        <f t="shared" si="32"/>
        <v>0.208463986067905</v>
      </c>
      <c r="H170" s="32">
        <f>SUM(H105,H107:H111,H113:H120,H122:H125,H127:H131,H133:H136,H138:H143,H145:H149,H151:H156,H158:H162,H164:H168)</f>
        <v>266952432</v>
      </c>
      <c r="I170" s="37">
        <f t="shared" si="33"/>
        <v>0.26861825089133456</v>
      </c>
      <c r="J170" s="32">
        <f>SUM(J105,J107:J111,J113:J120,J122:J125,J127:J131,J133:J136,J138:J143,J145:J149,J151:J156,J158:J162,J164:J168)</f>
        <v>268253817</v>
      </c>
      <c r="K170" s="37">
        <f t="shared" si="34"/>
        <v>0.25927018193976115</v>
      </c>
      <c r="L170" s="32">
        <f>SUM(L105,L107:L111,L113:L120,L122:L125,L127:L131,L133:L136,L138:L143,L145:L149,L151:L156,L158:L162,L164:L168)</f>
        <v>120654993</v>
      </c>
      <c r="M170" s="37">
        <f t="shared" si="35"/>
        <v>0.11661434061551715</v>
      </c>
      <c r="N170" s="32">
        <f t="shared" si="36"/>
        <v>863032452</v>
      </c>
      <c r="O170" s="37">
        <f t="shared" si="37"/>
        <v>0.83413009124100612</v>
      </c>
      <c r="P170" s="32">
        <f>SUM(P105,P107:P111,P113:P120,P122:P125,P127:P131,P133:P136,P138:P143,P145:P149,P151:P156,P158:P162,P164:P168)</f>
        <v>139625078</v>
      </c>
      <c r="Q170" s="32">
        <f>SUM(Q105,Q107:Q111,Q113:Q120,Q122:Q125,Q127:Q131,Q133:Q136,Q138:Q143,Q145:Q149,Q151:Q156,Q158:Q162,Q164:Q168)</f>
        <v>905334504</v>
      </c>
      <c r="R170" s="32">
        <f>SUM(R105,R107:R111,R113:R120,R122:R125,R127:R131,R133:R136,R138:R143,R145:R149,R151:R156,R158:R162,R164:R168)</f>
        <v>887440814</v>
      </c>
      <c r="S170" s="32">
        <f>SUM(S105,S107:S111,S113:S120,S122:S125,S127:S131,S133:S136,S138:S143,S145:S149,S151:S156,S158:S162,S164:S168)</f>
        <v>860002434</v>
      </c>
      <c r="T170" s="37">
        <f t="shared" si="38"/>
        <v>0.96908145358299913</v>
      </c>
      <c r="U170" s="37">
        <f t="shared" si="39"/>
        <v>-0.1358644540918359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536945</v>
      </c>
      <c r="E173" s="31">
        <v>591986</v>
      </c>
      <c r="F173" s="31">
        <v>93040</v>
      </c>
      <c r="G173" s="36">
        <f t="shared" ref="G173:G205" si="40">IF(($D173     =0),0,($F173     /$D173     ))</f>
        <v>0.17327659257465849</v>
      </c>
      <c r="H173" s="31">
        <v>127565</v>
      </c>
      <c r="I173" s="36">
        <f t="shared" ref="I173:I205" si="41">IF(($D173     =0),0,($H173     /$D173     ))</f>
        <v>0.23757554311894141</v>
      </c>
      <c r="J173" s="31">
        <v>144986</v>
      </c>
      <c r="K173" s="36">
        <f t="shared" ref="K173:K205" si="42">IF(($E173     =0),0,($J173     /$E173     ))</f>
        <v>0.24491457568253303</v>
      </c>
      <c r="L173" s="31">
        <v>165927</v>
      </c>
      <c r="M173" s="36">
        <f t="shared" ref="M173:M205" si="43">IF(($E173     =0),0,($L173     /$E173     ))</f>
        <v>0.28028872304412605</v>
      </c>
      <c r="N173" s="31">
        <f t="shared" ref="N173:N205" si="44">$F173     +$H173     +$J173     +$L173</f>
        <v>531518</v>
      </c>
      <c r="O173" s="36">
        <f t="shared" ref="O173:O205" si="45">IF(($E173     =0),0,($N173     /$E173     ))</f>
        <v>0.89785569253326936</v>
      </c>
      <c r="P173" s="31">
        <v>4589177</v>
      </c>
      <c r="Q173" s="31">
        <v>565939</v>
      </c>
      <c r="R173" s="31">
        <v>8419063</v>
      </c>
      <c r="S173" s="31">
        <v>8334855</v>
      </c>
      <c r="T173" s="36">
        <f t="shared" ref="T173:T205" si="46">IF(($R173     =0),0,($S173     /$R173     ))</f>
        <v>0.98999793682503623</v>
      </c>
      <c r="U173" s="36">
        <f t="shared" ref="U173:U205" si="47">IF(($P173     =0),0,(($L173     /$P173     )-1))</f>
        <v>-0.96384384389619315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157837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48607</v>
      </c>
      <c r="E175" s="31">
        <v>48607</v>
      </c>
      <c r="F175" s="31">
        <v>7199</v>
      </c>
      <c r="G175" s="36">
        <f t="shared" si="40"/>
        <v>0.14810623984199806</v>
      </c>
      <c r="H175" s="31">
        <v>36639</v>
      </c>
      <c r="I175" s="36">
        <f t="shared" si="41"/>
        <v>0.75378031970703807</v>
      </c>
      <c r="J175" s="31">
        <v>95222</v>
      </c>
      <c r="K175" s="36">
        <f t="shared" si="42"/>
        <v>1.9590182484004361</v>
      </c>
      <c r="L175" s="31">
        <v>7166</v>
      </c>
      <c r="M175" s="36">
        <f t="shared" si="43"/>
        <v>0.14742732528236674</v>
      </c>
      <c r="N175" s="31">
        <f t="shared" si="44"/>
        <v>146226</v>
      </c>
      <c r="O175" s="36">
        <f t="shared" si="45"/>
        <v>3.0083321332318391</v>
      </c>
      <c r="P175" s="31">
        <v>6529</v>
      </c>
      <c r="Q175" s="31">
        <v>53344</v>
      </c>
      <c r="R175" s="31">
        <v>53344</v>
      </c>
      <c r="S175" s="31">
        <v>19660</v>
      </c>
      <c r="T175" s="36">
        <f t="shared" si="46"/>
        <v>0.36855128974205159</v>
      </c>
      <c r="U175" s="36">
        <f t="shared" si="47"/>
        <v>9.7564711288099293E-2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226866</v>
      </c>
      <c r="E176" s="31">
        <v>276866</v>
      </c>
      <c r="F176" s="31">
        <v>89668</v>
      </c>
      <c r="G176" s="36">
        <f t="shared" si="40"/>
        <v>0.39524653319580721</v>
      </c>
      <c r="H176" s="31">
        <v>85859</v>
      </c>
      <c r="I176" s="36">
        <f t="shared" si="41"/>
        <v>0.37845688644398012</v>
      </c>
      <c r="J176" s="31">
        <v>99687</v>
      </c>
      <c r="K176" s="36">
        <f t="shared" si="42"/>
        <v>0.36005504467865324</v>
      </c>
      <c r="L176" s="31">
        <v>95909</v>
      </c>
      <c r="M176" s="36">
        <f t="shared" si="43"/>
        <v>0.34640945439309989</v>
      </c>
      <c r="N176" s="31">
        <f t="shared" si="44"/>
        <v>371123</v>
      </c>
      <c r="O176" s="36">
        <f t="shared" si="45"/>
        <v>1.3404426690167808</v>
      </c>
      <c r="P176" s="31">
        <v>80098</v>
      </c>
      <c r="Q176" s="31">
        <v>190039</v>
      </c>
      <c r="R176" s="31">
        <v>215039</v>
      </c>
      <c r="S176" s="31">
        <v>279491</v>
      </c>
      <c r="T176" s="36">
        <f t="shared" si="46"/>
        <v>1.2997223759411083</v>
      </c>
      <c r="U176" s="36">
        <f t="shared" si="47"/>
        <v>0.19739569027940762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543930</v>
      </c>
      <c r="E177" s="31">
        <v>94000</v>
      </c>
      <c r="F177" s="31">
        <v>18243</v>
      </c>
      <c r="G177" s="36">
        <f t="shared" si="40"/>
        <v>3.3539242181898403E-2</v>
      </c>
      <c r="H177" s="31">
        <v>25624</v>
      </c>
      <c r="I177" s="36">
        <f t="shared" si="41"/>
        <v>4.7109002996709136E-2</v>
      </c>
      <c r="J177" s="31">
        <v>73147</v>
      </c>
      <c r="K177" s="36">
        <f t="shared" si="42"/>
        <v>0.77815957446808515</v>
      </c>
      <c r="L177" s="31">
        <v>34783</v>
      </c>
      <c r="M177" s="36">
        <f t="shared" si="43"/>
        <v>0.37003191489361703</v>
      </c>
      <c r="N177" s="31">
        <f t="shared" si="44"/>
        <v>151797</v>
      </c>
      <c r="O177" s="36">
        <f t="shared" si="45"/>
        <v>1.6148617021276597</v>
      </c>
      <c r="P177" s="31">
        <v>47423</v>
      </c>
      <c r="Q177" s="31">
        <v>518523</v>
      </c>
      <c r="R177" s="31">
        <v>518517</v>
      </c>
      <c r="S177" s="31">
        <v>121556</v>
      </c>
      <c r="T177" s="36">
        <f t="shared" si="46"/>
        <v>0.2344301151167657</v>
      </c>
      <c r="U177" s="36">
        <f t="shared" si="47"/>
        <v>-0.26653733420492165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459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1356348</v>
      </c>
      <c r="E179" s="32">
        <f>SUM(E173:E178)</f>
        <v>1011459</v>
      </c>
      <c r="F179" s="32">
        <f>SUM(F173:F178)</f>
        <v>208150</v>
      </c>
      <c r="G179" s="37">
        <f t="shared" si="40"/>
        <v>0.15346356539767081</v>
      </c>
      <c r="H179" s="32">
        <f>SUM(H173:H178)</f>
        <v>275687</v>
      </c>
      <c r="I179" s="37">
        <f t="shared" si="41"/>
        <v>0.2032568337919177</v>
      </c>
      <c r="J179" s="32">
        <f>SUM(J173:J178)</f>
        <v>413042</v>
      </c>
      <c r="K179" s="37">
        <f t="shared" si="42"/>
        <v>0.40836257327286624</v>
      </c>
      <c r="L179" s="32">
        <f>SUM(L173:L178)</f>
        <v>303785</v>
      </c>
      <c r="M179" s="37">
        <f t="shared" si="43"/>
        <v>0.30034336537615464</v>
      </c>
      <c r="N179" s="32">
        <f t="shared" si="44"/>
        <v>1200664</v>
      </c>
      <c r="O179" s="37">
        <f t="shared" si="45"/>
        <v>1.1870614626989329</v>
      </c>
      <c r="P179" s="32">
        <f>SUM(P173:P178)</f>
        <v>4723227</v>
      </c>
      <c r="Q179" s="32">
        <f>SUM(Q173:Q178)</f>
        <v>1485682</v>
      </c>
      <c r="R179" s="32">
        <f>SUM(R173:R178)</f>
        <v>9205963</v>
      </c>
      <c r="S179" s="32">
        <f>SUM(S173:S178)</f>
        <v>8756021</v>
      </c>
      <c r="T179" s="37">
        <f t="shared" si="46"/>
        <v>0.95112493934637798</v>
      </c>
      <c r="U179" s="37">
        <f t="shared" si="47"/>
        <v>-0.93568274402225426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179671</v>
      </c>
      <c r="E180" s="31">
        <v>179671</v>
      </c>
      <c r="F180" s="31">
        <v>45471</v>
      </c>
      <c r="G180" s="36">
        <f t="shared" si="40"/>
        <v>0.25307923927623266</v>
      </c>
      <c r="H180" s="31">
        <v>69848</v>
      </c>
      <c r="I180" s="36">
        <f t="shared" si="41"/>
        <v>0.38875500219846276</v>
      </c>
      <c r="J180" s="31">
        <v>69014</v>
      </c>
      <c r="K180" s="36">
        <f t="shared" si="42"/>
        <v>0.38411318465417343</v>
      </c>
      <c r="L180" s="31">
        <v>62381</v>
      </c>
      <c r="M180" s="36">
        <f t="shared" si="43"/>
        <v>0.34719570771020364</v>
      </c>
      <c r="N180" s="31">
        <f t="shared" si="44"/>
        <v>246714</v>
      </c>
      <c r="O180" s="36">
        <f t="shared" si="45"/>
        <v>1.3731431338390725</v>
      </c>
      <c r="P180" s="31">
        <v>72920</v>
      </c>
      <c r="Q180" s="31">
        <v>171278</v>
      </c>
      <c r="R180" s="31">
        <v>171278</v>
      </c>
      <c r="S180" s="31">
        <v>273360</v>
      </c>
      <c r="T180" s="36">
        <f t="shared" si="46"/>
        <v>1.5960018215999721</v>
      </c>
      <c r="U180" s="36">
        <f t="shared" si="47"/>
        <v>-0.14452825013713655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419600</v>
      </c>
      <c r="E181" s="31">
        <v>350000</v>
      </c>
      <c r="F181" s="31">
        <v>80436</v>
      </c>
      <c r="G181" s="36">
        <f t="shared" si="40"/>
        <v>0.19169685414680648</v>
      </c>
      <c r="H181" s="31">
        <v>96469</v>
      </c>
      <c r="I181" s="36">
        <f t="shared" si="41"/>
        <v>0.22990705433746425</v>
      </c>
      <c r="J181" s="31">
        <v>60261</v>
      </c>
      <c r="K181" s="36">
        <f t="shared" si="42"/>
        <v>0.17217428571428572</v>
      </c>
      <c r="L181" s="31">
        <v>84832</v>
      </c>
      <c r="M181" s="36">
        <f t="shared" si="43"/>
        <v>0.24237714285714285</v>
      </c>
      <c r="N181" s="31">
        <f t="shared" si="44"/>
        <v>321998</v>
      </c>
      <c r="O181" s="36">
        <f t="shared" si="45"/>
        <v>0.91999428571428576</v>
      </c>
      <c r="P181" s="31">
        <v>92426</v>
      </c>
      <c r="Q181" s="31">
        <v>400000</v>
      </c>
      <c r="R181" s="31">
        <v>400000</v>
      </c>
      <c r="S181" s="31">
        <v>350354</v>
      </c>
      <c r="T181" s="36">
        <f t="shared" si="46"/>
        <v>0.87588500000000002</v>
      </c>
      <c r="U181" s="36">
        <f t="shared" si="47"/>
        <v>-8.2163027719472925E-2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164772</v>
      </c>
      <c r="E182" s="31">
        <v>150791</v>
      </c>
      <c r="F182" s="31">
        <v>32203</v>
      </c>
      <c r="G182" s="36">
        <f t="shared" si="40"/>
        <v>0.19543975918238535</v>
      </c>
      <c r="H182" s="31">
        <v>44843</v>
      </c>
      <c r="I182" s="36">
        <f t="shared" si="41"/>
        <v>0.27215182191148979</v>
      </c>
      <c r="J182" s="31">
        <v>34881</v>
      </c>
      <c r="K182" s="36">
        <f t="shared" si="42"/>
        <v>0.2313201716282802</v>
      </c>
      <c r="L182" s="31">
        <v>40216</v>
      </c>
      <c r="M182" s="36">
        <f t="shared" si="43"/>
        <v>0.2667002672573297</v>
      </c>
      <c r="N182" s="31">
        <f t="shared" si="44"/>
        <v>152143</v>
      </c>
      <c r="O182" s="36">
        <f t="shared" si="45"/>
        <v>1.0089660523506045</v>
      </c>
      <c r="P182" s="31">
        <v>42002</v>
      </c>
      <c r="Q182" s="31">
        <v>157074</v>
      </c>
      <c r="R182" s="31">
        <v>157074</v>
      </c>
      <c r="S182" s="31">
        <v>151186</v>
      </c>
      <c r="T182" s="36">
        <f t="shared" si="46"/>
        <v>0.9625144836191859</v>
      </c>
      <c r="U182" s="36">
        <f t="shared" si="47"/>
        <v>-4.2521784676920138E-2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585168</v>
      </c>
      <c r="E183" s="31">
        <v>585168</v>
      </c>
      <c r="F183" s="31">
        <v>174946</v>
      </c>
      <c r="G183" s="36">
        <f t="shared" si="40"/>
        <v>0.29896713422470128</v>
      </c>
      <c r="H183" s="31">
        <v>217093</v>
      </c>
      <c r="I183" s="36">
        <f t="shared" si="41"/>
        <v>0.37099260383342902</v>
      </c>
      <c r="J183" s="31">
        <v>274008</v>
      </c>
      <c r="K183" s="36">
        <f t="shared" si="42"/>
        <v>0.46825527028135511</v>
      </c>
      <c r="L183" s="31">
        <v>138388</v>
      </c>
      <c r="M183" s="36">
        <f t="shared" si="43"/>
        <v>0.23649276788887977</v>
      </c>
      <c r="N183" s="31">
        <f t="shared" si="44"/>
        <v>804435</v>
      </c>
      <c r="O183" s="36">
        <f t="shared" si="45"/>
        <v>1.3747077762283653</v>
      </c>
      <c r="P183" s="31">
        <v>135362</v>
      </c>
      <c r="Q183" s="31">
        <v>477835</v>
      </c>
      <c r="R183" s="31">
        <v>557835</v>
      </c>
      <c r="S183" s="31">
        <v>532315</v>
      </c>
      <c r="T183" s="36">
        <f t="shared" si="46"/>
        <v>0.95425170525334557</v>
      </c>
      <c r="U183" s="36">
        <f t="shared" si="47"/>
        <v>2.2354870643164215E-2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156896147</v>
      </c>
      <c r="E184" s="31">
        <v>157496147</v>
      </c>
      <c r="F184" s="31">
        <v>65373368</v>
      </c>
      <c r="G184" s="36">
        <f t="shared" si="40"/>
        <v>0.41666649723399518</v>
      </c>
      <c r="H184" s="31">
        <v>51671822</v>
      </c>
      <c r="I184" s="36">
        <f t="shared" si="41"/>
        <v>0.32933773701912517</v>
      </c>
      <c r="J184" s="31">
        <v>39224063</v>
      </c>
      <c r="K184" s="36">
        <f t="shared" si="42"/>
        <v>0.24904776241922921</v>
      </c>
      <c r="L184" s="31">
        <v>0</v>
      </c>
      <c r="M184" s="36">
        <f t="shared" si="43"/>
        <v>0</v>
      </c>
      <c r="N184" s="31">
        <f t="shared" si="44"/>
        <v>156269253</v>
      </c>
      <c r="O184" s="36">
        <f t="shared" si="45"/>
        <v>0.99221000625494671</v>
      </c>
      <c r="P184" s="31">
        <v>0</v>
      </c>
      <c r="Q184" s="31">
        <v>61926710</v>
      </c>
      <c r="R184" s="31">
        <v>61947710</v>
      </c>
      <c r="S184" s="31">
        <v>63467062</v>
      </c>
      <c r="T184" s="36">
        <f t="shared" si="46"/>
        <v>1.0245263626371337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158245358</v>
      </c>
      <c r="E185" s="32">
        <f>SUM(E180:E184)</f>
        <v>158761777</v>
      </c>
      <c r="F185" s="32">
        <f>SUM(F180:F184)</f>
        <v>65706424</v>
      </c>
      <c r="G185" s="37">
        <f t="shared" si="40"/>
        <v>0.41521865052117357</v>
      </c>
      <c r="H185" s="32">
        <f>SUM(H180:H184)</f>
        <v>52100075</v>
      </c>
      <c r="I185" s="37">
        <f t="shared" si="41"/>
        <v>0.32923603989698075</v>
      </c>
      <c r="J185" s="32">
        <f>SUM(J180:J184)</f>
        <v>39662227</v>
      </c>
      <c r="K185" s="37">
        <f t="shared" si="42"/>
        <v>0.24982226672859678</v>
      </c>
      <c r="L185" s="32">
        <f>SUM(L180:L184)</f>
        <v>325817</v>
      </c>
      <c r="M185" s="37">
        <f t="shared" si="43"/>
        <v>2.0522383041857739E-3</v>
      </c>
      <c r="N185" s="32">
        <f t="shared" si="44"/>
        <v>157794543</v>
      </c>
      <c r="O185" s="37">
        <f t="shared" si="45"/>
        <v>0.99390763936838522</v>
      </c>
      <c r="P185" s="32">
        <f>SUM(P180:P184)</f>
        <v>342710</v>
      </c>
      <c r="Q185" s="32">
        <f>SUM(Q180:Q184)</f>
        <v>63132897</v>
      </c>
      <c r="R185" s="32">
        <f>SUM(R180:R184)</f>
        <v>63233897</v>
      </c>
      <c r="S185" s="32">
        <f>SUM(S180:S184)</f>
        <v>64774277</v>
      </c>
      <c r="T185" s="37">
        <f t="shared" si="46"/>
        <v>1.0243600358839184</v>
      </c>
      <c r="U185" s="37">
        <f t="shared" si="47"/>
        <v>-4.9292404656998579E-2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1533916</v>
      </c>
      <c r="E187" s="31">
        <v>1533916</v>
      </c>
      <c r="F187" s="31">
        <v>1980</v>
      </c>
      <c r="G187" s="36">
        <f t="shared" si="40"/>
        <v>1.2908138385674312E-3</v>
      </c>
      <c r="H187" s="31">
        <v>843792</v>
      </c>
      <c r="I187" s="36">
        <f t="shared" si="41"/>
        <v>0.55009009619822724</v>
      </c>
      <c r="J187" s="31">
        <v>328570</v>
      </c>
      <c r="K187" s="36">
        <f t="shared" si="42"/>
        <v>0.21420338532227318</v>
      </c>
      <c r="L187" s="31">
        <v>228522</v>
      </c>
      <c r="M187" s="36">
        <f t="shared" si="43"/>
        <v>0.14897947475611442</v>
      </c>
      <c r="N187" s="31">
        <f t="shared" si="44"/>
        <v>1402864</v>
      </c>
      <c r="O187" s="36">
        <f t="shared" si="45"/>
        <v>0.91456377011518231</v>
      </c>
      <c r="P187" s="31">
        <v>202555</v>
      </c>
      <c r="Q187" s="31">
        <v>1245612</v>
      </c>
      <c r="R187" s="31">
        <v>1245612</v>
      </c>
      <c r="S187" s="31">
        <v>1229318</v>
      </c>
      <c r="T187" s="36">
        <f t="shared" si="46"/>
        <v>0.9869188800364801</v>
      </c>
      <c r="U187" s="36">
        <f t="shared" si="47"/>
        <v>0.12819727975117878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3169785</v>
      </c>
      <c r="E188" s="31">
        <v>2604785</v>
      </c>
      <c r="F188" s="31">
        <v>830064</v>
      </c>
      <c r="G188" s="36">
        <f t="shared" si="40"/>
        <v>0.26186760300777495</v>
      </c>
      <c r="H188" s="31">
        <v>668288</v>
      </c>
      <c r="I188" s="36">
        <f t="shared" si="41"/>
        <v>0.21083070302875431</v>
      </c>
      <c r="J188" s="31">
        <v>745633</v>
      </c>
      <c r="K188" s="36">
        <f t="shared" si="42"/>
        <v>0.286255103588204</v>
      </c>
      <c r="L188" s="31">
        <v>884721</v>
      </c>
      <c r="M188" s="36">
        <f t="shared" si="43"/>
        <v>0.33965221697760084</v>
      </c>
      <c r="N188" s="31">
        <f t="shared" si="44"/>
        <v>3128706</v>
      </c>
      <c r="O188" s="36">
        <f t="shared" si="45"/>
        <v>1.2011379058156431</v>
      </c>
      <c r="P188" s="31">
        <v>558644</v>
      </c>
      <c r="Q188" s="31">
        <v>2273974</v>
      </c>
      <c r="R188" s="31">
        <v>2256938</v>
      </c>
      <c r="S188" s="31">
        <v>2147500</v>
      </c>
      <c r="T188" s="36">
        <f t="shared" si="46"/>
        <v>0.95151040923587626</v>
      </c>
      <c r="U188" s="36">
        <f t="shared" si="47"/>
        <v>0.58369372981720025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411638</v>
      </c>
      <c r="E189" s="31">
        <v>418853</v>
      </c>
      <c r="F189" s="31">
        <v>45652</v>
      </c>
      <c r="G189" s="36">
        <f t="shared" si="40"/>
        <v>0.11090326937746273</v>
      </c>
      <c r="H189" s="31">
        <v>17967</v>
      </c>
      <c r="I189" s="36">
        <f t="shared" si="41"/>
        <v>4.3647573839149932E-2</v>
      </c>
      <c r="J189" s="31">
        <v>25215</v>
      </c>
      <c r="K189" s="36">
        <f t="shared" si="42"/>
        <v>6.0200117941139254E-2</v>
      </c>
      <c r="L189" s="31">
        <v>18231</v>
      </c>
      <c r="M189" s="36">
        <f t="shared" si="43"/>
        <v>4.3526010318655946E-2</v>
      </c>
      <c r="N189" s="31">
        <f t="shared" si="44"/>
        <v>107065</v>
      </c>
      <c r="O189" s="36">
        <f t="shared" si="45"/>
        <v>0.25561473834495635</v>
      </c>
      <c r="P189" s="31">
        <v>11843</v>
      </c>
      <c r="Q189" s="31">
        <v>374168</v>
      </c>
      <c r="R189" s="31">
        <v>406710</v>
      </c>
      <c r="S189" s="31">
        <v>83695</v>
      </c>
      <c r="T189" s="36">
        <f t="shared" si="46"/>
        <v>0.20578544909149024</v>
      </c>
      <c r="U189" s="36">
        <f t="shared" si="47"/>
        <v>0.53939035717301365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18249000</v>
      </c>
      <c r="E190" s="31">
        <v>18659000</v>
      </c>
      <c r="F190" s="31">
        <v>7603761</v>
      </c>
      <c r="G190" s="36">
        <f t="shared" si="40"/>
        <v>0.41666726943942134</v>
      </c>
      <c r="H190" s="31">
        <v>6083000</v>
      </c>
      <c r="I190" s="36">
        <f t="shared" si="41"/>
        <v>0.33333333333333331</v>
      </c>
      <c r="J190" s="31">
        <v>4562239</v>
      </c>
      <c r="K190" s="36">
        <f t="shared" si="42"/>
        <v>0.2445060828554585</v>
      </c>
      <c r="L190" s="31">
        <v>0</v>
      </c>
      <c r="M190" s="36">
        <f t="shared" si="43"/>
        <v>0</v>
      </c>
      <c r="N190" s="31">
        <f t="shared" si="44"/>
        <v>18249000</v>
      </c>
      <c r="O190" s="36">
        <f t="shared" si="45"/>
        <v>0.97802668953320115</v>
      </c>
      <c r="P190" s="31">
        <v>0</v>
      </c>
      <c r="Q190" s="31">
        <v>17009000</v>
      </c>
      <c r="R190" s="31">
        <v>16414000</v>
      </c>
      <c r="S190" s="31">
        <v>17009000</v>
      </c>
      <c r="T190" s="36">
        <f t="shared" si="46"/>
        <v>1.0362495430729866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23364339</v>
      </c>
      <c r="E191" s="32">
        <f>SUM(E186:E190)</f>
        <v>23216554</v>
      </c>
      <c r="F191" s="32">
        <f>SUM(F186:F190)</f>
        <v>8481457</v>
      </c>
      <c r="G191" s="37">
        <f t="shared" si="40"/>
        <v>0.36300864321477272</v>
      </c>
      <c r="H191" s="32">
        <f>SUM(H186:H190)</f>
        <v>7613047</v>
      </c>
      <c r="I191" s="37">
        <f t="shared" si="41"/>
        <v>0.32584046139717454</v>
      </c>
      <c r="J191" s="32">
        <f>SUM(J186:J190)</f>
        <v>5661657</v>
      </c>
      <c r="K191" s="37">
        <f t="shared" si="42"/>
        <v>0.24386293504195325</v>
      </c>
      <c r="L191" s="32">
        <f>SUM(L186:L190)</f>
        <v>1131474</v>
      </c>
      <c r="M191" s="37">
        <f t="shared" si="43"/>
        <v>4.8735656463056491E-2</v>
      </c>
      <c r="N191" s="32">
        <f t="shared" si="44"/>
        <v>22887635</v>
      </c>
      <c r="O191" s="37">
        <f t="shared" si="45"/>
        <v>0.98583256584935042</v>
      </c>
      <c r="P191" s="32">
        <f>SUM(P186:P190)</f>
        <v>773042</v>
      </c>
      <c r="Q191" s="32">
        <f>SUM(Q186:Q190)</f>
        <v>20902754</v>
      </c>
      <c r="R191" s="32">
        <f>SUM(R186:R190)</f>
        <v>20323260</v>
      </c>
      <c r="S191" s="32">
        <f>SUM(S186:S190)</f>
        <v>20469513</v>
      </c>
      <c r="T191" s="37">
        <f t="shared" si="46"/>
        <v>1.0071963356272566</v>
      </c>
      <c r="U191" s="37">
        <f t="shared" si="47"/>
        <v>0.46366432871693908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343356</v>
      </c>
      <c r="E192" s="31">
        <v>343356</v>
      </c>
      <c r="F192" s="31">
        <v>50287</v>
      </c>
      <c r="G192" s="36">
        <f t="shared" si="40"/>
        <v>0.14645732126422722</v>
      </c>
      <c r="H192" s="31">
        <v>134152</v>
      </c>
      <c r="I192" s="36">
        <f t="shared" si="41"/>
        <v>0.39070818625566467</v>
      </c>
      <c r="J192" s="31">
        <v>130326</v>
      </c>
      <c r="K192" s="36">
        <f t="shared" si="42"/>
        <v>0.37956523258658653</v>
      </c>
      <c r="L192" s="31">
        <v>114527</v>
      </c>
      <c r="M192" s="36">
        <f t="shared" si="43"/>
        <v>0.33355176551450971</v>
      </c>
      <c r="N192" s="31">
        <f t="shared" si="44"/>
        <v>429292</v>
      </c>
      <c r="O192" s="36">
        <f t="shared" si="45"/>
        <v>1.2502825056209881</v>
      </c>
      <c r="P192" s="31">
        <v>83970</v>
      </c>
      <c r="Q192" s="31">
        <v>377366</v>
      </c>
      <c r="R192" s="31">
        <v>323917</v>
      </c>
      <c r="S192" s="31">
        <v>289566</v>
      </c>
      <c r="T192" s="36">
        <f t="shared" si="46"/>
        <v>0.89395122824674222</v>
      </c>
      <c r="U192" s="36">
        <f t="shared" si="47"/>
        <v>0.36390377515779448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201682</v>
      </c>
      <c r="E193" s="31">
        <v>201682</v>
      </c>
      <c r="F193" s="31">
        <v>118605</v>
      </c>
      <c r="G193" s="36">
        <f t="shared" si="40"/>
        <v>0.58807925347824797</v>
      </c>
      <c r="H193" s="31">
        <v>68201</v>
      </c>
      <c r="I193" s="36">
        <f t="shared" si="41"/>
        <v>0.33816106543965252</v>
      </c>
      <c r="J193" s="31">
        <v>152970</v>
      </c>
      <c r="K193" s="36">
        <f t="shared" si="42"/>
        <v>0.75847125673089322</v>
      </c>
      <c r="L193" s="31">
        <v>201616</v>
      </c>
      <c r="M193" s="36">
        <f t="shared" si="43"/>
        <v>0.99967275215438167</v>
      </c>
      <c r="N193" s="31">
        <f t="shared" si="44"/>
        <v>541392</v>
      </c>
      <c r="O193" s="36">
        <f t="shared" si="45"/>
        <v>2.6843843278031754</v>
      </c>
      <c r="P193" s="31">
        <v>125335</v>
      </c>
      <c r="Q193" s="31">
        <v>241734</v>
      </c>
      <c r="R193" s="31">
        <v>241734</v>
      </c>
      <c r="S193" s="31">
        <v>418062</v>
      </c>
      <c r="T193" s="36">
        <f t="shared" si="46"/>
        <v>1.7294298691950656</v>
      </c>
      <c r="U193" s="36">
        <f t="shared" si="47"/>
        <v>0.60861690669007062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564085</v>
      </c>
      <c r="E194" s="31">
        <v>567253</v>
      </c>
      <c r="F194" s="31">
        <v>134845</v>
      </c>
      <c r="G194" s="36">
        <f t="shared" si="40"/>
        <v>0.23905085226517281</v>
      </c>
      <c r="H194" s="31">
        <v>111594</v>
      </c>
      <c r="I194" s="36">
        <f t="shared" si="41"/>
        <v>0.19783188703830096</v>
      </c>
      <c r="J194" s="31">
        <v>150174</v>
      </c>
      <c r="K194" s="36">
        <f t="shared" si="42"/>
        <v>0.26473901416122964</v>
      </c>
      <c r="L194" s="31">
        <v>141320</v>
      </c>
      <c r="M194" s="36">
        <f t="shared" si="43"/>
        <v>0.24913045854318971</v>
      </c>
      <c r="N194" s="31">
        <f t="shared" si="44"/>
        <v>537933</v>
      </c>
      <c r="O194" s="36">
        <f t="shared" si="45"/>
        <v>0.94831230509137898</v>
      </c>
      <c r="P194" s="31">
        <v>110126</v>
      </c>
      <c r="Q194" s="31">
        <v>523094</v>
      </c>
      <c r="R194" s="31">
        <v>564762</v>
      </c>
      <c r="S194" s="31">
        <v>495400</v>
      </c>
      <c r="T194" s="36">
        <f t="shared" si="46"/>
        <v>0.87718366320680219</v>
      </c>
      <c r="U194" s="36">
        <f t="shared" si="47"/>
        <v>0.2832573597515573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512179</v>
      </c>
      <c r="E195" s="31">
        <v>576161</v>
      </c>
      <c r="F195" s="31">
        <v>92311</v>
      </c>
      <c r="G195" s="36">
        <f t="shared" si="40"/>
        <v>0.18023191110920206</v>
      </c>
      <c r="H195" s="31">
        <v>147237</v>
      </c>
      <c r="I195" s="36">
        <f t="shared" si="41"/>
        <v>0.28747176280167674</v>
      </c>
      <c r="J195" s="31">
        <v>115270</v>
      </c>
      <c r="K195" s="36">
        <f t="shared" si="42"/>
        <v>0.20006560666202677</v>
      </c>
      <c r="L195" s="31">
        <v>120200</v>
      </c>
      <c r="M195" s="36">
        <f t="shared" si="43"/>
        <v>0.20862224274117824</v>
      </c>
      <c r="N195" s="31">
        <f t="shared" si="44"/>
        <v>475018</v>
      </c>
      <c r="O195" s="36">
        <f t="shared" si="45"/>
        <v>0.82445358155099013</v>
      </c>
      <c r="P195" s="31">
        <v>108229</v>
      </c>
      <c r="Q195" s="31">
        <v>450646</v>
      </c>
      <c r="R195" s="31">
        <v>488256</v>
      </c>
      <c r="S195" s="31">
        <v>454854</v>
      </c>
      <c r="T195" s="36">
        <f t="shared" si="46"/>
        <v>0.93158916633896971</v>
      </c>
      <c r="U195" s="36">
        <f t="shared" si="47"/>
        <v>0.11060806253407129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825168</v>
      </c>
      <c r="E196" s="31">
        <v>825168</v>
      </c>
      <c r="F196" s="31">
        <v>154340</v>
      </c>
      <c r="G196" s="36">
        <f t="shared" si="40"/>
        <v>0.18704069959087119</v>
      </c>
      <c r="H196" s="31">
        <v>164153</v>
      </c>
      <c r="I196" s="36">
        <f t="shared" si="41"/>
        <v>0.198932823376573</v>
      </c>
      <c r="J196" s="31">
        <v>167107</v>
      </c>
      <c r="K196" s="36">
        <f t="shared" si="42"/>
        <v>0.2025127004440308</v>
      </c>
      <c r="L196" s="31">
        <v>108385</v>
      </c>
      <c r="M196" s="36">
        <f t="shared" si="43"/>
        <v>0.13134901014096523</v>
      </c>
      <c r="N196" s="31">
        <f t="shared" si="44"/>
        <v>593985</v>
      </c>
      <c r="O196" s="36">
        <f t="shared" si="45"/>
        <v>0.71983523355244028</v>
      </c>
      <c r="P196" s="31">
        <v>103621</v>
      </c>
      <c r="Q196" s="31">
        <v>1286623</v>
      </c>
      <c r="R196" s="31">
        <v>786623</v>
      </c>
      <c r="S196" s="31">
        <v>401018</v>
      </c>
      <c r="T196" s="36">
        <f t="shared" si="46"/>
        <v>0.50979694211839721</v>
      </c>
      <c r="U196" s="36">
        <f t="shared" si="47"/>
        <v>4.5975236679823617E-2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2446470</v>
      </c>
      <c r="E198" s="32">
        <f>SUM(E192:E197)</f>
        <v>2513620</v>
      </c>
      <c r="F198" s="32">
        <f>SUM(F192:F197)</f>
        <v>550388</v>
      </c>
      <c r="G198" s="37">
        <f t="shared" si="40"/>
        <v>0.22497230703830418</v>
      </c>
      <c r="H198" s="32">
        <f>SUM(H192:H197)</f>
        <v>625337</v>
      </c>
      <c r="I198" s="37">
        <f t="shared" si="41"/>
        <v>0.25560787583743105</v>
      </c>
      <c r="J198" s="32">
        <f>SUM(J192:J197)</f>
        <v>715847</v>
      </c>
      <c r="K198" s="37">
        <f t="shared" si="42"/>
        <v>0.28478727890452815</v>
      </c>
      <c r="L198" s="32">
        <f>SUM(L192:L197)</f>
        <v>686048</v>
      </c>
      <c r="M198" s="37">
        <f t="shared" si="43"/>
        <v>0.2729322650201701</v>
      </c>
      <c r="N198" s="32">
        <f t="shared" si="44"/>
        <v>2577620</v>
      </c>
      <c r="O198" s="37">
        <f t="shared" si="45"/>
        <v>1.0254612869089201</v>
      </c>
      <c r="P198" s="32">
        <f>SUM(P192:P197)</f>
        <v>531281</v>
      </c>
      <c r="Q198" s="32">
        <f>SUM(Q192:Q197)</f>
        <v>2879463</v>
      </c>
      <c r="R198" s="32">
        <f>SUM(R192:R197)</f>
        <v>2405292</v>
      </c>
      <c r="S198" s="32">
        <f>SUM(S192:S197)</f>
        <v>2058900</v>
      </c>
      <c r="T198" s="37">
        <f t="shared" si="46"/>
        <v>0.85598754745785544</v>
      </c>
      <c r="U198" s="37">
        <f t="shared" si="47"/>
        <v>0.29130911890317934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90037</v>
      </c>
      <c r="E199" s="31">
        <v>55921</v>
      </c>
      <c r="F199" s="31">
        <v>10457</v>
      </c>
      <c r="G199" s="36">
        <f t="shared" si="40"/>
        <v>0.11614114197496585</v>
      </c>
      <c r="H199" s="31">
        <v>10620</v>
      </c>
      <c r="I199" s="36">
        <f t="shared" si="41"/>
        <v>0.11795150882415008</v>
      </c>
      <c r="J199" s="31">
        <v>12334</v>
      </c>
      <c r="K199" s="36">
        <f t="shared" si="42"/>
        <v>0.22056114876343413</v>
      </c>
      <c r="L199" s="31">
        <v>16535</v>
      </c>
      <c r="M199" s="36">
        <f t="shared" si="43"/>
        <v>0.29568498417410277</v>
      </c>
      <c r="N199" s="31">
        <f t="shared" si="44"/>
        <v>49946</v>
      </c>
      <c r="O199" s="36">
        <f t="shared" si="45"/>
        <v>0.89315284061443823</v>
      </c>
      <c r="P199" s="31">
        <v>15324</v>
      </c>
      <c r="Q199" s="31">
        <v>111496</v>
      </c>
      <c r="R199" s="31">
        <v>85834</v>
      </c>
      <c r="S199" s="31">
        <v>70142</v>
      </c>
      <c r="T199" s="36">
        <f t="shared" si="46"/>
        <v>0.81718200246988371</v>
      </c>
      <c r="U199" s="36">
        <f t="shared" si="47"/>
        <v>7.9026363873662131E-2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11332387</v>
      </c>
      <c r="E200" s="31">
        <v>11319932</v>
      </c>
      <c r="F200" s="31">
        <v>4962440</v>
      </c>
      <c r="G200" s="36">
        <f t="shared" si="40"/>
        <v>0.4378989175007878</v>
      </c>
      <c r="H200" s="31">
        <v>3888838</v>
      </c>
      <c r="I200" s="36">
        <f t="shared" si="41"/>
        <v>0.34316141868434252</v>
      </c>
      <c r="J200" s="31">
        <v>2446129</v>
      </c>
      <c r="K200" s="36">
        <f t="shared" si="42"/>
        <v>0.2160904323453533</v>
      </c>
      <c r="L200" s="31">
        <v>34787</v>
      </c>
      <c r="M200" s="36">
        <f t="shared" si="43"/>
        <v>3.0730749972703018E-3</v>
      </c>
      <c r="N200" s="31">
        <f t="shared" si="44"/>
        <v>11332194</v>
      </c>
      <c r="O200" s="36">
        <f t="shared" si="45"/>
        <v>1.0010832220546908</v>
      </c>
      <c r="P200" s="31">
        <v>11756</v>
      </c>
      <c r="Q200" s="31">
        <v>11327291</v>
      </c>
      <c r="R200" s="31">
        <v>11326291</v>
      </c>
      <c r="S200" s="31">
        <v>11294761</v>
      </c>
      <c r="T200" s="36">
        <f t="shared" si="46"/>
        <v>0.99721621137934735</v>
      </c>
      <c r="U200" s="36">
        <f t="shared" si="47"/>
        <v>1.9590847226947941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274313</v>
      </c>
      <c r="E202" s="31">
        <v>79963</v>
      </c>
      <c r="F202" s="31">
        <v>20170</v>
      </c>
      <c r="G202" s="36">
        <f t="shared" si="40"/>
        <v>7.3529143715390807E-2</v>
      </c>
      <c r="H202" s="31">
        <v>19895</v>
      </c>
      <c r="I202" s="36">
        <f t="shared" si="41"/>
        <v>7.252663927703025E-2</v>
      </c>
      <c r="J202" s="31">
        <v>21286</v>
      </c>
      <c r="K202" s="36">
        <f t="shared" si="42"/>
        <v>0.26619811662894088</v>
      </c>
      <c r="L202" s="31">
        <v>18105</v>
      </c>
      <c r="M202" s="36">
        <f t="shared" si="43"/>
        <v>0.22641721796330802</v>
      </c>
      <c r="N202" s="31">
        <f t="shared" si="44"/>
        <v>79456</v>
      </c>
      <c r="O202" s="36">
        <f t="shared" si="45"/>
        <v>0.99365956754999185</v>
      </c>
      <c r="P202" s="31">
        <v>19899</v>
      </c>
      <c r="Q202" s="31">
        <v>261500</v>
      </c>
      <c r="R202" s="31">
        <v>261500</v>
      </c>
      <c r="S202" s="31">
        <v>86119</v>
      </c>
      <c r="T202" s="36">
        <f t="shared" si="46"/>
        <v>0.3293269598470363</v>
      </c>
      <c r="U202" s="36">
        <f t="shared" si="47"/>
        <v>-9.0155284185134965E-2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11696737</v>
      </c>
      <c r="E204" s="32">
        <f>SUM(E199:E203)</f>
        <v>11455816</v>
      </c>
      <c r="F204" s="32">
        <f>SUM(F199:F203)</f>
        <v>4993067</v>
      </c>
      <c r="G204" s="37">
        <f t="shared" si="40"/>
        <v>0.42687691447623383</v>
      </c>
      <c r="H204" s="32">
        <f>SUM(H199:H203)</f>
        <v>3919353</v>
      </c>
      <c r="I204" s="37">
        <f t="shared" si="41"/>
        <v>0.33508088623348548</v>
      </c>
      <c r="J204" s="32">
        <f>SUM(J199:J203)</f>
        <v>2479749</v>
      </c>
      <c r="K204" s="37">
        <f t="shared" si="42"/>
        <v>0.2164620137055274</v>
      </c>
      <c r="L204" s="32">
        <f>SUM(L199:L203)</f>
        <v>69427</v>
      </c>
      <c r="M204" s="37">
        <f t="shared" si="43"/>
        <v>6.0604150764991338E-3</v>
      </c>
      <c r="N204" s="32">
        <f t="shared" si="44"/>
        <v>11461596</v>
      </c>
      <c r="O204" s="37">
        <f t="shared" si="45"/>
        <v>1.0005045472099063</v>
      </c>
      <c r="P204" s="32">
        <f>SUM(P199:P203)</f>
        <v>46979</v>
      </c>
      <c r="Q204" s="32">
        <f>SUM(Q199:Q203)</f>
        <v>11700287</v>
      </c>
      <c r="R204" s="32">
        <f>SUM(R199:R203)</f>
        <v>11673625</v>
      </c>
      <c r="S204" s="32">
        <f>SUM(S199:S203)</f>
        <v>11451022</v>
      </c>
      <c r="T204" s="37">
        <f t="shared" si="46"/>
        <v>0.98093111608433536</v>
      </c>
      <c r="U204" s="37">
        <f t="shared" si="47"/>
        <v>0.47783052001958315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197109252</v>
      </c>
      <c r="E205" s="32">
        <f>SUM(E173:E178,E180:E184,E186:E190,E192:E197,E199:E203)</f>
        <v>196959226</v>
      </c>
      <c r="F205" s="32">
        <f>SUM(F173:F178,F180:F184,F186:F190,F192:F197,F199:F203)</f>
        <v>79939486</v>
      </c>
      <c r="G205" s="37">
        <f t="shared" si="40"/>
        <v>0.40555927836406175</v>
      </c>
      <c r="H205" s="32">
        <f>SUM(H173:H178,H180:H184,H186:H190,H192:H197,H199:H203)</f>
        <v>64533499</v>
      </c>
      <c r="I205" s="37">
        <f t="shared" si="41"/>
        <v>0.3273996443353151</v>
      </c>
      <c r="J205" s="32">
        <f>SUM(J173:J178,J180:J184,J186:J190,J192:J197,J199:J203)</f>
        <v>48932522</v>
      </c>
      <c r="K205" s="37">
        <f t="shared" si="42"/>
        <v>0.24843985729310289</v>
      </c>
      <c r="L205" s="32">
        <f>SUM(L173:L178,L180:L184,L186:L190,L192:L197,L199:L203)</f>
        <v>2516551</v>
      </c>
      <c r="M205" s="37">
        <f t="shared" si="43"/>
        <v>1.2777015076206686E-2</v>
      </c>
      <c r="N205" s="32">
        <f t="shared" si="44"/>
        <v>195922058</v>
      </c>
      <c r="O205" s="37">
        <f t="shared" si="45"/>
        <v>0.99473409790917844</v>
      </c>
      <c r="P205" s="32">
        <f>SUM(P173:P178,P180:P184,P186:P190,P192:P197,P199:P203)</f>
        <v>6417239</v>
      </c>
      <c r="Q205" s="32">
        <f>SUM(Q173:Q178,Q180:Q184,Q186:Q190,Q192:Q197,Q199:Q203)</f>
        <v>100101083</v>
      </c>
      <c r="R205" s="32">
        <f>SUM(R173:R178,R180:R184,R186:R190,R192:R197,R199:R203)</f>
        <v>106842037</v>
      </c>
      <c r="S205" s="32">
        <f>SUM(S173:S178,S180:S184,S186:S190,S192:S197,S199:S203)</f>
        <v>107509733</v>
      </c>
      <c r="T205" s="37">
        <f t="shared" si="46"/>
        <v>1.006249375421399</v>
      </c>
      <c r="U205" s="37">
        <f t="shared" si="47"/>
        <v>-0.60784521193616126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80004</v>
      </c>
      <c r="E208" s="31">
        <v>555340</v>
      </c>
      <c r="F208" s="31">
        <v>62973</v>
      </c>
      <c r="G208" s="36">
        <f t="shared" ref="G208:G231" si="48">IF(($D208     =0),0,($F208     /$D208     ))</f>
        <v>0.7871231438428079</v>
      </c>
      <c r="H208" s="31">
        <v>480085</v>
      </c>
      <c r="I208" s="36">
        <f t="shared" ref="I208:I231" si="49">IF(($D208     =0),0,($H208     /$D208     ))</f>
        <v>6.0007624618769064</v>
      </c>
      <c r="J208" s="31">
        <v>103733</v>
      </c>
      <c r="K208" s="36">
        <f t="shared" ref="K208:K231" si="50">IF(($E208     =0),0,($J208     /$E208     ))</f>
        <v>0.18679187524759608</v>
      </c>
      <c r="L208" s="31">
        <v>66101</v>
      </c>
      <c r="M208" s="36">
        <f t="shared" ref="M208:M231" si="51">IF(($E208     =0),0,($L208     /$E208     ))</f>
        <v>0.11902798285734865</v>
      </c>
      <c r="N208" s="31">
        <f t="shared" ref="N208:N231" si="52">$F208     +$H208     +$J208     +$L208</f>
        <v>712892</v>
      </c>
      <c r="O208" s="36">
        <f t="shared" ref="O208:O231" si="53">IF(($E208     =0),0,($N208     /$E208     ))</f>
        <v>1.2837036770266863</v>
      </c>
      <c r="P208" s="31">
        <v>43768</v>
      </c>
      <c r="Q208" s="31">
        <v>0</v>
      </c>
      <c r="R208" s="31">
        <v>0</v>
      </c>
      <c r="S208" s="31">
        <v>176895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0.51025863644671898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1167265</v>
      </c>
      <c r="E209" s="31">
        <v>1167265</v>
      </c>
      <c r="F209" s="31">
        <v>656674</v>
      </c>
      <c r="G209" s="36">
        <f t="shared" si="48"/>
        <v>0.5625749080114627</v>
      </c>
      <c r="H209" s="31">
        <v>-164254</v>
      </c>
      <c r="I209" s="36">
        <f t="shared" si="49"/>
        <v>-0.14071697515131526</v>
      </c>
      <c r="J209" s="31">
        <v>230505</v>
      </c>
      <c r="K209" s="36">
        <f t="shared" si="50"/>
        <v>0.19747443810959808</v>
      </c>
      <c r="L209" s="31">
        <v>273739</v>
      </c>
      <c r="M209" s="36">
        <f t="shared" si="51"/>
        <v>0.23451315682385748</v>
      </c>
      <c r="N209" s="31">
        <f t="shared" si="52"/>
        <v>996664</v>
      </c>
      <c r="O209" s="36">
        <f t="shared" si="53"/>
        <v>0.85384552779360301</v>
      </c>
      <c r="P209" s="31">
        <v>201953</v>
      </c>
      <c r="Q209" s="31">
        <v>1017197</v>
      </c>
      <c r="R209" s="31">
        <v>1111856</v>
      </c>
      <c r="S209" s="31">
        <v>607061</v>
      </c>
      <c r="T209" s="36">
        <f t="shared" si="54"/>
        <v>0.54598886906218069</v>
      </c>
      <c r="U209" s="36">
        <f t="shared" si="55"/>
        <v>0.35545894341752793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243169</v>
      </c>
      <c r="E210" s="31">
        <v>243169</v>
      </c>
      <c r="F210" s="31">
        <v>70636</v>
      </c>
      <c r="G210" s="36">
        <f t="shared" si="48"/>
        <v>0.29048110573304986</v>
      </c>
      <c r="H210" s="31">
        <v>75821</v>
      </c>
      <c r="I210" s="36">
        <f t="shared" si="49"/>
        <v>0.31180372498139153</v>
      </c>
      <c r="J210" s="31">
        <v>77969</v>
      </c>
      <c r="K210" s="36">
        <f t="shared" si="50"/>
        <v>0.32063708778668332</v>
      </c>
      <c r="L210" s="31">
        <v>72673</v>
      </c>
      <c r="M210" s="36">
        <f t="shared" si="51"/>
        <v>0.29885799587940898</v>
      </c>
      <c r="N210" s="31">
        <f t="shared" si="52"/>
        <v>297099</v>
      </c>
      <c r="O210" s="36">
        <f t="shared" si="53"/>
        <v>1.2217799143805337</v>
      </c>
      <c r="P210" s="31">
        <v>57557</v>
      </c>
      <c r="Q210" s="31">
        <v>231810</v>
      </c>
      <c r="R210" s="31">
        <v>231810</v>
      </c>
      <c r="S210" s="31">
        <v>200149</v>
      </c>
      <c r="T210" s="36">
        <f t="shared" si="54"/>
        <v>0.86341831672490399</v>
      </c>
      <c r="U210" s="36">
        <f t="shared" si="55"/>
        <v>0.26262661361780504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23006942</v>
      </c>
      <c r="E211" s="31">
        <v>21870962</v>
      </c>
      <c r="F211" s="31">
        <v>36434</v>
      </c>
      <c r="G211" s="36">
        <f t="shared" si="48"/>
        <v>1.583608982019427E-3</v>
      </c>
      <c r="H211" s="31">
        <v>47619</v>
      </c>
      <c r="I211" s="36">
        <f t="shared" si="49"/>
        <v>2.0697665947956058E-3</v>
      </c>
      <c r="J211" s="31">
        <v>24559</v>
      </c>
      <c r="K211" s="36">
        <f t="shared" si="50"/>
        <v>1.1229044245973268E-3</v>
      </c>
      <c r="L211" s="31">
        <v>38676</v>
      </c>
      <c r="M211" s="36">
        <f t="shared" si="51"/>
        <v>1.768372145678823E-3</v>
      </c>
      <c r="N211" s="31">
        <f t="shared" si="52"/>
        <v>147288</v>
      </c>
      <c r="O211" s="36">
        <f t="shared" si="53"/>
        <v>6.7344088476766588E-3</v>
      </c>
      <c r="P211" s="31">
        <v>46436</v>
      </c>
      <c r="Q211" s="31">
        <v>21817704</v>
      </c>
      <c r="R211" s="31">
        <v>21697704</v>
      </c>
      <c r="S211" s="31">
        <v>126135</v>
      </c>
      <c r="T211" s="36">
        <f t="shared" si="54"/>
        <v>5.8132878944242208E-3</v>
      </c>
      <c r="U211" s="36">
        <f t="shared" si="55"/>
        <v>-0.16711172366267546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193528</v>
      </c>
      <c r="E212" s="31">
        <v>273700</v>
      </c>
      <c r="F212" s="31">
        <v>77459</v>
      </c>
      <c r="G212" s="36">
        <f t="shared" si="48"/>
        <v>0.40024699268322927</v>
      </c>
      <c r="H212" s="31">
        <v>62965</v>
      </c>
      <c r="I212" s="36">
        <f t="shared" si="49"/>
        <v>0.3253534372287214</v>
      </c>
      <c r="J212" s="31">
        <v>69260</v>
      </c>
      <c r="K212" s="36">
        <f t="shared" si="50"/>
        <v>0.25305078553160393</v>
      </c>
      <c r="L212" s="31">
        <v>95395</v>
      </c>
      <c r="M212" s="36">
        <f t="shared" si="51"/>
        <v>0.34853854585312388</v>
      </c>
      <c r="N212" s="31">
        <f t="shared" si="52"/>
        <v>305079</v>
      </c>
      <c r="O212" s="36">
        <f t="shared" si="53"/>
        <v>1.1146474241870661</v>
      </c>
      <c r="P212" s="31">
        <v>58669</v>
      </c>
      <c r="Q212" s="31">
        <v>316028</v>
      </c>
      <c r="R212" s="31">
        <v>336128</v>
      </c>
      <c r="S212" s="31">
        <v>181422</v>
      </c>
      <c r="T212" s="36">
        <f t="shared" si="54"/>
        <v>0.5397408130236101</v>
      </c>
      <c r="U212" s="36">
        <f t="shared" si="55"/>
        <v>0.62598646644735711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526528</v>
      </c>
      <c r="E213" s="31">
        <v>526528</v>
      </c>
      <c r="F213" s="31">
        <v>96209</v>
      </c>
      <c r="G213" s="36">
        <f t="shared" si="48"/>
        <v>0.18272342591467119</v>
      </c>
      <c r="H213" s="31">
        <v>41007</v>
      </c>
      <c r="I213" s="36">
        <f t="shared" si="49"/>
        <v>7.7881898018718851E-2</v>
      </c>
      <c r="J213" s="31">
        <v>41187</v>
      </c>
      <c r="K213" s="36">
        <f t="shared" si="50"/>
        <v>7.8223760179895463E-2</v>
      </c>
      <c r="L213" s="31">
        <v>77697</v>
      </c>
      <c r="M213" s="36">
        <f t="shared" si="51"/>
        <v>0.14756480187188525</v>
      </c>
      <c r="N213" s="31">
        <f t="shared" si="52"/>
        <v>256100</v>
      </c>
      <c r="O213" s="36">
        <f t="shared" si="53"/>
        <v>0.4863938859851708</v>
      </c>
      <c r="P213" s="31">
        <v>112210</v>
      </c>
      <c r="Q213" s="31">
        <v>206042</v>
      </c>
      <c r="R213" s="31">
        <v>206042</v>
      </c>
      <c r="S213" s="31">
        <v>243183</v>
      </c>
      <c r="T213" s="36">
        <f t="shared" si="54"/>
        <v>1.1802593645955679</v>
      </c>
      <c r="U213" s="36">
        <f t="shared" si="55"/>
        <v>-0.30757508243472065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2485476</v>
      </c>
      <c r="E214" s="31">
        <v>2939476</v>
      </c>
      <c r="F214" s="31">
        <v>624577</v>
      </c>
      <c r="G214" s="36">
        <f t="shared" si="48"/>
        <v>0.25129069844166668</v>
      </c>
      <c r="H214" s="31">
        <v>364489</v>
      </c>
      <c r="I214" s="36">
        <f t="shared" si="49"/>
        <v>0.14664756368599013</v>
      </c>
      <c r="J214" s="31">
        <v>448001</v>
      </c>
      <c r="K214" s="36">
        <f t="shared" si="50"/>
        <v>0.15240845647319454</v>
      </c>
      <c r="L214" s="31">
        <v>501569</v>
      </c>
      <c r="M214" s="36">
        <f t="shared" si="51"/>
        <v>0.17063211266225681</v>
      </c>
      <c r="N214" s="31">
        <f t="shared" si="52"/>
        <v>1938636</v>
      </c>
      <c r="O214" s="36">
        <f t="shared" si="53"/>
        <v>0.65951754666477969</v>
      </c>
      <c r="P214" s="31">
        <v>381809</v>
      </c>
      <c r="Q214" s="31">
        <v>2034839</v>
      </c>
      <c r="R214" s="31">
        <v>2034839</v>
      </c>
      <c r="S214" s="31">
        <v>1972829</v>
      </c>
      <c r="T214" s="36">
        <f t="shared" si="54"/>
        <v>0.96952584455084656</v>
      </c>
      <c r="U214" s="36">
        <f t="shared" si="55"/>
        <v>0.31366468574601436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3260</v>
      </c>
      <c r="E215" s="31">
        <v>3260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110</v>
      </c>
      <c r="Q215" s="31">
        <v>3100</v>
      </c>
      <c r="R215" s="31">
        <v>3100</v>
      </c>
      <c r="S215" s="31">
        <v>110</v>
      </c>
      <c r="T215" s="36">
        <f t="shared" si="54"/>
        <v>3.5483870967741936E-2</v>
      </c>
      <c r="U215" s="36">
        <f t="shared" si="55"/>
        <v>-1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27706172</v>
      </c>
      <c r="E216" s="32">
        <f>SUM(E208:E215)</f>
        <v>27579700</v>
      </c>
      <c r="F216" s="32">
        <f>SUM(F208:F215)</f>
        <v>1624962</v>
      </c>
      <c r="G216" s="37">
        <f t="shared" si="48"/>
        <v>5.8649819975130454E-2</v>
      </c>
      <c r="H216" s="32">
        <f>SUM(H208:H215)</f>
        <v>907732</v>
      </c>
      <c r="I216" s="37">
        <f t="shared" si="49"/>
        <v>3.2762808229155581E-2</v>
      </c>
      <c r="J216" s="32">
        <f>SUM(J208:J215)</f>
        <v>995214</v>
      </c>
      <c r="K216" s="37">
        <f t="shared" si="50"/>
        <v>3.6085019053869329E-2</v>
      </c>
      <c r="L216" s="32">
        <f>SUM(L208:L215)</f>
        <v>1125850</v>
      </c>
      <c r="M216" s="37">
        <f t="shared" si="51"/>
        <v>4.0821691316439264E-2</v>
      </c>
      <c r="N216" s="32">
        <f t="shared" si="52"/>
        <v>4653758</v>
      </c>
      <c r="O216" s="37">
        <f t="shared" si="53"/>
        <v>0.16873852870045722</v>
      </c>
      <c r="P216" s="32">
        <f>SUM(P208:P215)</f>
        <v>902512</v>
      </c>
      <c r="Q216" s="32">
        <f>SUM(Q208:Q215)</f>
        <v>25626720</v>
      </c>
      <c r="R216" s="32">
        <f>SUM(R208:R215)</f>
        <v>25621479</v>
      </c>
      <c r="S216" s="32">
        <f>SUM(S208:S215)</f>
        <v>3507784</v>
      </c>
      <c r="T216" s="37">
        <f t="shared" si="54"/>
        <v>0.13690794352660127</v>
      </c>
      <c r="U216" s="37">
        <f t="shared" si="55"/>
        <v>0.24746263761589882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1966712</v>
      </c>
      <c r="E217" s="31">
        <v>1966712</v>
      </c>
      <c r="F217" s="31">
        <v>135478</v>
      </c>
      <c r="G217" s="36">
        <f t="shared" si="48"/>
        <v>6.888553077420588E-2</v>
      </c>
      <c r="H217" s="31">
        <v>90438</v>
      </c>
      <c r="I217" s="36">
        <f t="shared" si="49"/>
        <v>4.5984363750259313E-2</v>
      </c>
      <c r="J217" s="31">
        <v>1516791</v>
      </c>
      <c r="K217" s="36">
        <f t="shared" si="50"/>
        <v>0.77123188346844884</v>
      </c>
      <c r="L217" s="31">
        <v>427027</v>
      </c>
      <c r="M217" s="36">
        <f t="shared" si="51"/>
        <v>0.21712736791151932</v>
      </c>
      <c r="N217" s="31">
        <f t="shared" si="52"/>
        <v>2169734</v>
      </c>
      <c r="O217" s="36">
        <f t="shared" si="53"/>
        <v>1.1032291459044334</v>
      </c>
      <c r="P217" s="31">
        <v>1540000</v>
      </c>
      <c r="Q217" s="31">
        <v>2291712</v>
      </c>
      <c r="R217" s="31">
        <v>2291712</v>
      </c>
      <c r="S217" s="31">
        <v>1768957</v>
      </c>
      <c r="T217" s="36">
        <f t="shared" si="54"/>
        <v>0.77189323963918677</v>
      </c>
      <c r="U217" s="36">
        <f t="shared" si="55"/>
        <v>-0.72270974025974022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1513191</v>
      </c>
      <c r="E218" s="31">
        <v>2087342</v>
      </c>
      <c r="F218" s="31">
        <v>703284</v>
      </c>
      <c r="G218" s="36">
        <f t="shared" si="48"/>
        <v>0.4647688229707948</v>
      </c>
      <c r="H218" s="31">
        <v>336118</v>
      </c>
      <c r="I218" s="36">
        <f t="shared" si="49"/>
        <v>0.22212529680654985</v>
      </c>
      <c r="J218" s="31">
        <v>475946</v>
      </c>
      <c r="K218" s="36">
        <f t="shared" si="50"/>
        <v>0.22801534199953816</v>
      </c>
      <c r="L218" s="31">
        <v>479213</v>
      </c>
      <c r="M218" s="36">
        <f t="shared" si="51"/>
        <v>0.22958049040358502</v>
      </c>
      <c r="N218" s="31">
        <f t="shared" si="52"/>
        <v>1994561</v>
      </c>
      <c r="O218" s="36">
        <f t="shared" si="53"/>
        <v>0.95555064766578734</v>
      </c>
      <c r="P218" s="31">
        <v>410699</v>
      </c>
      <c r="Q218" s="31">
        <v>1944441</v>
      </c>
      <c r="R218" s="31">
        <v>1512847</v>
      </c>
      <c r="S218" s="31">
        <v>1412626</v>
      </c>
      <c r="T218" s="36">
        <f t="shared" si="54"/>
        <v>0.93375338021624132</v>
      </c>
      <c r="U218" s="36">
        <f t="shared" si="55"/>
        <v>0.1668229043654843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1846088</v>
      </c>
      <c r="E219" s="31">
        <v>1846088</v>
      </c>
      <c r="F219" s="31">
        <v>2104508</v>
      </c>
      <c r="G219" s="36">
        <f t="shared" si="48"/>
        <v>1.1399824927089066</v>
      </c>
      <c r="H219" s="31">
        <v>460283</v>
      </c>
      <c r="I219" s="36">
        <f t="shared" si="49"/>
        <v>0.24932885106235456</v>
      </c>
      <c r="J219" s="31">
        <v>597657</v>
      </c>
      <c r="K219" s="36">
        <f t="shared" si="50"/>
        <v>0.32374242181304469</v>
      </c>
      <c r="L219" s="31">
        <v>721822</v>
      </c>
      <c r="M219" s="36">
        <f t="shared" si="51"/>
        <v>0.39100086236409098</v>
      </c>
      <c r="N219" s="31">
        <f t="shared" si="52"/>
        <v>3884270</v>
      </c>
      <c r="O219" s="36">
        <f t="shared" si="53"/>
        <v>2.1040546279483969</v>
      </c>
      <c r="P219" s="31">
        <v>390174</v>
      </c>
      <c r="Q219" s="31">
        <v>1759860</v>
      </c>
      <c r="R219" s="31">
        <v>1759860</v>
      </c>
      <c r="S219" s="31">
        <v>3337578</v>
      </c>
      <c r="T219" s="36">
        <f t="shared" si="54"/>
        <v>1.8965019944768333</v>
      </c>
      <c r="U219" s="36">
        <f t="shared" si="55"/>
        <v>0.85000025629590903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519348</v>
      </c>
      <c r="E220" s="31">
        <v>92478</v>
      </c>
      <c r="F220" s="31">
        <v>19217</v>
      </c>
      <c r="G220" s="36">
        <f t="shared" si="48"/>
        <v>3.7002164252100712E-2</v>
      </c>
      <c r="H220" s="31">
        <v>23290</v>
      </c>
      <c r="I220" s="36">
        <f t="shared" si="49"/>
        <v>4.4844689880388484E-2</v>
      </c>
      <c r="J220" s="31">
        <v>32656</v>
      </c>
      <c r="K220" s="36">
        <f t="shared" si="50"/>
        <v>0.3531218235688488</v>
      </c>
      <c r="L220" s="31">
        <v>-4341</v>
      </c>
      <c r="M220" s="36">
        <f t="shared" si="51"/>
        <v>-4.694089405047687E-2</v>
      </c>
      <c r="N220" s="31">
        <f t="shared" si="52"/>
        <v>70822</v>
      </c>
      <c r="O220" s="36">
        <f t="shared" si="53"/>
        <v>0.76582538549709123</v>
      </c>
      <c r="P220" s="31">
        <v>20247</v>
      </c>
      <c r="Q220" s="31">
        <v>495087</v>
      </c>
      <c r="R220" s="31">
        <v>135087</v>
      </c>
      <c r="S220" s="31">
        <v>71001</v>
      </c>
      <c r="T220" s="36">
        <f t="shared" si="54"/>
        <v>0.52559461680250508</v>
      </c>
      <c r="U220" s="36">
        <f t="shared" si="55"/>
        <v>-1.2144021336494295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162366</v>
      </c>
      <c r="E221" s="31">
        <v>246861</v>
      </c>
      <c r="F221" s="31">
        <v>71917</v>
      </c>
      <c r="G221" s="36">
        <f t="shared" si="48"/>
        <v>0.44293140189448532</v>
      </c>
      <c r="H221" s="31">
        <v>51487</v>
      </c>
      <c r="I221" s="36">
        <f t="shared" si="49"/>
        <v>0.3171045662269194</v>
      </c>
      <c r="J221" s="31">
        <v>58278</v>
      </c>
      <c r="K221" s="36">
        <f t="shared" si="50"/>
        <v>0.23607617242091702</v>
      </c>
      <c r="L221" s="31">
        <v>99847</v>
      </c>
      <c r="M221" s="36">
        <f t="shared" si="51"/>
        <v>0.40446648113715816</v>
      </c>
      <c r="N221" s="31">
        <f t="shared" si="52"/>
        <v>281529</v>
      </c>
      <c r="O221" s="36">
        <f t="shared" si="53"/>
        <v>1.1404353056983485</v>
      </c>
      <c r="P221" s="31">
        <v>45086</v>
      </c>
      <c r="Q221" s="31">
        <v>119275</v>
      </c>
      <c r="R221" s="31">
        <v>154782</v>
      </c>
      <c r="S221" s="31">
        <v>171110</v>
      </c>
      <c r="T221" s="36">
        <f t="shared" si="54"/>
        <v>1.1054903024899536</v>
      </c>
      <c r="U221" s="36">
        <f t="shared" si="55"/>
        <v>1.2145898948675864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319578</v>
      </c>
      <c r="E222" s="31">
        <v>669578</v>
      </c>
      <c r="F222" s="31">
        <v>113730</v>
      </c>
      <c r="G222" s="36">
        <f t="shared" si="48"/>
        <v>0.35587556089593153</v>
      </c>
      <c r="H222" s="31">
        <v>127657</v>
      </c>
      <c r="I222" s="36">
        <f t="shared" si="49"/>
        <v>0.39945490615749518</v>
      </c>
      <c r="J222" s="31">
        <v>138972</v>
      </c>
      <c r="K222" s="36">
        <f t="shared" si="50"/>
        <v>0.20755162206643588</v>
      </c>
      <c r="L222" s="31">
        <v>108256</v>
      </c>
      <c r="M222" s="36">
        <f t="shared" si="51"/>
        <v>0.16167795238194804</v>
      </c>
      <c r="N222" s="31">
        <f t="shared" si="52"/>
        <v>488615</v>
      </c>
      <c r="O222" s="36">
        <f t="shared" si="53"/>
        <v>0.72973574400592611</v>
      </c>
      <c r="P222" s="31">
        <v>80542</v>
      </c>
      <c r="Q222" s="31">
        <v>272650</v>
      </c>
      <c r="R222" s="31">
        <v>304650</v>
      </c>
      <c r="S222" s="31">
        <v>291367</v>
      </c>
      <c r="T222" s="36">
        <f t="shared" si="54"/>
        <v>0.95639914656162806</v>
      </c>
      <c r="U222" s="36">
        <f t="shared" si="55"/>
        <v>0.34409376474386044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1638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6327283</v>
      </c>
      <c r="E224" s="32">
        <f>SUM(E217:E223)</f>
        <v>6909059</v>
      </c>
      <c r="F224" s="32">
        <f>SUM(F217:F223)</f>
        <v>3148134</v>
      </c>
      <c r="G224" s="37">
        <f t="shared" si="48"/>
        <v>0.49754910599067564</v>
      </c>
      <c r="H224" s="32">
        <f>SUM(H217:H223)</f>
        <v>1089273</v>
      </c>
      <c r="I224" s="37">
        <f t="shared" si="49"/>
        <v>0.17215493601281939</v>
      </c>
      <c r="J224" s="32">
        <f>SUM(J217:J223)</f>
        <v>2820300</v>
      </c>
      <c r="K224" s="37">
        <f t="shared" si="50"/>
        <v>0.40820320104373115</v>
      </c>
      <c r="L224" s="32">
        <f>SUM(L217:L223)</f>
        <v>1831824</v>
      </c>
      <c r="M224" s="37">
        <f t="shared" si="51"/>
        <v>0.26513364555144198</v>
      </c>
      <c r="N224" s="32">
        <f t="shared" si="52"/>
        <v>8889531</v>
      </c>
      <c r="O224" s="37">
        <f t="shared" si="53"/>
        <v>1.2866485870217637</v>
      </c>
      <c r="P224" s="32">
        <f>SUM(P217:P223)</f>
        <v>2486748</v>
      </c>
      <c r="Q224" s="32">
        <f>SUM(Q217:Q223)</f>
        <v>6883025</v>
      </c>
      <c r="R224" s="32">
        <f>SUM(R217:R223)</f>
        <v>6158938</v>
      </c>
      <c r="S224" s="32">
        <f>SUM(S217:S223)</f>
        <v>7054277</v>
      </c>
      <c r="T224" s="37">
        <f t="shared" si="54"/>
        <v>1.1453723028223373</v>
      </c>
      <c r="U224" s="37">
        <f t="shared" si="55"/>
        <v>-0.26336564863025924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854987</v>
      </c>
      <c r="E225" s="31">
        <v>22793027</v>
      </c>
      <c r="F225" s="31">
        <v>49824</v>
      </c>
      <c r="G225" s="36">
        <f t="shared" si="48"/>
        <v>5.8274570256623782E-2</v>
      </c>
      <c r="H225" s="31">
        <v>41084</v>
      </c>
      <c r="I225" s="36">
        <f t="shared" si="49"/>
        <v>4.805219260643729E-2</v>
      </c>
      <c r="J225" s="31">
        <v>34127</v>
      </c>
      <c r="K225" s="36">
        <f t="shared" si="50"/>
        <v>1.4972561564552177E-3</v>
      </c>
      <c r="L225" s="31">
        <v>45779</v>
      </c>
      <c r="M225" s="36">
        <f t="shared" si="51"/>
        <v>2.0084651327794243E-3</v>
      </c>
      <c r="N225" s="31">
        <f t="shared" si="52"/>
        <v>170814</v>
      </c>
      <c r="O225" s="36">
        <f t="shared" si="53"/>
        <v>7.4941340612635606E-3</v>
      </c>
      <c r="P225" s="31">
        <v>12775043</v>
      </c>
      <c r="Q225" s="31">
        <v>517000</v>
      </c>
      <c r="R225" s="31">
        <v>15197000</v>
      </c>
      <c r="S225" s="31">
        <v>12857970</v>
      </c>
      <c r="T225" s="36">
        <f t="shared" si="54"/>
        <v>0.84608606961900379</v>
      </c>
      <c r="U225" s="36">
        <f t="shared" si="55"/>
        <v>-0.99641652869583297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80654</v>
      </c>
      <c r="E226" s="31">
        <v>80654</v>
      </c>
      <c r="F226" s="31">
        <v>321279</v>
      </c>
      <c r="G226" s="36">
        <f t="shared" si="48"/>
        <v>3.9834230168373548</v>
      </c>
      <c r="H226" s="31">
        <v>200425</v>
      </c>
      <c r="I226" s="36">
        <f t="shared" si="49"/>
        <v>2.4849976442581894</v>
      </c>
      <c r="J226" s="31">
        <v>168034</v>
      </c>
      <c r="K226" s="36">
        <f t="shared" si="50"/>
        <v>2.0833932600986933</v>
      </c>
      <c r="L226" s="31">
        <v>128590</v>
      </c>
      <c r="M226" s="36">
        <f t="shared" si="51"/>
        <v>1.5943412601978824</v>
      </c>
      <c r="N226" s="31">
        <f t="shared" si="52"/>
        <v>818328</v>
      </c>
      <c r="O226" s="36">
        <f t="shared" si="53"/>
        <v>10.146155181392119</v>
      </c>
      <c r="P226" s="31">
        <v>118101</v>
      </c>
      <c r="Q226" s="31">
        <v>3292879</v>
      </c>
      <c r="R226" s="31">
        <v>75449</v>
      </c>
      <c r="S226" s="31">
        <v>165691</v>
      </c>
      <c r="T226" s="36">
        <f t="shared" si="54"/>
        <v>2.1960662169147369</v>
      </c>
      <c r="U226" s="36">
        <f t="shared" si="55"/>
        <v>8.8813811906757856E-2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135188</v>
      </c>
      <c r="R227" s="31">
        <v>135188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2169975</v>
      </c>
      <c r="E228" s="31">
        <v>2978815</v>
      </c>
      <c r="F228" s="31">
        <v>646479</v>
      </c>
      <c r="G228" s="36">
        <f t="shared" si="48"/>
        <v>0.29792002212007052</v>
      </c>
      <c r="H228" s="31">
        <v>551170</v>
      </c>
      <c r="I228" s="36">
        <f t="shared" si="49"/>
        <v>0.25399831795297179</v>
      </c>
      <c r="J228" s="31">
        <v>501871</v>
      </c>
      <c r="K228" s="36">
        <f t="shared" si="50"/>
        <v>0.16848008352314595</v>
      </c>
      <c r="L228" s="31">
        <v>466644</v>
      </c>
      <c r="M228" s="36">
        <f t="shared" si="51"/>
        <v>0.15665424002497638</v>
      </c>
      <c r="N228" s="31">
        <f t="shared" si="52"/>
        <v>2166164</v>
      </c>
      <c r="O228" s="36">
        <f t="shared" si="53"/>
        <v>0.72718983891245348</v>
      </c>
      <c r="P228" s="31">
        <v>566104</v>
      </c>
      <c r="Q228" s="31">
        <v>1491345</v>
      </c>
      <c r="R228" s="31">
        <v>2036511</v>
      </c>
      <c r="S228" s="31">
        <v>2052135</v>
      </c>
      <c r="T228" s="36">
        <f t="shared" si="54"/>
        <v>1.0076719448114937</v>
      </c>
      <c r="U228" s="36">
        <f t="shared" si="55"/>
        <v>-0.17569209897827964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3240804</v>
      </c>
      <c r="E230" s="32">
        <f>SUM(E225:E229)</f>
        <v>25987684</v>
      </c>
      <c r="F230" s="32">
        <f>SUM(F225:F229)</f>
        <v>1017582</v>
      </c>
      <c r="G230" s="37">
        <f t="shared" si="48"/>
        <v>0.31399060233201392</v>
      </c>
      <c r="H230" s="32">
        <f>SUM(H225:H229)</f>
        <v>792679</v>
      </c>
      <c r="I230" s="37">
        <f t="shared" si="49"/>
        <v>0.24459331696702424</v>
      </c>
      <c r="J230" s="32">
        <f>SUM(J225:J229)</f>
        <v>704032</v>
      </c>
      <c r="K230" s="37">
        <f t="shared" si="50"/>
        <v>2.7090986638132124E-2</v>
      </c>
      <c r="L230" s="32">
        <f>SUM(L225:L229)</f>
        <v>641013</v>
      </c>
      <c r="M230" s="37">
        <f t="shared" si="51"/>
        <v>2.4666030262642875E-2</v>
      </c>
      <c r="N230" s="32">
        <f t="shared" si="52"/>
        <v>3155306</v>
      </c>
      <c r="O230" s="37">
        <f t="shared" si="53"/>
        <v>0.12141543663529232</v>
      </c>
      <c r="P230" s="32">
        <f>SUM(P225:P229)</f>
        <v>13459248</v>
      </c>
      <c r="Q230" s="32">
        <f>SUM(Q225:Q229)</f>
        <v>5436412</v>
      </c>
      <c r="R230" s="32">
        <f>SUM(R225:R229)</f>
        <v>17444148</v>
      </c>
      <c r="S230" s="32">
        <f>SUM(S225:S229)</f>
        <v>15075796</v>
      </c>
      <c r="T230" s="37">
        <f t="shared" si="54"/>
        <v>0.86423229153983327</v>
      </c>
      <c r="U230" s="37">
        <f t="shared" si="55"/>
        <v>-0.95237378789661953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37274259</v>
      </c>
      <c r="E231" s="32">
        <f>SUM(E208:E215,E217:E223,E225:E229)</f>
        <v>60476443</v>
      </c>
      <c r="F231" s="32">
        <f>SUM(F208:F215,F217:F223,F225:F229)</f>
        <v>5790678</v>
      </c>
      <c r="G231" s="37">
        <f t="shared" si="48"/>
        <v>0.15535326939698518</v>
      </c>
      <c r="H231" s="32">
        <f>SUM(H208:H215,H217:H223,H225:H229)</f>
        <v>2789684</v>
      </c>
      <c r="I231" s="37">
        <f t="shared" si="49"/>
        <v>7.4842104842379298E-2</v>
      </c>
      <c r="J231" s="32">
        <f>SUM(J208:J215,J217:J223,J225:J229)</f>
        <v>4519546</v>
      </c>
      <c r="K231" s="37">
        <f t="shared" si="50"/>
        <v>7.4732338342054935E-2</v>
      </c>
      <c r="L231" s="32">
        <f>SUM(L208:L215,L217:L223,L225:L229)</f>
        <v>3598687</v>
      </c>
      <c r="M231" s="37">
        <f t="shared" si="51"/>
        <v>5.9505599560476796E-2</v>
      </c>
      <c r="N231" s="32">
        <f t="shared" si="52"/>
        <v>16698595</v>
      </c>
      <c r="O231" s="37">
        <f t="shared" si="53"/>
        <v>0.27611734704701463</v>
      </c>
      <c r="P231" s="32">
        <f>SUM(P208:P215,P217:P223,P225:P229)</f>
        <v>16848508</v>
      </c>
      <c r="Q231" s="32">
        <f>SUM(Q208:Q215,Q217:Q223,Q225:Q229)</f>
        <v>37946157</v>
      </c>
      <c r="R231" s="32">
        <f>SUM(R208:R215,R217:R223,R225:R229)</f>
        <v>49224565</v>
      </c>
      <c r="S231" s="32">
        <f>SUM(S208:S215,S217:S223,S225:S229)</f>
        <v>25637857</v>
      </c>
      <c r="T231" s="37">
        <f t="shared" si="54"/>
        <v>0.52083460768012879</v>
      </c>
      <c r="U231" s="37">
        <f t="shared" si="55"/>
        <v>-0.78640915860324245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1038000</v>
      </c>
      <c r="E234" s="31">
        <v>1183000</v>
      </c>
      <c r="F234" s="31">
        <v>0</v>
      </c>
      <c r="G234" s="36">
        <f t="shared" ref="G234:G260" si="56">IF(($D234     =0),0,($F234     /$D234     ))</f>
        <v>0</v>
      </c>
      <c r="H234" s="31">
        <v>129154</v>
      </c>
      <c r="I234" s="36">
        <f t="shared" ref="I234:I260" si="57">IF(($D234     =0),0,($H234     /$D234     ))</f>
        <v>0.12442581888246629</v>
      </c>
      <c r="J234" s="31">
        <v>126398</v>
      </c>
      <c r="K234" s="36">
        <f t="shared" ref="K234:K260" si="58">IF(($E234     =0),0,($J234     /$E234     ))</f>
        <v>0.10684530853761623</v>
      </c>
      <c r="L234" s="31">
        <v>126219</v>
      </c>
      <c r="M234" s="36">
        <f t="shared" ref="M234:M260" si="59">IF(($E234     =0),0,($L234     /$E234     ))</f>
        <v>0.10669399830938292</v>
      </c>
      <c r="N234" s="31">
        <f t="shared" ref="N234:N260" si="60">$F234     +$H234     +$J234     +$L234</f>
        <v>381771</v>
      </c>
      <c r="O234" s="36">
        <f t="shared" ref="O234:O260" si="61">IF(($E234     =0),0,($N234     /$E234     ))</f>
        <v>0.32271428571428573</v>
      </c>
      <c r="P234" s="31">
        <v>495523</v>
      </c>
      <c r="Q234" s="31">
        <v>1036000</v>
      </c>
      <c r="R234" s="31">
        <v>1036000</v>
      </c>
      <c r="S234" s="31">
        <v>1035999</v>
      </c>
      <c r="T234" s="36">
        <f t="shared" ref="T234:T260" si="62">IF(($R234     =0),0,($S234     /$R234     ))</f>
        <v>0.99999903474903473</v>
      </c>
      <c r="U234" s="36">
        <f t="shared" ref="U234:U260" si="63">IF(($P234     =0),0,(($L234     /$P234     )-1))</f>
        <v>-0.74528124829725362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2800064</v>
      </c>
      <c r="E235" s="31">
        <v>3139264</v>
      </c>
      <c r="F235" s="31">
        <v>557841</v>
      </c>
      <c r="G235" s="36">
        <f t="shared" si="56"/>
        <v>0.19922437487143152</v>
      </c>
      <c r="H235" s="31">
        <v>592731</v>
      </c>
      <c r="I235" s="36">
        <f t="shared" si="57"/>
        <v>0.2116848043473292</v>
      </c>
      <c r="J235" s="31">
        <v>992009</v>
      </c>
      <c r="K235" s="36">
        <f t="shared" si="58"/>
        <v>0.31600050202850094</v>
      </c>
      <c r="L235" s="31">
        <v>424094</v>
      </c>
      <c r="M235" s="36">
        <f t="shared" si="59"/>
        <v>0.13509344865548104</v>
      </c>
      <c r="N235" s="31">
        <f t="shared" si="60"/>
        <v>2566675</v>
      </c>
      <c r="O235" s="36">
        <f t="shared" si="61"/>
        <v>0.81760406260830565</v>
      </c>
      <c r="P235" s="31">
        <v>481129</v>
      </c>
      <c r="Q235" s="31">
        <v>1328567</v>
      </c>
      <c r="R235" s="31">
        <v>1328567</v>
      </c>
      <c r="S235" s="31">
        <v>2150877</v>
      </c>
      <c r="T235" s="36">
        <f t="shared" si="62"/>
        <v>1.6189450739029345</v>
      </c>
      <c r="U235" s="36">
        <f t="shared" si="63"/>
        <v>-0.1185440910857587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6119911</v>
      </c>
      <c r="E236" s="31">
        <v>6119911</v>
      </c>
      <c r="F236" s="31">
        <v>882261</v>
      </c>
      <c r="G236" s="36">
        <f t="shared" si="56"/>
        <v>0.14416239059685673</v>
      </c>
      <c r="H236" s="31">
        <v>1016930</v>
      </c>
      <c r="I236" s="36">
        <f t="shared" si="57"/>
        <v>0.16616744916715293</v>
      </c>
      <c r="J236" s="31">
        <v>1809665</v>
      </c>
      <c r="K236" s="36">
        <f t="shared" si="58"/>
        <v>0.2957011956546427</v>
      </c>
      <c r="L236" s="31">
        <v>1424614</v>
      </c>
      <c r="M236" s="36">
        <f t="shared" si="59"/>
        <v>0.23278345060900396</v>
      </c>
      <c r="N236" s="31">
        <f t="shared" si="60"/>
        <v>5133470</v>
      </c>
      <c r="O236" s="36">
        <f t="shared" si="61"/>
        <v>0.83881448602765629</v>
      </c>
      <c r="P236" s="31">
        <v>996881</v>
      </c>
      <c r="Q236" s="31">
        <v>5493632</v>
      </c>
      <c r="R236" s="31">
        <v>5657786</v>
      </c>
      <c r="S236" s="31">
        <v>4024508</v>
      </c>
      <c r="T236" s="36">
        <f t="shared" si="62"/>
        <v>0.71132206131515052</v>
      </c>
      <c r="U236" s="36">
        <f t="shared" si="63"/>
        <v>0.42907127330142725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2763257</v>
      </c>
      <c r="E237" s="31">
        <v>2763257</v>
      </c>
      <c r="F237" s="31">
        <v>327277</v>
      </c>
      <c r="G237" s="36">
        <f t="shared" si="56"/>
        <v>0.11843885675490916</v>
      </c>
      <c r="H237" s="31">
        <v>279396</v>
      </c>
      <c r="I237" s="36">
        <f t="shared" si="57"/>
        <v>0.10111111633843685</v>
      </c>
      <c r="J237" s="31">
        <v>265835</v>
      </c>
      <c r="K237" s="36">
        <f t="shared" si="58"/>
        <v>9.6203501882018219E-2</v>
      </c>
      <c r="L237" s="31">
        <v>827479</v>
      </c>
      <c r="M237" s="36">
        <f t="shared" si="59"/>
        <v>0.29945784992130664</v>
      </c>
      <c r="N237" s="31">
        <f t="shared" si="60"/>
        <v>1699987</v>
      </c>
      <c r="O237" s="36">
        <f t="shared" si="61"/>
        <v>0.61521132489667085</v>
      </c>
      <c r="P237" s="31">
        <v>1023844</v>
      </c>
      <c r="Q237" s="31">
        <v>2160721</v>
      </c>
      <c r="R237" s="31">
        <v>2135511</v>
      </c>
      <c r="S237" s="31">
        <v>2114417</v>
      </c>
      <c r="T237" s="36">
        <f t="shared" si="62"/>
        <v>0.99012227050106505</v>
      </c>
      <c r="U237" s="36">
        <f t="shared" si="63"/>
        <v>-0.19179191361183934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1254000</v>
      </c>
      <c r="E238" s="31">
        <v>2041486</v>
      </c>
      <c r="F238" s="31">
        <v>161961</v>
      </c>
      <c r="G238" s="36">
        <f t="shared" si="56"/>
        <v>0.1291555023923445</v>
      </c>
      <c r="H238" s="31">
        <v>614592</v>
      </c>
      <c r="I238" s="36">
        <f t="shared" si="57"/>
        <v>0.49010526315789471</v>
      </c>
      <c r="J238" s="31">
        <v>224116</v>
      </c>
      <c r="K238" s="36">
        <f t="shared" si="58"/>
        <v>0.10978081652286618</v>
      </c>
      <c r="L238" s="31">
        <v>262074</v>
      </c>
      <c r="M238" s="36">
        <f t="shared" si="59"/>
        <v>0.12837413531123898</v>
      </c>
      <c r="N238" s="31">
        <f t="shared" si="60"/>
        <v>1262743</v>
      </c>
      <c r="O238" s="36">
        <f t="shared" si="61"/>
        <v>0.61854110192281508</v>
      </c>
      <c r="P238" s="31">
        <v>490295</v>
      </c>
      <c r="Q238" s="31">
        <v>0</v>
      </c>
      <c r="R238" s="31">
        <v>2180542</v>
      </c>
      <c r="S238" s="31">
        <v>1157303</v>
      </c>
      <c r="T238" s="36">
        <f t="shared" si="62"/>
        <v>0.53074098091208521</v>
      </c>
      <c r="U238" s="36">
        <f t="shared" si="63"/>
        <v>-0.4654769067602158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3000000</v>
      </c>
      <c r="E239" s="31">
        <v>3000000</v>
      </c>
      <c r="F239" s="31">
        <v>0</v>
      </c>
      <c r="G239" s="36">
        <f t="shared" si="56"/>
        <v>0</v>
      </c>
      <c r="H239" s="31">
        <v>790314</v>
      </c>
      <c r="I239" s="36">
        <f t="shared" si="57"/>
        <v>0.26343800000000001</v>
      </c>
      <c r="J239" s="31">
        <v>0</v>
      </c>
      <c r="K239" s="36">
        <f t="shared" si="58"/>
        <v>0</v>
      </c>
      <c r="L239" s="31">
        <v>-790314</v>
      </c>
      <c r="M239" s="36">
        <f t="shared" si="59"/>
        <v>-0.26343800000000001</v>
      </c>
      <c r="N239" s="31">
        <f t="shared" si="60"/>
        <v>0</v>
      </c>
      <c r="O239" s="36">
        <f t="shared" si="61"/>
        <v>0</v>
      </c>
      <c r="P239" s="31">
        <v>3697</v>
      </c>
      <c r="Q239" s="31">
        <v>300000</v>
      </c>
      <c r="R239" s="31">
        <v>300000</v>
      </c>
      <c r="S239" s="31">
        <v>1779807</v>
      </c>
      <c r="T239" s="36">
        <f t="shared" si="62"/>
        <v>5.93269</v>
      </c>
      <c r="U239" s="36">
        <f t="shared" si="63"/>
        <v>-214.7717067892886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16975232</v>
      </c>
      <c r="E240" s="32">
        <f>SUM(E234:E239)</f>
        <v>18246918</v>
      </c>
      <c r="F240" s="32">
        <f>SUM(F234:F239)</f>
        <v>1929340</v>
      </c>
      <c r="G240" s="37">
        <f t="shared" si="56"/>
        <v>0.11365617860185946</v>
      </c>
      <c r="H240" s="32">
        <f>SUM(H234:H239)</f>
        <v>3423117</v>
      </c>
      <c r="I240" s="37">
        <f t="shared" si="57"/>
        <v>0.20165362099322118</v>
      </c>
      <c r="J240" s="32">
        <f>SUM(J234:J239)</f>
        <v>3418023</v>
      </c>
      <c r="K240" s="37">
        <f t="shared" si="58"/>
        <v>0.18732056558811741</v>
      </c>
      <c r="L240" s="32">
        <f>SUM(L234:L239)</f>
        <v>2274166</v>
      </c>
      <c r="M240" s="37">
        <f t="shared" si="59"/>
        <v>0.12463288320800257</v>
      </c>
      <c r="N240" s="32">
        <f t="shared" si="60"/>
        <v>11044646</v>
      </c>
      <c r="O240" s="37">
        <f t="shared" si="61"/>
        <v>0.60528830129011379</v>
      </c>
      <c r="P240" s="32">
        <f>SUM(P234:P239)</f>
        <v>3491369</v>
      </c>
      <c r="Q240" s="32">
        <f>SUM(Q234:Q239)</f>
        <v>10318920</v>
      </c>
      <c r="R240" s="32">
        <f>SUM(R234:R239)</f>
        <v>12638406</v>
      </c>
      <c r="S240" s="32">
        <f>SUM(S234:S239)</f>
        <v>12262911</v>
      </c>
      <c r="T240" s="37">
        <f t="shared" si="62"/>
        <v>0.97028937035255869</v>
      </c>
      <c r="U240" s="37">
        <f t="shared" si="63"/>
        <v>-0.3486320122565103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11558004</v>
      </c>
      <c r="E241" s="31">
        <v>11578212</v>
      </c>
      <c r="F241" s="31">
        <v>8839499</v>
      </c>
      <c r="G241" s="36">
        <f t="shared" si="56"/>
        <v>0.76479459602194289</v>
      </c>
      <c r="H241" s="31">
        <v>6757861</v>
      </c>
      <c r="I241" s="36">
        <f t="shared" si="57"/>
        <v>0.58469100720158951</v>
      </c>
      <c r="J241" s="31">
        <v>5626612</v>
      </c>
      <c r="K241" s="36">
        <f t="shared" si="58"/>
        <v>0.48596553595667447</v>
      </c>
      <c r="L241" s="31">
        <v>463585</v>
      </c>
      <c r="M241" s="36">
        <f t="shared" si="59"/>
        <v>4.0039429231387369E-2</v>
      </c>
      <c r="N241" s="31">
        <f t="shared" si="60"/>
        <v>21687557</v>
      </c>
      <c r="O241" s="36">
        <f t="shared" si="61"/>
        <v>1.8731352474803535</v>
      </c>
      <c r="P241" s="31">
        <v>0</v>
      </c>
      <c r="Q241" s="31">
        <v>12013560</v>
      </c>
      <c r="R241" s="31">
        <v>12405552</v>
      </c>
      <c r="S241" s="31">
        <v>8407343</v>
      </c>
      <c r="T241" s="36">
        <f t="shared" si="62"/>
        <v>0.67770809392439768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168847</v>
      </c>
      <c r="E242" s="31">
        <v>139289</v>
      </c>
      <c r="F242" s="31">
        <v>25632</v>
      </c>
      <c r="G242" s="36">
        <f t="shared" si="56"/>
        <v>0.15180607295362072</v>
      </c>
      <c r="H242" s="31">
        <v>34890</v>
      </c>
      <c r="I242" s="36">
        <f t="shared" si="57"/>
        <v>0.20663677767446267</v>
      </c>
      <c r="J242" s="31">
        <v>32370</v>
      </c>
      <c r="K242" s="36">
        <f t="shared" si="58"/>
        <v>0.23239451787291171</v>
      </c>
      <c r="L242" s="31">
        <v>24438</v>
      </c>
      <c r="M242" s="36">
        <f t="shared" si="59"/>
        <v>0.17544816891498971</v>
      </c>
      <c r="N242" s="31">
        <f t="shared" si="60"/>
        <v>117330</v>
      </c>
      <c r="O242" s="36">
        <f t="shared" si="61"/>
        <v>0.84234935996381621</v>
      </c>
      <c r="P242" s="31">
        <v>32177</v>
      </c>
      <c r="Q242" s="31">
        <v>858969</v>
      </c>
      <c r="R242" s="31">
        <v>96389</v>
      </c>
      <c r="S242" s="31">
        <v>119161</v>
      </c>
      <c r="T242" s="36">
        <f t="shared" si="62"/>
        <v>1.2362510244944962</v>
      </c>
      <c r="U242" s="36">
        <f t="shared" si="63"/>
        <v>-0.24051341019983219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5038248</v>
      </c>
      <c r="E243" s="31">
        <v>5038248</v>
      </c>
      <c r="F243" s="31">
        <v>314833</v>
      </c>
      <c r="G243" s="36">
        <f t="shared" si="56"/>
        <v>6.2488587302570259E-2</v>
      </c>
      <c r="H243" s="31">
        <v>166113</v>
      </c>
      <c r="I243" s="36">
        <f t="shared" si="57"/>
        <v>3.2970389706898112E-2</v>
      </c>
      <c r="J243" s="31">
        <v>260184</v>
      </c>
      <c r="K243" s="36">
        <f t="shared" si="58"/>
        <v>5.1641761183649555E-2</v>
      </c>
      <c r="L243" s="31">
        <v>2045199</v>
      </c>
      <c r="M243" s="36">
        <f t="shared" si="59"/>
        <v>0.40593456296712666</v>
      </c>
      <c r="N243" s="31">
        <f t="shared" si="60"/>
        <v>2786329</v>
      </c>
      <c r="O243" s="36">
        <f t="shared" si="61"/>
        <v>0.55303530116024457</v>
      </c>
      <c r="P243" s="31">
        <v>118277</v>
      </c>
      <c r="Q243" s="31">
        <v>3166038</v>
      </c>
      <c r="R243" s="31">
        <v>3166038</v>
      </c>
      <c r="S243" s="31">
        <v>651763</v>
      </c>
      <c r="T243" s="36">
        <f t="shared" si="62"/>
        <v>0.2058607635157885</v>
      </c>
      <c r="U243" s="36">
        <f t="shared" si="63"/>
        <v>16.291603608478404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1140000</v>
      </c>
      <c r="E244" s="31">
        <v>1140000</v>
      </c>
      <c r="F244" s="31">
        <v>45346</v>
      </c>
      <c r="G244" s="36">
        <f t="shared" si="56"/>
        <v>3.977719298245614E-2</v>
      </c>
      <c r="H244" s="31">
        <v>50178</v>
      </c>
      <c r="I244" s="36">
        <f t="shared" si="57"/>
        <v>4.401578947368421E-2</v>
      </c>
      <c r="J244" s="31">
        <v>28369</v>
      </c>
      <c r="K244" s="36">
        <f t="shared" si="58"/>
        <v>2.4885087719298246E-2</v>
      </c>
      <c r="L244" s="31">
        <v>38063</v>
      </c>
      <c r="M244" s="36">
        <f t="shared" si="59"/>
        <v>3.3388596491228072E-2</v>
      </c>
      <c r="N244" s="31">
        <f t="shared" si="60"/>
        <v>161956</v>
      </c>
      <c r="O244" s="36">
        <f t="shared" si="61"/>
        <v>0.14206666666666667</v>
      </c>
      <c r="P244" s="31">
        <v>36841</v>
      </c>
      <c r="Q244" s="31">
        <v>1100000</v>
      </c>
      <c r="R244" s="31">
        <v>1100000</v>
      </c>
      <c r="S244" s="31">
        <v>63335</v>
      </c>
      <c r="T244" s="36">
        <f t="shared" si="62"/>
        <v>5.7577272727272727E-2</v>
      </c>
      <c r="U244" s="36">
        <f t="shared" si="63"/>
        <v>3.3169566515566906E-2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8532336</v>
      </c>
      <c r="E245" s="31">
        <v>8553594</v>
      </c>
      <c r="F245" s="31">
        <v>-4480</v>
      </c>
      <c r="G245" s="36">
        <f t="shared" si="56"/>
        <v>-5.2506136654721517E-4</v>
      </c>
      <c r="H245" s="31">
        <v>2539139</v>
      </c>
      <c r="I245" s="36">
        <f t="shared" si="57"/>
        <v>0.29759013240922533</v>
      </c>
      <c r="J245" s="31">
        <v>1928516</v>
      </c>
      <c r="K245" s="36">
        <f t="shared" si="58"/>
        <v>0.22546265347642172</v>
      </c>
      <c r="L245" s="31">
        <v>951291</v>
      </c>
      <c r="M245" s="36">
        <f t="shared" si="59"/>
        <v>0.1112153557907939</v>
      </c>
      <c r="N245" s="31">
        <f t="shared" si="60"/>
        <v>5414466</v>
      </c>
      <c r="O245" s="36">
        <f t="shared" si="61"/>
        <v>0.63300479307294688</v>
      </c>
      <c r="P245" s="31">
        <v>39585</v>
      </c>
      <c r="Q245" s="31">
        <v>17466576</v>
      </c>
      <c r="R245" s="31">
        <v>16233096</v>
      </c>
      <c r="S245" s="31">
        <v>16203755</v>
      </c>
      <c r="T245" s="36">
        <f t="shared" si="62"/>
        <v>0.99819251977564849</v>
      </c>
      <c r="U245" s="36">
        <f t="shared" si="63"/>
        <v>23.031602879878744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20749996</v>
      </c>
      <c r="E246" s="31">
        <v>20749996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47187431</v>
      </c>
      <c r="E247" s="32">
        <f>SUM(E241:E246)</f>
        <v>47199339</v>
      </c>
      <c r="F247" s="32">
        <f>SUM(F241:F246)</f>
        <v>9220830</v>
      </c>
      <c r="G247" s="37">
        <f t="shared" si="56"/>
        <v>0.19540860361734885</v>
      </c>
      <c r="H247" s="32">
        <f>SUM(H241:H246)</f>
        <v>9548181</v>
      </c>
      <c r="I247" s="37">
        <f t="shared" si="57"/>
        <v>0.20234585349645332</v>
      </c>
      <c r="J247" s="32">
        <f>SUM(J241:J246)</f>
        <v>7876051</v>
      </c>
      <c r="K247" s="37">
        <f t="shared" si="58"/>
        <v>0.16686782414474066</v>
      </c>
      <c r="L247" s="32">
        <f>SUM(L241:L246)</f>
        <v>3522576</v>
      </c>
      <c r="M247" s="37">
        <f t="shared" si="59"/>
        <v>7.4631892620360643E-2</v>
      </c>
      <c r="N247" s="32">
        <f t="shared" si="60"/>
        <v>30167638</v>
      </c>
      <c r="O247" s="37">
        <f t="shared" si="61"/>
        <v>0.6391538237431672</v>
      </c>
      <c r="P247" s="32">
        <f>SUM(P241:P246)</f>
        <v>226880</v>
      </c>
      <c r="Q247" s="32">
        <f>SUM(Q241:Q246)</f>
        <v>34605143</v>
      </c>
      <c r="R247" s="32">
        <f>SUM(R241:R246)</f>
        <v>33001075</v>
      </c>
      <c r="S247" s="32">
        <f>SUM(S241:S246)</f>
        <v>25445357</v>
      </c>
      <c r="T247" s="37">
        <f t="shared" si="62"/>
        <v>0.77104630682485342</v>
      </c>
      <c r="U247" s="37">
        <f t="shared" si="63"/>
        <v>14.526163610719323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3819382</v>
      </c>
      <c r="E248" s="31">
        <v>3816820</v>
      </c>
      <c r="F248" s="31">
        <v>847591</v>
      </c>
      <c r="G248" s="36">
        <f t="shared" si="56"/>
        <v>0.22191836270894086</v>
      </c>
      <c r="H248" s="31">
        <v>809403</v>
      </c>
      <c r="I248" s="36">
        <f t="shared" si="57"/>
        <v>0.2119198865156719</v>
      </c>
      <c r="J248" s="31">
        <v>881252</v>
      </c>
      <c r="K248" s="36">
        <f t="shared" si="58"/>
        <v>0.23088644473671799</v>
      </c>
      <c r="L248" s="31">
        <v>1031748</v>
      </c>
      <c r="M248" s="36">
        <f t="shared" si="59"/>
        <v>0.27031612703769109</v>
      </c>
      <c r="N248" s="31">
        <f t="shared" si="60"/>
        <v>3569994</v>
      </c>
      <c r="O248" s="36">
        <f t="shared" si="61"/>
        <v>0.93533203032891254</v>
      </c>
      <c r="P248" s="31">
        <v>870540</v>
      </c>
      <c r="Q248" s="31">
        <v>3631373</v>
      </c>
      <c r="R248" s="31">
        <v>3631373</v>
      </c>
      <c r="S248" s="31">
        <v>3390903</v>
      </c>
      <c r="T248" s="36">
        <f t="shared" si="62"/>
        <v>0.93377986783511358</v>
      </c>
      <c r="U248" s="36">
        <f t="shared" si="63"/>
        <v>0.18518161141360534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2169291</v>
      </c>
      <c r="E249" s="31">
        <v>2098769</v>
      </c>
      <c r="F249" s="31">
        <v>269446</v>
      </c>
      <c r="G249" s="36">
        <f t="shared" si="56"/>
        <v>0.1242092462468152</v>
      </c>
      <c r="H249" s="31">
        <v>349102</v>
      </c>
      <c r="I249" s="36">
        <f t="shared" si="57"/>
        <v>0.16092907774936605</v>
      </c>
      <c r="J249" s="31">
        <v>56142</v>
      </c>
      <c r="K249" s="36">
        <f t="shared" si="58"/>
        <v>2.6749966289763189E-2</v>
      </c>
      <c r="L249" s="31">
        <v>0</v>
      </c>
      <c r="M249" s="36">
        <f t="shared" si="59"/>
        <v>0</v>
      </c>
      <c r="N249" s="31">
        <f t="shared" si="60"/>
        <v>674690</v>
      </c>
      <c r="O249" s="36">
        <f t="shared" si="61"/>
        <v>0.32146939467849961</v>
      </c>
      <c r="P249" s="31">
        <v>273746</v>
      </c>
      <c r="Q249" s="31">
        <v>2017000</v>
      </c>
      <c r="R249" s="31">
        <v>2051634</v>
      </c>
      <c r="S249" s="31">
        <v>1188093</v>
      </c>
      <c r="T249" s="36">
        <f t="shared" si="62"/>
        <v>0.57909597910738464</v>
      </c>
      <c r="U249" s="36">
        <f t="shared" si="63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2427000</v>
      </c>
      <c r="E250" s="31">
        <v>2427000</v>
      </c>
      <c r="F250" s="31">
        <v>1431243</v>
      </c>
      <c r="G250" s="36">
        <f t="shared" si="56"/>
        <v>0.58971693448702101</v>
      </c>
      <c r="H250" s="31">
        <v>258736</v>
      </c>
      <c r="I250" s="36">
        <f t="shared" si="57"/>
        <v>0.10660733415739596</v>
      </c>
      <c r="J250" s="31">
        <v>261523</v>
      </c>
      <c r="K250" s="36">
        <f t="shared" si="58"/>
        <v>0.10775566543057272</v>
      </c>
      <c r="L250" s="31">
        <v>-864140</v>
      </c>
      <c r="M250" s="36">
        <f t="shared" si="59"/>
        <v>-0.35605274000824061</v>
      </c>
      <c r="N250" s="31">
        <f t="shared" si="60"/>
        <v>1087362</v>
      </c>
      <c r="O250" s="36">
        <f t="shared" si="61"/>
        <v>0.44802719406674907</v>
      </c>
      <c r="P250" s="31">
        <v>-3078904</v>
      </c>
      <c r="Q250" s="31">
        <v>1311988</v>
      </c>
      <c r="R250" s="31">
        <v>1311988</v>
      </c>
      <c r="S250" s="31">
        <v>796698</v>
      </c>
      <c r="T250" s="36">
        <f t="shared" si="62"/>
        <v>0.60724488333734761</v>
      </c>
      <c r="U250" s="36">
        <f t="shared" si="63"/>
        <v>-0.71933519200338825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710516</v>
      </c>
      <c r="E251" s="31">
        <v>710516</v>
      </c>
      <c r="F251" s="31">
        <v>23029</v>
      </c>
      <c r="G251" s="36">
        <f t="shared" si="56"/>
        <v>3.241165575440947E-2</v>
      </c>
      <c r="H251" s="31">
        <v>35022</v>
      </c>
      <c r="I251" s="36">
        <f t="shared" si="57"/>
        <v>4.9290937853616247E-2</v>
      </c>
      <c r="J251" s="31">
        <v>23483</v>
      </c>
      <c r="K251" s="36">
        <f t="shared" si="58"/>
        <v>3.305062799430273E-2</v>
      </c>
      <c r="L251" s="31">
        <v>6487</v>
      </c>
      <c r="M251" s="36">
        <f t="shared" si="59"/>
        <v>9.1299844056995198E-3</v>
      </c>
      <c r="N251" s="31">
        <f t="shared" si="60"/>
        <v>88021</v>
      </c>
      <c r="O251" s="36">
        <f t="shared" si="61"/>
        <v>0.12388320600802796</v>
      </c>
      <c r="P251" s="31">
        <v>31199</v>
      </c>
      <c r="Q251" s="31">
        <v>967137</v>
      </c>
      <c r="R251" s="31">
        <v>967137</v>
      </c>
      <c r="S251" s="31">
        <v>71787</v>
      </c>
      <c r="T251" s="36">
        <f t="shared" si="62"/>
        <v>7.422629885941702E-2</v>
      </c>
      <c r="U251" s="36">
        <f t="shared" si="63"/>
        <v>-0.79207666912401042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16920672</v>
      </c>
      <c r="E252" s="31">
        <v>16920672</v>
      </c>
      <c r="F252" s="31">
        <v>0</v>
      </c>
      <c r="G252" s="36">
        <f t="shared" si="56"/>
        <v>0</v>
      </c>
      <c r="H252" s="31">
        <v>7683429</v>
      </c>
      <c r="I252" s="36">
        <f t="shared" si="57"/>
        <v>0.45408533419949276</v>
      </c>
      <c r="J252" s="31">
        <v>0</v>
      </c>
      <c r="K252" s="36">
        <f t="shared" si="58"/>
        <v>0</v>
      </c>
      <c r="L252" s="31">
        <v>79075</v>
      </c>
      <c r="M252" s="36">
        <f t="shared" si="59"/>
        <v>4.6732777516164843E-3</v>
      </c>
      <c r="N252" s="31">
        <f t="shared" si="60"/>
        <v>7762504</v>
      </c>
      <c r="O252" s="36">
        <f t="shared" si="61"/>
        <v>0.45875861195110929</v>
      </c>
      <c r="P252" s="31">
        <v>-65173</v>
      </c>
      <c r="Q252" s="31">
        <v>20900868</v>
      </c>
      <c r="R252" s="31">
        <v>11110428</v>
      </c>
      <c r="S252" s="31">
        <v>9159852</v>
      </c>
      <c r="T252" s="36">
        <f t="shared" si="62"/>
        <v>0.82443736640928689</v>
      </c>
      <c r="U252" s="36">
        <f t="shared" si="63"/>
        <v>-2.213309192456999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26046861</v>
      </c>
      <c r="E254" s="32">
        <f>SUM(E248:E253)</f>
        <v>25973777</v>
      </c>
      <c r="F254" s="32">
        <f>SUM(F248:F253)</f>
        <v>2571309</v>
      </c>
      <c r="G254" s="37">
        <f t="shared" si="56"/>
        <v>9.8718574956114677E-2</v>
      </c>
      <c r="H254" s="32">
        <f>SUM(H248:H253)</f>
        <v>9135692</v>
      </c>
      <c r="I254" s="37">
        <f t="shared" si="57"/>
        <v>0.35074061323550659</v>
      </c>
      <c r="J254" s="32">
        <f>SUM(J248:J253)</f>
        <v>1222400</v>
      </c>
      <c r="K254" s="37">
        <f t="shared" si="58"/>
        <v>4.7062851120959419E-2</v>
      </c>
      <c r="L254" s="32">
        <f>SUM(L248:L253)</f>
        <v>253170</v>
      </c>
      <c r="M254" s="37">
        <f t="shared" si="59"/>
        <v>9.7471384311954325E-3</v>
      </c>
      <c r="N254" s="32">
        <f t="shared" si="60"/>
        <v>13182571</v>
      </c>
      <c r="O254" s="37">
        <f t="shared" si="61"/>
        <v>0.50753384846570448</v>
      </c>
      <c r="P254" s="32">
        <f>SUM(P248:P253)</f>
        <v>-1968592</v>
      </c>
      <c r="Q254" s="32">
        <f>SUM(Q248:Q253)</f>
        <v>28828366</v>
      </c>
      <c r="R254" s="32">
        <f>SUM(R248:R253)</f>
        <v>19072560</v>
      </c>
      <c r="S254" s="32">
        <f>SUM(S248:S253)</f>
        <v>14607333</v>
      </c>
      <c r="T254" s="37">
        <f t="shared" si="62"/>
        <v>0.7658821364305578</v>
      </c>
      <c r="U254" s="37">
        <f t="shared" si="63"/>
        <v>-1.1286046067443127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3871932</v>
      </c>
      <c r="E255" s="31">
        <v>4277932</v>
      </c>
      <c r="F255" s="31">
        <v>650260</v>
      </c>
      <c r="G255" s="36">
        <f t="shared" si="56"/>
        <v>0.16794199898138706</v>
      </c>
      <c r="H255" s="31">
        <v>726661</v>
      </c>
      <c r="I255" s="36">
        <f t="shared" si="57"/>
        <v>0.18767400873775675</v>
      </c>
      <c r="J255" s="31">
        <v>547110</v>
      </c>
      <c r="K255" s="36">
        <f t="shared" si="58"/>
        <v>0.12789123342774031</v>
      </c>
      <c r="L255" s="31">
        <v>416556</v>
      </c>
      <c r="M255" s="36">
        <f t="shared" si="59"/>
        <v>9.7373216778574315E-2</v>
      </c>
      <c r="N255" s="31">
        <f t="shared" si="60"/>
        <v>2340587</v>
      </c>
      <c r="O255" s="36">
        <f t="shared" si="61"/>
        <v>0.54713048267246889</v>
      </c>
      <c r="P255" s="31">
        <v>894542</v>
      </c>
      <c r="Q255" s="31">
        <v>4679358</v>
      </c>
      <c r="R255" s="31">
        <v>4442358</v>
      </c>
      <c r="S255" s="31">
        <v>2810737</v>
      </c>
      <c r="T255" s="36">
        <f t="shared" si="62"/>
        <v>0.63271285204839411</v>
      </c>
      <c r="U255" s="36">
        <f t="shared" si="63"/>
        <v>-0.5343360065821392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73335</v>
      </c>
      <c r="G256" s="36">
        <f t="shared" si="56"/>
        <v>0</v>
      </c>
      <c r="H256" s="31">
        <v>80094</v>
      </c>
      <c r="I256" s="36">
        <f t="shared" si="57"/>
        <v>0</v>
      </c>
      <c r="J256" s="31">
        <v>59494</v>
      </c>
      <c r="K256" s="36">
        <f t="shared" si="58"/>
        <v>0</v>
      </c>
      <c r="L256" s="31">
        <v>82916</v>
      </c>
      <c r="M256" s="36">
        <f t="shared" si="59"/>
        <v>0</v>
      </c>
      <c r="N256" s="31">
        <f t="shared" si="60"/>
        <v>295839</v>
      </c>
      <c r="O256" s="36">
        <f t="shared" si="61"/>
        <v>0</v>
      </c>
      <c r="P256" s="31">
        <v>57332</v>
      </c>
      <c r="Q256" s="31">
        <v>0</v>
      </c>
      <c r="R256" s="31">
        <v>0</v>
      </c>
      <c r="S256" s="31">
        <v>215060</v>
      </c>
      <c r="T256" s="36">
        <f t="shared" si="62"/>
        <v>0</v>
      </c>
      <c r="U256" s="36">
        <f t="shared" si="63"/>
        <v>0.44624293588222974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2998347</v>
      </c>
      <c r="E257" s="31">
        <v>2585913</v>
      </c>
      <c r="F257" s="31">
        <v>311411</v>
      </c>
      <c r="G257" s="36">
        <f t="shared" si="56"/>
        <v>0.10386089401927129</v>
      </c>
      <c r="H257" s="31">
        <v>381549</v>
      </c>
      <c r="I257" s="36">
        <f t="shared" si="57"/>
        <v>0.12725311646717341</v>
      </c>
      <c r="J257" s="31">
        <v>296217</v>
      </c>
      <c r="K257" s="36">
        <f t="shared" si="58"/>
        <v>0.11455025749126131</v>
      </c>
      <c r="L257" s="31">
        <v>511957</v>
      </c>
      <c r="M257" s="36">
        <f t="shared" si="59"/>
        <v>0.19797920502352553</v>
      </c>
      <c r="N257" s="31">
        <f t="shared" si="60"/>
        <v>1501134</v>
      </c>
      <c r="O257" s="36">
        <f t="shared" si="61"/>
        <v>0.5805044485255304</v>
      </c>
      <c r="P257" s="31">
        <v>620908</v>
      </c>
      <c r="Q257" s="31">
        <v>3599732</v>
      </c>
      <c r="R257" s="31">
        <v>3858392</v>
      </c>
      <c r="S257" s="31">
        <v>1704141</v>
      </c>
      <c r="T257" s="36">
        <f t="shared" si="62"/>
        <v>0.44167129726580401</v>
      </c>
      <c r="U257" s="36">
        <f t="shared" si="63"/>
        <v>-0.17547044006519485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650000</v>
      </c>
      <c r="E258" s="31">
        <v>1359996</v>
      </c>
      <c r="F258" s="31">
        <v>1387513</v>
      </c>
      <c r="G258" s="36">
        <f t="shared" si="56"/>
        <v>2.1346353846153847</v>
      </c>
      <c r="H258" s="31">
        <v>725965</v>
      </c>
      <c r="I258" s="36">
        <f t="shared" si="57"/>
        <v>1.1168692307692307</v>
      </c>
      <c r="J258" s="31">
        <v>246621</v>
      </c>
      <c r="K258" s="36">
        <f t="shared" si="58"/>
        <v>0.18133950393971748</v>
      </c>
      <c r="L258" s="31">
        <v>143257</v>
      </c>
      <c r="M258" s="36">
        <f t="shared" si="59"/>
        <v>0.10533633922452713</v>
      </c>
      <c r="N258" s="31">
        <f t="shared" si="60"/>
        <v>2503356</v>
      </c>
      <c r="O258" s="36">
        <f t="shared" si="61"/>
        <v>1.8407083550245735</v>
      </c>
      <c r="P258" s="31">
        <v>162491</v>
      </c>
      <c r="Q258" s="31">
        <v>597430</v>
      </c>
      <c r="R258" s="31">
        <v>960000</v>
      </c>
      <c r="S258" s="31">
        <v>961254</v>
      </c>
      <c r="T258" s="36">
        <f t="shared" si="62"/>
        <v>1.0013062500000001</v>
      </c>
      <c r="U258" s="36">
        <f t="shared" si="63"/>
        <v>-0.11836963277966162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7520279</v>
      </c>
      <c r="E259" s="32">
        <f>SUM(E255:E258)</f>
        <v>8223841</v>
      </c>
      <c r="F259" s="32">
        <f>SUM(F255:F258)</f>
        <v>2422519</v>
      </c>
      <c r="G259" s="37">
        <f t="shared" si="56"/>
        <v>0.32213153261999988</v>
      </c>
      <c r="H259" s="32">
        <f>SUM(H255:H258)</f>
        <v>1914269</v>
      </c>
      <c r="I259" s="37">
        <f t="shared" si="57"/>
        <v>0.25454760388544095</v>
      </c>
      <c r="J259" s="32">
        <f>SUM(J255:J258)</f>
        <v>1149442</v>
      </c>
      <c r="K259" s="37">
        <f t="shared" si="58"/>
        <v>0.13976948241095616</v>
      </c>
      <c r="L259" s="32">
        <f>SUM(L255:L258)</f>
        <v>1154686</v>
      </c>
      <c r="M259" s="37">
        <f t="shared" si="59"/>
        <v>0.14040714065361914</v>
      </c>
      <c r="N259" s="32">
        <f t="shared" si="60"/>
        <v>6640916</v>
      </c>
      <c r="O259" s="37">
        <f t="shared" si="61"/>
        <v>0.80751998974688344</v>
      </c>
      <c r="P259" s="32">
        <f>SUM(P255:P258)</f>
        <v>1735273</v>
      </c>
      <c r="Q259" s="32">
        <f>SUM(Q255:Q258)</f>
        <v>8876520</v>
      </c>
      <c r="R259" s="32">
        <f>SUM(R255:R258)</f>
        <v>9260750</v>
      </c>
      <c r="S259" s="32">
        <f>SUM(S255:S258)</f>
        <v>5691192</v>
      </c>
      <c r="T259" s="37">
        <f t="shared" si="62"/>
        <v>0.61454979348324923</v>
      </c>
      <c r="U259" s="37">
        <f t="shared" si="63"/>
        <v>-0.33457963098601773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97729803</v>
      </c>
      <c r="E260" s="32">
        <f>SUM(E234:E239,E241:E246,E248:E253,E255:E258)</f>
        <v>99643875</v>
      </c>
      <c r="F260" s="32">
        <f>SUM(F234:F239,F241:F246,F248:F253,F255:F258)</f>
        <v>16143998</v>
      </c>
      <c r="G260" s="37">
        <f t="shared" si="56"/>
        <v>0.16519012117521611</v>
      </c>
      <c r="H260" s="32">
        <f>SUM(H234:H239,H241:H246,H248:H253,H255:H258)</f>
        <v>24021259</v>
      </c>
      <c r="I260" s="37">
        <f t="shared" si="57"/>
        <v>0.24579256544700084</v>
      </c>
      <c r="J260" s="32">
        <f>SUM(J234:J239,J241:J246,J248:J253,J255:J258)</f>
        <v>13665916</v>
      </c>
      <c r="K260" s="37">
        <f t="shared" si="58"/>
        <v>0.13714757680790715</v>
      </c>
      <c r="L260" s="32">
        <f>SUM(L234:L239,L241:L246,L248:L253,L255:L258)</f>
        <v>7204598</v>
      </c>
      <c r="M260" s="37">
        <f t="shared" si="59"/>
        <v>7.230347073515557E-2</v>
      </c>
      <c r="N260" s="32">
        <f t="shared" si="60"/>
        <v>61035771</v>
      </c>
      <c r="O260" s="37">
        <f t="shared" si="61"/>
        <v>0.6125391149230196</v>
      </c>
      <c r="P260" s="32">
        <f>SUM(P234:P239,P241:P246,P248:P253,P255:P258)</f>
        <v>3484930</v>
      </c>
      <c r="Q260" s="32">
        <f>SUM(Q234:Q239,Q241:Q246,Q248:Q253,Q255:Q258)</f>
        <v>82628949</v>
      </c>
      <c r="R260" s="32">
        <f>SUM(R234:R239,R241:R246,R248:R253,R255:R258)</f>
        <v>73972791</v>
      </c>
      <c r="S260" s="32">
        <f>SUM(S234:S239,S241:S246,S248:S253,S255:S258)</f>
        <v>58006793</v>
      </c>
      <c r="T260" s="37">
        <f t="shared" si="62"/>
        <v>0.78416390967322025</v>
      </c>
      <c r="U260" s="37">
        <f t="shared" si="63"/>
        <v>1.0673580244079508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2621000</v>
      </c>
      <c r="E263" s="31">
        <v>2821000</v>
      </c>
      <c r="F263" s="31">
        <v>124673</v>
      </c>
      <c r="G263" s="36">
        <f t="shared" ref="G263:G299" si="64">IF(($D263     =0),0,($F263     /$D263     ))</f>
        <v>4.7566959175887068E-2</v>
      </c>
      <c r="H263" s="31">
        <v>425524</v>
      </c>
      <c r="I263" s="36">
        <f t="shared" ref="I263:I299" si="65">IF(($D263     =0),0,($H263     /$D263     ))</f>
        <v>0.16235177413201068</v>
      </c>
      <c r="J263" s="31">
        <v>213603</v>
      </c>
      <c r="K263" s="36">
        <f t="shared" ref="K263:K299" si="66">IF(($E263     =0),0,($J263     /$E263     ))</f>
        <v>7.5718894009216595E-2</v>
      </c>
      <c r="L263" s="31">
        <v>1642071</v>
      </c>
      <c r="M263" s="36">
        <f t="shared" ref="M263:M299" si="67">IF(($E263     =0),0,($L263     /$E263     ))</f>
        <v>0.58208826657213752</v>
      </c>
      <c r="N263" s="31">
        <f t="shared" ref="N263:N299" si="68">$F263     +$H263     +$J263     +$L263</f>
        <v>2405871</v>
      </c>
      <c r="O263" s="36">
        <f t="shared" ref="O263:O299" si="69">IF(($E263     =0),0,($N263     /$E263     ))</f>
        <v>0.85284331797235025</v>
      </c>
      <c r="P263" s="31">
        <v>156182</v>
      </c>
      <c r="Q263" s="31">
        <v>3491000</v>
      </c>
      <c r="R263" s="31">
        <v>3491000</v>
      </c>
      <c r="S263" s="31">
        <v>440816</v>
      </c>
      <c r="T263" s="36">
        <f t="shared" ref="T263:T299" si="70">IF(($R263     =0),0,($S263     /$R263     ))</f>
        <v>0.12627212832999141</v>
      </c>
      <c r="U263" s="36">
        <f t="shared" ref="U263:U299" si="71">IF(($P263     =0),0,(($L263     /$P263     )-1))</f>
        <v>9.5138300188241924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4607559</v>
      </c>
      <c r="E264" s="31">
        <v>4607559</v>
      </c>
      <c r="F264" s="31">
        <v>1681435</v>
      </c>
      <c r="G264" s="36">
        <f t="shared" si="64"/>
        <v>0.36492967317401687</v>
      </c>
      <c r="H264" s="31">
        <v>1409946</v>
      </c>
      <c r="I264" s="36">
        <f t="shared" si="65"/>
        <v>0.30600715042390125</v>
      </c>
      <c r="J264" s="31">
        <v>1015380</v>
      </c>
      <c r="K264" s="36">
        <f t="shared" si="66"/>
        <v>0.22037265285154242</v>
      </c>
      <c r="L264" s="31">
        <v>381226</v>
      </c>
      <c r="M264" s="36">
        <f t="shared" si="67"/>
        <v>8.2739255210839399E-2</v>
      </c>
      <c r="N264" s="31">
        <f t="shared" si="68"/>
        <v>4487987</v>
      </c>
      <c r="O264" s="36">
        <f t="shared" si="69"/>
        <v>0.97404873166029993</v>
      </c>
      <c r="P264" s="31">
        <v>-507235</v>
      </c>
      <c r="Q264" s="31">
        <v>4403708</v>
      </c>
      <c r="R264" s="31">
        <v>4417708</v>
      </c>
      <c r="S264" s="31">
        <v>4337032</v>
      </c>
      <c r="T264" s="36">
        <f t="shared" si="70"/>
        <v>0.98173804153647093</v>
      </c>
      <c r="U264" s="36">
        <f t="shared" si="71"/>
        <v>-1.7515766853628003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700667</v>
      </c>
      <c r="E265" s="31">
        <v>700802</v>
      </c>
      <c r="F265" s="31">
        <v>20658</v>
      </c>
      <c r="G265" s="36">
        <f t="shared" si="64"/>
        <v>2.9483335164921423E-2</v>
      </c>
      <c r="H265" s="31">
        <v>8324</v>
      </c>
      <c r="I265" s="36">
        <f t="shared" si="65"/>
        <v>1.1880108525162452E-2</v>
      </c>
      <c r="J265" s="31">
        <v>20008</v>
      </c>
      <c r="K265" s="36">
        <f t="shared" si="66"/>
        <v>2.8550146831772739E-2</v>
      </c>
      <c r="L265" s="31">
        <v>16521</v>
      </c>
      <c r="M265" s="36">
        <f t="shared" si="67"/>
        <v>2.3574419022776762E-2</v>
      </c>
      <c r="N265" s="31">
        <f t="shared" si="68"/>
        <v>65511</v>
      </c>
      <c r="O265" s="36">
        <f t="shared" si="69"/>
        <v>9.3480041438237904E-2</v>
      </c>
      <c r="P265" s="31">
        <v>5714</v>
      </c>
      <c r="Q265" s="31">
        <v>87508</v>
      </c>
      <c r="R265" s="31">
        <v>87508</v>
      </c>
      <c r="S265" s="31">
        <v>57336</v>
      </c>
      <c r="T265" s="36">
        <f t="shared" si="70"/>
        <v>0.65520866663619326</v>
      </c>
      <c r="U265" s="36">
        <f t="shared" si="71"/>
        <v>1.8913195659782991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7894533</v>
      </c>
      <c r="E266" s="31">
        <v>7894533</v>
      </c>
      <c r="F266" s="31">
        <v>3289365</v>
      </c>
      <c r="G266" s="36">
        <f t="shared" si="64"/>
        <v>0.41666365825565616</v>
      </c>
      <c r="H266" s="31">
        <v>2548033</v>
      </c>
      <c r="I266" s="36">
        <f t="shared" si="65"/>
        <v>0.32275918030870226</v>
      </c>
      <c r="J266" s="31">
        <v>1973633</v>
      </c>
      <c r="K266" s="36">
        <f t="shared" si="66"/>
        <v>0.24999996833251567</v>
      </c>
      <c r="L266" s="31">
        <v>0</v>
      </c>
      <c r="M266" s="36">
        <f t="shared" si="67"/>
        <v>0</v>
      </c>
      <c r="N266" s="31">
        <f t="shared" si="68"/>
        <v>7811031</v>
      </c>
      <c r="O266" s="36">
        <f t="shared" si="69"/>
        <v>0.98942280689687412</v>
      </c>
      <c r="P266" s="31">
        <v>0</v>
      </c>
      <c r="Q266" s="31">
        <v>8386886</v>
      </c>
      <c r="R266" s="31">
        <v>8386886</v>
      </c>
      <c r="S266" s="31">
        <v>8386887</v>
      </c>
      <c r="T266" s="36">
        <f t="shared" si="70"/>
        <v>1.0000001192337657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15823759</v>
      </c>
      <c r="E267" s="32">
        <f>SUM(E263:E266)</f>
        <v>16023894</v>
      </c>
      <c r="F267" s="32">
        <f>SUM(F263:F266)</f>
        <v>5116131</v>
      </c>
      <c r="G267" s="37">
        <f t="shared" si="64"/>
        <v>0.32331957280188606</v>
      </c>
      <c r="H267" s="32">
        <f>SUM(H263:H266)</f>
        <v>4391827</v>
      </c>
      <c r="I267" s="37">
        <f t="shared" si="65"/>
        <v>0.27754637820254974</v>
      </c>
      <c r="J267" s="32">
        <f>SUM(J263:J266)</f>
        <v>3222624</v>
      </c>
      <c r="K267" s="37">
        <f t="shared" si="66"/>
        <v>0.2011136618851822</v>
      </c>
      <c r="L267" s="32">
        <f>SUM(L263:L266)</f>
        <v>2039818</v>
      </c>
      <c r="M267" s="37">
        <f t="shared" si="67"/>
        <v>0.12729852057184102</v>
      </c>
      <c r="N267" s="32">
        <f t="shared" si="68"/>
        <v>14770400</v>
      </c>
      <c r="O267" s="37">
        <f t="shared" si="69"/>
        <v>0.92177344657921478</v>
      </c>
      <c r="P267" s="32">
        <f>SUM(P263:P266)</f>
        <v>-345339</v>
      </c>
      <c r="Q267" s="32">
        <f>SUM(Q263:Q266)</f>
        <v>16369102</v>
      </c>
      <c r="R267" s="32">
        <f>SUM(R263:R266)</f>
        <v>16383102</v>
      </c>
      <c r="S267" s="32">
        <f>SUM(S263:S266)</f>
        <v>13222071</v>
      </c>
      <c r="T267" s="37">
        <f t="shared" si="70"/>
        <v>0.80705540379349405</v>
      </c>
      <c r="U267" s="37">
        <f t="shared" si="71"/>
        <v>-6.9067119554987997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2304231</v>
      </c>
      <c r="E268" s="31">
        <v>1334129</v>
      </c>
      <c r="F268" s="31">
        <v>14977</v>
      </c>
      <c r="G268" s="36">
        <f t="shared" si="64"/>
        <v>6.499782356890433E-3</v>
      </c>
      <c r="H268" s="31">
        <v>2088</v>
      </c>
      <c r="I268" s="36">
        <f t="shared" si="65"/>
        <v>9.0615914810624452E-4</v>
      </c>
      <c r="J268" s="31">
        <v>34233</v>
      </c>
      <c r="K268" s="36">
        <f t="shared" si="66"/>
        <v>2.5659437730534303E-2</v>
      </c>
      <c r="L268" s="31">
        <v>1293717</v>
      </c>
      <c r="M268" s="36">
        <f t="shared" si="67"/>
        <v>0.96970907610883206</v>
      </c>
      <c r="N268" s="31">
        <f t="shared" si="68"/>
        <v>1345015</v>
      </c>
      <c r="O268" s="36">
        <f t="shared" si="69"/>
        <v>1.0081596307403557</v>
      </c>
      <c r="P268" s="31">
        <v>-12663</v>
      </c>
      <c r="Q268" s="31">
        <v>1555420</v>
      </c>
      <c r="R268" s="31">
        <v>1248000</v>
      </c>
      <c r="S268" s="31">
        <v>578893</v>
      </c>
      <c r="T268" s="36">
        <f t="shared" si="70"/>
        <v>0.46385657051282053</v>
      </c>
      <c r="U268" s="36">
        <f t="shared" si="71"/>
        <v>-103.16512674721631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3420690</v>
      </c>
      <c r="E269" s="31">
        <v>3451331</v>
      </c>
      <c r="F269" s="31">
        <v>380560</v>
      </c>
      <c r="G269" s="36">
        <f t="shared" si="64"/>
        <v>0.11125240813987822</v>
      </c>
      <c r="H269" s="31">
        <v>1046638</v>
      </c>
      <c r="I269" s="36">
        <f t="shared" si="65"/>
        <v>0.30597277157532543</v>
      </c>
      <c r="J269" s="31">
        <v>503524</v>
      </c>
      <c r="K269" s="36">
        <f t="shared" si="66"/>
        <v>0.14589270052626074</v>
      </c>
      <c r="L269" s="31">
        <v>387725</v>
      </c>
      <c r="M269" s="36">
        <f t="shared" si="67"/>
        <v>0.11234071724792551</v>
      </c>
      <c r="N269" s="31">
        <f t="shared" si="68"/>
        <v>2318447</v>
      </c>
      <c r="O269" s="36">
        <f t="shared" si="69"/>
        <v>0.67175446226397872</v>
      </c>
      <c r="P269" s="31">
        <v>698716</v>
      </c>
      <c r="Q269" s="31">
        <v>3273205</v>
      </c>
      <c r="R269" s="31">
        <v>3267279</v>
      </c>
      <c r="S269" s="31">
        <v>2830046</v>
      </c>
      <c r="T269" s="36">
        <f t="shared" si="70"/>
        <v>0.86617824801616272</v>
      </c>
      <c r="U269" s="36">
        <f t="shared" si="71"/>
        <v>-0.44508927804716081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1092583</v>
      </c>
      <c r="E270" s="31">
        <v>1092583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382</v>
      </c>
      <c r="K270" s="36">
        <f t="shared" si="66"/>
        <v>3.4963018827860215E-4</v>
      </c>
      <c r="L270" s="31">
        <v>0</v>
      </c>
      <c r="M270" s="36">
        <f t="shared" si="67"/>
        <v>0</v>
      </c>
      <c r="N270" s="31">
        <f t="shared" si="68"/>
        <v>382</v>
      </c>
      <c r="O270" s="36">
        <f t="shared" si="69"/>
        <v>3.4963018827860215E-4</v>
      </c>
      <c r="P270" s="31">
        <v>399</v>
      </c>
      <c r="Q270" s="31">
        <v>1045462</v>
      </c>
      <c r="R270" s="31">
        <v>1045462</v>
      </c>
      <c r="S270" s="31">
        <v>399</v>
      </c>
      <c r="T270" s="36">
        <f t="shared" si="70"/>
        <v>3.8164945258651201E-4</v>
      </c>
      <c r="U270" s="36">
        <f t="shared" si="71"/>
        <v>-1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1955749</v>
      </c>
      <c r="E271" s="31">
        <v>1955749</v>
      </c>
      <c r="F271" s="31">
        <v>8787</v>
      </c>
      <c r="G271" s="36">
        <f t="shared" si="64"/>
        <v>4.4929078322422768E-3</v>
      </c>
      <c r="H271" s="31">
        <v>5270</v>
      </c>
      <c r="I271" s="36">
        <f t="shared" si="65"/>
        <v>2.6946198106198699E-3</v>
      </c>
      <c r="J271" s="31">
        <v>1352655</v>
      </c>
      <c r="K271" s="36">
        <f t="shared" si="66"/>
        <v>0.69163016317533588</v>
      </c>
      <c r="L271" s="31">
        <v>7473</v>
      </c>
      <c r="M271" s="36">
        <f t="shared" si="67"/>
        <v>3.8210424752869619E-3</v>
      </c>
      <c r="N271" s="31">
        <f t="shared" si="68"/>
        <v>1374185</v>
      </c>
      <c r="O271" s="36">
        <f t="shared" si="69"/>
        <v>0.70263873329348503</v>
      </c>
      <c r="P271" s="31">
        <v>892733</v>
      </c>
      <c r="Q271" s="31">
        <v>1883989</v>
      </c>
      <c r="R271" s="31">
        <v>1883989</v>
      </c>
      <c r="S271" s="31">
        <v>1797733</v>
      </c>
      <c r="T271" s="36">
        <f t="shared" si="70"/>
        <v>0.95421629319491785</v>
      </c>
      <c r="U271" s="36">
        <f t="shared" si="71"/>
        <v>-0.99162907610674189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26327</v>
      </c>
      <c r="E272" s="31">
        <v>26327</v>
      </c>
      <c r="F272" s="31">
        <v>7987</v>
      </c>
      <c r="G272" s="36">
        <f t="shared" si="64"/>
        <v>0.30337676149960119</v>
      </c>
      <c r="H272" s="31">
        <v>9791</v>
      </c>
      <c r="I272" s="36">
        <f t="shared" si="65"/>
        <v>0.37189957078284652</v>
      </c>
      <c r="J272" s="31">
        <v>3535</v>
      </c>
      <c r="K272" s="36">
        <f t="shared" si="66"/>
        <v>0.13427279978729062</v>
      </c>
      <c r="L272" s="31">
        <v>5130</v>
      </c>
      <c r="M272" s="36">
        <f t="shared" si="67"/>
        <v>0.19485699092186728</v>
      </c>
      <c r="N272" s="31">
        <f t="shared" si="68"/>
        <v>26443</v>
      </c>
      <c r="O272" s="36">
        <f t="shared" si="69"/>
        <v>1.0044061229916055</v>
      </c>
      <c r="P272" s="31">
        <v>8331</v>
      </c>
      <c r="Q272" s="31">
        <v>26157</v>
      </c>
      <c r="R272" s="31">
        <v>24700</v>
      </c>
      <c r="S272" s="31">
        <v>24069</v>
      </c>
      <c r="T272" s="36">
        <f t="shared" si="70"/>
        <v>0.97445344129554656</v>
      </c>
      <c r="U272" s="36">
        <f t="shared" si="71"/>
        <v>-0.38422758372344257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1405501</v>
      </c>
      <c r="E273" s="31">
        <v>1405501</v>
      </c>
      <c r="F273" s="31">
        <v>224838</v>
      </c>
      <c r="G273" s="36">
        <f t="shared" si="64"/>
        <v>0.15997000357879504</v>
      </c>
      <c r="H273" s="31">
        <v>224866</v>
      </c>
      <c r="I273" s="36">
        <f t="shared" si="65"/>
        <v>0.15998992530065792</v>
      </c>
      <c r="J273" s="31">
        <v>200753</v>
      </c>
      <c r="K273" s="36">
        <f t="shared" si="66"/>
        <v>0.14283376532638539</v>
      </c>
      <c r="L273" s="31">
        <v>201753</v>
      </c>
      <c r="M273" s="36">
        <f t="shared" si="67"/>
        <v>0.14354525539291682</v>
      </c>
      <c r="N273" s="31">
        <f t="shared" si="68"/>
        <v>852210</v>
      </c>
      <c r="O273" s="36">
        <f t="shared" si="69"/>
        <v>0.60633894959875523</v>
      </c>
      <c r="P273" s="31">
        <v>123201</v>
      </c>
      <c r="Q273" s="31">
        <v>1305072</v>
      </c>
      <c r="R273" s="31">
        <v>1305072</v>
      </c>
      <c r="S273" s="31">
        <v>575227</v>
      </c>
      <c r="T273" s="36">
        <f t="shared" si="70"/>
        <v>0.44076265524047714</v>
      </c>
      <c r="U273" s="36">
        <f t="shared" si="71"/>
        <v>0.637592227335817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10205081</v>
      </c>
      <c r="E275" s="32">
        <f>SUM(E268:E274)</f>
        <v>9265620</v>
      </c>
      <c r="F275" s="32">
        <f>SUM(F268:F274)</f>
        <v>637149</v>
      </c>
      <c r="G275" s="37">
        <f t="shared" si="64"/>
        <v>6.2434487291183678E-2</v>
      </c>
      <c r="H275" s="32">
        <f>SUM(H268:H274)</f>
        <v>1288653</v>
      </c>
      <c r="I275" s="37">
        <f t="shared" si="65"/>
        <v>0.12627562681766072</v>
      </c>
      <c r="J275" s="32">
        <f>SUM(J268:J274)</f>
        <v>2095082</v>
      </c>
      <c r="K275" s="37">
        <f t="shared" si="66"/>
        <v>0.22611352505282969</v>
      </c>
      <c r="L275" s="32">
        <f>SUM(L268:L274)</f>
        <v>1895798</v>
      </c>
      <c r="M275" s="37">
        <f t="shared" si="67"/>
        <v>0.20460562811770827</v>
      </c>
      <c r="N275" s="32">
        <f t="shared" si="68"/>
        <v>5916682</v>
      </c>
      <c r="O275" s="37">
        <f t="shared" si="69"/>
        <v>0.63856298876923512</v>
      </c>
      <c r="P275" s="32">
        <f>SUM(P268:P274)</f>
        <v>1710717</v>
      </c>
      <c r="Q275" s="32">
        <f>SUM(Q268:Q274)</f>
        <v>9089305</v>
      </c>
      <c r="R275" s="32">
        <f>SUM(R268:R274)</f>
        <v>8774502</v>
      </c>
      <c r="S275" s="32">
        <f>SUM(S268:S274)</f>
        <v>5806367</v>
      </c>
      <c r="T275" s="37">
        <f t="shared" si="70"/>
        <v>0.66173179970783524</v>
      </c>
      <c r="U275" s="37">
        <f t="shared" si="71"/>
        <v>0.10818913940762842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1583292</v>
      </c>
      <c r="E276" s="31">
        <v>1541499</v>
      </c>
      <c r="F276" s="31">
        <v>5624</v>
      </c>
      <c r="G276" s="36">
        <f t="shared" si="64"/>
        <v>3.5520927283154338E-3</v>
      </c>
      <c r="H276" s="31">
        <v>4278</v>
      </c>
      <c r="I276" s="36">
        <f t="shared" si="65"/>
        <v>2.7019652723565836E-3</v>
      </c>
      <c r="J276" s="31">
        <v>3791</v>
      </c>
      <c r="K276" s="36">
        <f t="shared" si="66"/>
        <v>2.459294491919878E-3</v>
      </c>
      <c r="L276" s="31">
        <v>5497</v>
      </c>
      <c r="M276" s="36">
        <f t="shared" si="67"/>
        <v>3.5660094492438853E-3</v>
      </c>
      <c r="N276" s="31">
        <f t="shared" si="68"/>
        <v>19190</v>
      </c>
      <c r="O276" s="36">
        <f t="shared" si="69"/>
        <v>1.244892147189197E-2</v>
      </c>
      <c r="P276" s="31">
        <v>4419</v>
      </c>
      <c r="Q276" s="31">
        <v>1513103</v>
      </c>
      <c r="R276" s="31">
        <v>1513103</v>
      </c>
      <c r="S276" s="31">
        <v>15873</v>
      </c>
      <c r="T276" s="36">
        <f t="shared" si="70"/>
        <v>1.0490363180827742E-2</v>
      </c>
      <c r="U276" s="36">
        <f t="shared" si="71"/>
        <v>0.24394659425209331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1775600</v>
      </c>
      <c r="E277" s="31">
        <v>1775600</v>
      </c>
      <c r="F277" s="31">
        <v>9297</v>
      </c>
      <c r="G277" s="36">
        <f t="shared" si="64"/>
        <v>5.2359765712998423E-3</v>
      </c>
      <c r="H277" s="31">
        <v>876312</v>
      </c>
      <c r="I277" s="36">
        <f t="shared" si="65"/>
        <v>0.49353007434106783</v>
      </c>
      <c r="J277" s="31">
        <v>876056</v>
      </c>
      <c r="K277" s="36">
        <f t="shared" si="66"/>
        <v>0.49338589772471275</v>
      </c>
      <c r="L277" s="31">
        <v>5264</v>
      </c>
      <c r="M277" s="36">
        <f t="shared" si="67"/>
        <v>2.9646316738004054E-3</v>
      </c>
      <c r="N277" s="31">
        <f t="shared" si="68"/>
        <v>1766929</v>
      </c>
      <c r="O277" s="36">
        <f t="shared" si="69"/>
        <v>0.99511658031088079</v>
      </c>
      <c r="P277" s="31">
        <v>6433</v>
      </c>
      <c r="Q277" s="31">
        <v>1705900</v>
      </c>
      <c r="R277" s="31">
        <v>1701400</v>
      </c>
      <c r="S277" s="31">
        <v>1692216</v>
      </c>
      <c r="T277" s="36">
        <f t="shared" si="70"/>
        <v>0.99460209239449859</v>
      </c>
      <c r="U277" s="36">
        <f t="shared" si="71"/>
        <v>-0.18171926006528838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2173785</v>
      </c>
      <c r="F278" s="31">
        <v>28574</v>
      </c>
      <c r="G278" s="36">
        <f t="shared" si="64"/>
        <v>0</v>
      </c>
      <c r="H278" s="31">
        <v>31080</v>
      </c>
      <c r="I278" s="36">
        <f t="shared" si="65"/>
        <v>0</v>
      </c>
      <c r="J278" s="31">
        <v>47961</v>
      </c>
      <c r="K278" s="36">
        <f t="shared" si="66"/>
        <v>2.2063359531876426E-2</v>
      </c>
      <c r="L278" s="31">
        <v>80368</v>
      </c>
      <c r="M278" s="36">
        <f t="shared" si="67"/>
        <v>3.6971457618853752E-2</v>
      </c>
      <c r="N278" s="31">
        <f t="shared" si="68"/>
        <v>187983</v>
      </c>
      <c r="O278" s="36">
        <f t="shared" si="69"/>
        <v>8.6477273511409825E-2</v>
      </c>
      <c r="P278" s="31">
        <v>0</v>
      </c>
      <c r="Q278" s="31">
        <v>2076800</v>
      </c>
      <c r="R278" s="31">
        <v>2076800</v>
      </c>
      <c r="S278" s="31">
        <v>247704</v>
      </c>
      <c r="T278" s="36">
        <f t="shared" si="70"/>
        <v>0.11927195685670262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1215960</v>
      </c>
      <c r="E279" s="31">
        <v>1385816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12439</v>
      </c>
      <c r="K279" s="36">
        <f t="shared" si="66"/>
        <v>8.9759390857083472E-3</v>
      </c>
      <c r="L279" s="31">
        <v>237553</v>
      </c>
      <c r="M279" s="36">
        <f t="shared" si="67"/>
        <v>0.17141741760810958</v>
      </c>
      <c r="N279" s="31">
        <f t="shared" si="68"/>
        <v>249992</v>
      </c>
      <c r="O279" s="36">
        <f t="shared" si="69"/>
        <v>0.18039335669381792</v>
      </c>
      <c r="P279" s="31">
        <v>34204</v>
      </c>
      <c r="Q279" s="31">
        <v>1269100</v>
      </c>
      <c r="R279" s="31">
        <v>1269100</v>
      </c>
      <c r="S279" s="31">
        <v>45802</v>
      </c>
      <c r="T279" s="36">
        <f t="shared" si="70"/>
        <v>3.6090142620754863E-2</v>
      </c>
      <c r="U279" s="36">
        <f t="shared" si="71"/>
        <v>5.9451818500760147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1526000</v>
      </c>
      <c r="E280" s="31">
        <v>1526000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1460000</v>
      </c>
      <c r="R280" s="31">
        <v>1460000</v>
      </c>
      <c r="S280" s="31">
        <v>1460000</v>
      </c>
      <c r="T280" s="36">
        <f t="shared" si="70"/>
        <v>1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1089996</v>
      </c>
      <c r="E281" s="31">
        <v>1089996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1043600</v>
      </c>
      <c r="R281" s="31">
        <v>1043600</v>
      </c>
      <c r="S281" s="31">
        <v>312022</v>
      </c>
      <c r="T281" s="36">
        <f t="shared" si="70"/>
        <v>0.29898620160981221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1400000</v>
      </c>
      <c r="E282" s="31">
        <v>1400000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1356000</v>
      </c>
      <c r="R282" s="31">
        <v>1356000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1593836</v>
      </c>
      <c r="E283" s="31">
        <v>1593836</v>
      </c>
      <c r="F283" s="31">
        <v>18436</v>
      </c>
      <c r="G283" s="36">
        <f t="shared" si="64"/>
        <v>1.1567062106766317E-2</v>
      </c>
      <c r="H283" s="31">
        <v>11517</v>
      </c>
      <c r="I283" s="36">
        <f t="shared" si="65"/>
        <v>7.225963022544352E-3</v>
      </c>
      <c r="J283" s="31">
        <v>12318</v>
      </c>
      <c r="K283" s="36">
        <f t="shared" si="66"/>
        <v>7.7285241392464473E-3</v>
      </c>
      <c r="L283" s="31">
        <v>14080</v>
      </c>
      <c r="M283" s="36">
        <f t="shared" si="67"/>
        <v>8.8340331125661611E-3</v>
      </c>
      <c r="N283" s="31">
        <f t="shared" si="68"/>
        <v>56351</v>
      </c>
      <c r="O283" s="36">
        <f t="shared" si="69"/>
        <v>3.5355582381123275E-2</v>
      </c>
      <c r="P283" s="31">
        <v>14782</v>
      </c>
      <c r="Q283" s="31">
        <v>1534200</v>
      </c>
      <c r="R283" s="31">
        <v>1534200</v>
      </c>
      <c r="S283" s="31">
        <v>57812</v>
      </c>
      <c r="T283" s="36">
        <f t="shared" si="70"/>
        <v>3.7682179637596139E-2</v>
      </c>
      <c r="U283" s="36">
        <f t="shared" si="71"/>
        <v>-4.7490190772561225E-2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10184684</v>
      </c>
      <c r="E285" s="32">
        <f>SUM(E276:E284)</f>
        <v>12486532</v>
      </c>
      <c r="F285" s="32">
        <f>SUM(F276:F284)</f>
        <v>61931</v>
      </c>
      <c r="G285" s="37">
        <f t="shared" si="64"/>
        <v>6.0807974012743052E-3</v>
      </c>
      <c r="H285" s="32">
        <f>SUM(H276:H284)</f>
        <v>923187</v>
      </c>
      <c r="I285" s="37">
        <f t="shared" si="65"/>
        <v>9.0644638557268939E-2</v>
      </c>
      <c r="J285" s="32">
        <f>SUM(J276:J284)</f>
        <v>952565</v>
      </c>
      <c r="K285" s="37">
        <f t="shared" si="66"/>
        <v>7.6287395090966811E-2</v>
      </c>
      <c r="L285" s="32">
        <f>SUM(L276:L284)</f>
        <v>342762</v>
      </c>
      <c r="M285" s="37">
        <f t="shared" si="67"/>
        <v>2.745053630583736E-2</v>
      </c>
      <c r="N285" s="32">
        <f t="shared" si="68"/>
        <v>2280445</v>
      </c>
      <c r="O285" s="37">
        <f t="shared" si="69"/>
        <v>0.18263237542657962</v>
      </c>
      <c r="P285" s="32">
        <f>SUM(P276:P284)</f>
        <v>59838</v>
      </c>
      <c r="Q285" s="32">
        <f>SUM(Q276:Q284)</f>
        <v>11958703</v>
      </c>
      <c r="R285" s="32">
        <f>SUM(R276:R284)</f>
        <v>11954203</v>
      </c>
      <c r="S285" s="32">
        <f>SUM(S276:S284)</f>
        <v>3831429</v>
      </c>
      <c r="T285" s="37">
        <f t="shared" si="70"/>
        <v>0.32050894568211702</v>
      </c>
      <c r="U285" s="37">
        <f t="shared" si="71"/>
        <v>4.7281660483304924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421272</v>
      </c>
      <c r="E286" s="31">
        <v>421272</v>
      </c>
      <c r="F286" s="31">
        <v>23743</v>
      </c>
      <c r="G286" s="36">
        <f t="shared" si="64"/>
        <v>5.6360261303860688E-2</v>
      </c>
      <c r="H286" s="31">
        <v>228711</v>
      </c>
      <c r="I286" s="36">
        <f t="shared" si="65"/>
        <v>0.54290577109326044</v>
      </c>
      <c r="J286" s="31">
        <v>22978</v>
      </c>
      <c r="K286" s="36">
        <f t="shared" si="66"/>
        <v>5.4544332402818134E-2</v>
      </c>
      <c r="L286" s="31">
        <v>66986</v>
      </c>
      <c r="M286" s="36">
        <f t="shared" si="67"/>
        <v>0.15900890635978654</v>
      </c>
      <c r="N286" s="31">
        <f t="shared" si="68"/>
        <v>342418</v>
      </c>
      <c r="O286" s="36">
        <f t="shared" si="69"/>
        <v>0.81281927115972574</v>
      </c>
      <c r="P286" s="31">
        <v>6082</v>
      </c>
      <c r="Q286" s="31">
        <v>395627</v>
      </c>
      <c r="R286" s="31">
        <v>395627</v>
      </c>
      <c r="S286" s="31">
        <v>39857</v>
      </c>
      <c r="T286" s="36">
        <f t="shared" si="70"/>
        <v>0.10074388249538074</v>
      </c>
      <c r="U286" s="36">
        <f t="shared" si="71"/>
        <v>10.013811246300559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1090774</v>
      </c>
      <c r="E287" s="31">
        <v>1090774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545000</v>
      </c>
      <c r="K287" s="36">
        <f t="shared" si="66"/>
        <v>0.49964520606468432</v>
      </c>
      <c r="L287" s="31">
        <v>0</v>
      </c>
      <c r="M287" s="36">
        <f t="shared" si="67"/>
        <v>0</v>
      </c>
      <c r="N287" s="31">
        <f t="shared" si="68"/>
        <v>545000</v>
      </c>
      <c r="O287" s="36">
        <f t="shared" si="69"/>
        <v>0.49964520606468432</v>
      </c>
      <c r="P287" s="31">
        <v>0</v>
      </c>
      <c r="Q287" s="31">
        <v>1043738</v>
      </c>
      <c r="R287" s="31">
        <v>1043738</v>
      </c>
      <c r="S287" s="31">
        <v>1043000</v>
      </c>
      <c r="T287" s="36">
        <f t="shared" si="70"/>
        <v>0.99929292600250252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1844700</v>
      </c>
      <c r="E288" s="31">
        <v>1950901</v>
      </c>
      <c r="F288" s="31">
        <v>20706</v>
      </c>
      <c r="G288" s="36">
        <f t="shared" si="64"/>
        <v>1.1224589364124248E-2</v>
      </c>
      <c r="H288" s="31">
        <v>20278</v>
      </c>
      <c r="I288" s="36">
        <f t="shared" si="65"/>
        <v>1.0992573318154713E-2</v>
      </c>
      <c r="J288" s="31">
        <v>25657</v>
      </c>
      <c r="K288" s="36">
        <f t="shared" si="66"/>
        <v>1.315135929501292E-2</v>
      </c>
      <c r="L288" s="31">
        <v>1433119</v>
      </c>
      <c r="M288" s="36">
        <f t="shared" si="67"/>
        <v>0.73459340069024515</v>
      </c>
      <c r="N288" s="31">
        <f t="shared" si="68"/>
        <v>1499760</v>
      </c>
      <c r="O288" s="36">
        <f t="shared" si="69"/>
        <v>0.76875248923446138</v>
      </c>
      <c r="P288" s="31">
        <v>17408</v>
      </c>
      <c r="Q288" s="31">
        <v>1763155</v>
      </c>
      <c r="R288" s="31">
        <v>1624444</v>
      </c>
      <c r="S288" s="31">
        <v>396088</v>
      </c>
      <c r="T288" s="36">
        <f t="shared" si="70"/>
        <v>0.24382988887274662</v>
      </c>
      <c r="U288" s="36">
        <f t="shared" si="71"/>
        <v>81.325310202205884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2399000</v>
      </c>
      <c r="E289" s="31">
        <v>2399000</v>
      </c>
      <c r="F289" s="31">
        <v>0</v>
      </c>
      <c r="G289" s="36">
        <f t="shared" si="64"/>
        <v>0</v>
      </c>
      <c r="H289" s="31">
        <v>915156</v>
      </c>
      <c r="I289" s="36">
        <f t="shared" si="65"/>
        <v>0.38147394747811586</v>
      </c>
      <c r="J289" s="31">
        <v>248076</v>
      </c>
      <c r="K289" s="36">
        <f t="shared" si="66"/>
        <v>0.10340808670279283</v>
      </c>
      <c r="L289" s="31">
        <v>345669</v>
      </c>
      <c r="M289" s="36">
        <f t="shared" si="67"/>
        <v>0.14408878699458108</v>
      </c>
      <c r="N289" s="31">
        <f t="shared" si="68"/>
        <v>1508901</v>
      </c>
      <c r="O289" s="36">
        <f t="shared" si="69"/>
        <v>0.62897082117548975</v>
      </c>
      <c r="P289" s="31">
        <v>336394</v>
      </c>
      <c r="Q289" s="31">
        <v>2107000</v>
      </c>
      <c r="R289" s="31">
        <v>2107000</v>
      </c>
      <c r="S289" s="31">
        <v>686881</v>
      </c>
      <c r="T289" s="36">
        <f t="shared" si="70"/>
        <v>0.32599952539155197</v>
      </c>
      <c r="U289" s="36">
        <f t="shared" si="71"/>
        <v>2.7571835407290246E-2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4062166</v>
      </c>
      <c r="E290" s="31">
        <v>4062166</v>
      </c>
      <c r="F290" s="31">
        <v>203798</v>
      </c>
      <c r="G290" s="36">
        <f t="shared" si="64"/>
        <v>5.016978626673553E-2</v>
      </c>
      <c r="H290" s="31">
        <v>185521</v>
      </c>
      <c r="I290" s="36">
        <f t="shared" si="65"/>
        <v>4.5670462506948263E-2</v>
      </c>
      <c r="J290" s="31">
        <v>360400</v>
      </c>
      <c r="K290" s="36">
        <f t="shared" si="66"/>
        <v>8.872114039652737E-2</v>
      </c>
      <c r="L290" s="31">
        <v>271758</v>
      </c>
      <c r="M290" s="36">
        <f t="shared" si="67"/>
        <v>6.6899777113983039E-2</v>
      </c>
      <c r="N290" s="31">
        <f t="shared" si="68"/>
        <v>1021477</v>
      </c>
      <c r="O290" s="36">
        <f t="shared" si="69"/>
        <v>0.25146116628419418</v>
      </c>
      <c r="P290" s="31">
        <v>758491</v>
      </c>
      <c r="Q290" s="31">
        <v>4186198</v>
      </c>
      <c r="R290" s="31">
        <v>4039706</v>
      </c>
      <c r="S290" s="31">
        <v>3027289</v>
      </c>
      <c r="T290" s="36">
        <f t="shared" si="70"/>
        <v>0.74938349473946864</v>
      </c>
      <c r="U290" s="36">
        <f t="shared" si="71"/>
        <v>-0.64171229454271705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9817912</v>
      </c>
      <c r="E292" s="32">
        <f>SUM(E286:E291)</f>
        <v>9924113</v>
      </c>
      <c r="F292" s="32">
        <f>SUM(F286:F291)</f>
        <v>248247</v>
      </c>
      <c r="G292" s="37">
        <f t="shared" si="64"/>
        <v>2.5285111538991184E-2</v>
      </c>
      <c r="H292" s="32">
        <f>SUM(H286:H291)</f>
        <v>1349666</v>
      </c>
      <c r="I292" s="37">
        <f t="shared" si="65"/>
        <v>0.13746975935412745</v>
      </c>
      <c r="J292" s="32">
        <f>SUM(J286:J291)</f>
        <v>1202111</v>
      </c>
      <c r="K292" s="37">
        <f t="shared" si="66"/>
        <v>0.12113032167207285</v>
      </c>
      <c r="L292" s="32">
        <f>SUM(L286:L291)</f>
        <v>2117532</v>
      </c>
      <c r="M292" s="37">
        <f t="shared" si="67"/>
        <v>0.2133724192781763</v>
      </c>
      <c r="N292" s="32">
        <f t="shared" si="68"/>
        <v>4917556</v>
      </c>
      <c r="O292" s="37">
        <f t="shared" si="69"/>
        <v>0.49551592167481368</v>
      </c>
      <c r="P292" s="32">
        <f>SUM(P286:P291)</f>
        <v>1118375</v>
      </c>
      <c r="Q292" s="32">
        <f>SUM(Q286:Q291)</f>
        <v>9495718</v>
      </c>
      <c r="R292" s="32">
        <f>SUM(R286:R291)</f>
        <v>9210515</v>
      </c>
      <c r="S292" s="32">
        <f>SUM(S286:S291)</f>
        <v>5193115</v>
      </c>
      <c r="T292" s="37">
        <f t="shared" si="70"/>
        <v>0.5638246069845172</v>
      </c>
      <c r="U292" s="37">
        <f t="shared" si="71"/>
        <v>0.89340069296971047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12138000</v>
      </c>
      <c r="E293" s="31">
        <v>12138000</v>
      </c>
      <c r="F293" s="31">
        <v>794023</v>
      </c>
      <c r="G293" s="36">
        <f t="shared" si="64"/>
        <v>6.5416295930136759E-2</v>
      </c>
      <c r="H293" s="31">
        <v>1369829</v>
      </c>
      <c r="I293" s="36">
        <f t="shared" si="65"/>
        <v>0.11285458889438128</v>
      </c>
      <c r="J293" s="31">
        <v>1084723</v>
      </c>
      <c r="K293" s="36">
        <f t="shared" si="66"/>
        <v>8.936587576206953E-2</v>
      </c>
      <c r="L293" s="31">
        <v>8256139</v>
      </c>
      <c r="M293" s="36">
        <f t="shared" si="67"/>
        <v>0.68018940517383419</v>
      </c>
      <c r="N293" s="31">
        <f t="shared" si="68"/>
        <v>11504714</v>
      </c>
      <c r="O293" s="36">
        <f t="shared" si="69"/>
        <v>0.94782616576042178</v>
      </c>
      <c r="P293" s="31">
        <v>5201624</v>
      </c>
      <c r="Q293" s="31">
        <v>11782000</v>
      </c>
      <c r="R293" s="31">
        <v>12348000</v>
      </c>
      <c r="S293" s="31">
        <v>12651672</v>
      </c>
      <c r="T293" s="36">
        <f t="shared" si="70"/>
        <v>1.0245928085519922</v>
      </c>
      <c r="U293" s="36">
        <f t="shared" si="71"/>
        <v>0.58722333640416924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81778</v>
      </c>
      <c r="E294" s="31">
        <v>81778</v>
      </c>
      <c r="F294" s="31">
        <v>9546</v>
      </c>
      <c r="G294" s="36">
        <f t="shared" si="64"/>
        <v>0.11673066105798625</v>
      </c>
      <c r="H294" s="31">
        <v>5756</v>
      </c>
      <c r="I294" s="36">
        <f t="shared" si="65"/>
        <v>7.038567829978723E-2</v>
      </c>
      <c r="J294" s="31">
        <v>3965</v>
      </c>
      <c r="K294" s="36">
        <f t="shared" si="66"/>
        <v>4.8484922595319037E-2</v>
      </c>
      <c r="L294" s="31">
        <v>5159</v>
      </c>
      <c r="M294" s="36">
        <f t="shared" si="67"/>
        <v>6.3085426398297825E-2</v>
      </c>
      <c r="N294" s="31">
        <f t="shared" si="68"/>
        <v>24426</v>
      </c>
      <c r="O294" s="36">
        <f t="shared" si="69"/>
        <v>0.29868668835139034</v>
      </c>
      <c r="P294" s="31">
        <v>8326</v>
      </c>
      <c r="Q294" s="31">
        <v>1329883</v>
      </c>
      <c r="R294" s="31">
        <v>1319567</v>
      </c>
      <c r="S294" s="31">
        <v>41586</v>
      </c>
      <c r="T294" s="36">
        <f t="shared" si="70"/>
        <v>3.1514883291261453E-2</v>
      </c>
      <c r="U294" s="36">
        <f t="shared" si="71"/>
        <v>-0.38037472976219078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1321366</v>
      </c>
      <c r="E295" s="31">
        <v>1299000</v>
      </c>
      <c r="F295" s="31">
        <v>620690</v>
      </c>
      <c r="G295" s="36">
        <f t="shared" si="64"/>
        <v>0.46973359387179631</v>
      </c>
      <c r="H295" s="31">
        <v>0</v>
      </c>
      <c r="I295" s="36">
        <f t="shared" si="65"/>
        <v>0</v>
      </c>
      <c r="J295" s="31">
        <v>599500</v>
      </c>
      <c r="K295" s="36">
        <f t="shared" si="66"/>
        <v>0.46150885296381833</v>
      </c>
      <c r="L295" s="31">
        <v>0</v>
      </c>
      <c r="M295" s="36">
        <f t="shared" si="67"/>
        <v>0</v>
      </c>
      <c r="N295" s="31">
        <f t="shared" si="68"/>
        <v>1220190</v>
      </c>
      <c r="O295" s="36">
        <f t="shared" si="69"/>
        <v>0.93933025404157044</v>
      </c>
      <c r="P295" s="31">
        <v>31918</v>
      </c>
      <c r="Q295" s="31">
        <v>1263650</v>
      </c>
      <c r="R295" s="31">
        <v>1263650</v>
      </c>
      <c r="S295" s="31">
        <v>681832</v>
      </c>
      <c r="T295" s="36">
        <f t="shared" si="70"/>
        <v>0.53957345784038302</v>
      </c>
      <c r="U295" s="36">
        <f t="shared" si="71"/>
        <v>-1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902577</v>
      </c>
      <c r="E296" s="31">
        <v>902577</v>
      </c>
      <c r="F296" s="31">
        <v>15047</v>
      </c>
      <c r="G296" s="36">
        <f t="shared" si="64"/>
        <v>1.6671153818455377E-2</v>
      </c>
      <c r="H296" s="31">
        <v>21145</v>
      </c>
      <c r="I296" s="36">
        <f t="shared" si="65"/>
        <v>2.3427364091927892E-2</v>
      </c>
      <c r="J296" s="31">
        <v>16449</v>
      </c>
      <c r="K296" s="36">
        <f t="shared" si="66"/>
        <v>1.8224483894448893E-2</v>
      </c>
      <c r="L296" s="31">
        <v>11565</v>
      </c>
      <c r="M296" s="36">
        <f t="shared" si="67"/>
        <v>1.2813311218876617E-2</v>
      </c>
      <c r="N296" s="31">
        <f t="shared" si="68"/>
        <v>64206</v>
      </c>
      <c r="O296" s="36">
        <f t="shared" si="69"/>
        <v>7.1136313023708778E-2</v>
      </c>
      <c r="P296" s="31">
        <v>5739</v>
      </c>
      <c r="Q296" s="31">
        <v>860417</v>
      </c>
      <c r="R296" s="31">
        <v>860417</v>
      </c>
      <c r="S296" s="31">
        <v>18686</v>
      </c>
      <c r="T296" s="36">
        <f t="shared" si="70"/>
        <v>2.1717376574381955E-2</v>
      </c>
      <c r="U296" s="36">
        <f t="shared" si="71"/>
        <v>1.0151594354417144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14443721</v>
      </c>
      <c r="E298" s="32">
        <f>SUM(E293:E297)</f>
        <v>14421355</v>
      </c>
      <c r="F298" s="32">
        <f>SUM(F293:F297)</f>
        <v>1439306</v>
      </c>
      <c r="G298" s="37">
        <f t="shared" si="64"/>
        <v>9.9649252432943008E-2</v>
      </c>
      <c r="H298" s="32">
        <f>SUM(H293:H297)</f>
        <v>1396730</v>
      </c>
      <c r="I298" s="37">
        <f t="shared" si="65"/>
        <v>9.6701535566908275E-2</v>
      </c>
      <c r="J298" s="32">
        <f>SUM(J293:J297)</f>
        <v>1704637</v>
      </c>
      <c r="K298" s="37">
        <f t="shared" si="66"/>
        <v>0.1182022771091898</v>
      </c>
      <c r="L298" s="32">
        <f>SUM(L293:L297)</f>
        <v>8272863</v>
      </c>
      <c r="M298" s="37">
        <f t="shared" si="67"/>
        <v>0.57365365459764361</v>
      </c>
      <c r="N298" s="32">
        <f t="shared" si="68"/>
        <v>12813536</v>
      </c>
      <c r="O298" s="37">
        <f t="shared" si="69"/>
        <v>0.88851123906179408</v>
      </c>
      <c r="P298" s="32">
        <f>SUM(P293:P297)</f>
        <v>5247607</v>
      </c>
      <c r="Q298" s="32">
        <f>SUM(Q293:Q297)</f>
        <v>15235950</v>
      </c>
      <c r="R298" s="32">
        <f>SUM(R293:R297)</f>
        <v>15791634</v>
      </c>
      <c r="S298" s="32">
        <f>SUM(S293:S297)</f>
        <v>13393776</v>
      </c>
      <c r="T298" s="37">
        <f t="shared" si="70"/>
        <v>0.84815643523653095</v>
      </c>
      <c r="U298" s="37">
        <f t="shared" si="71"/>
        <v>0.57650201320335159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60475157</v>
      </c>
      <c r="E299" s="32">
        <f>SUM(E263:E266,E268:E274,E276:E284,E286:E291,E293:E297)</f>
        <v>62121514</v>
      </c>
      <c r="F299" s="32">
        <f>SUM(F263:F266,F268:F274,F276:F284,F286:F291,F293:F297)</f>
        <v>7502764</v>
      </c>
      <c r="G299" s="37">
        <f t="shared" si="64"/>
        <v>0.12406357208795671</v>
      </c>
      <c r="H299" s="32">
        <f>SUM(H263:H266,H268:H274,H276:H284,H286:H291,H293:H297)</f>
        <v>9350063</v>
      </c>
      <c r="I299" s="37">
        <f t="shared" si="65"/>
        <v>0.15460998307123039</v>
      </c>
      <c r="J299" s="32">
        <f>SUM(J263:J266,J268:J274,J276:J284,J286:J291,J293:J297)</f>
        <v>9177019</v>
      </c>
      <c r="K299" s="37">
        <f t="shared" si="66"/>
        <v>0.14772690504613264</v>
      </c>
      <c r="L299" s="32">
        <f>SUM(L263:L266,L268:L274,L276:L284,L286:L291,L293:L297)</f>
        <v>14668773</v>
      </c>
      <c r="M299" s="37">
        <f t="shared" si="67"/>
        <v>0.23613032032670678</v>
      </c>
      <c r="N299" s="32">
        <f t="shared" si="68"/>
        <v>40698619</v>
      </c>
      <c r="O299" s="37">
        <f t="shared" si="69"/>
        <v>0.65514531728895087</v>
      </c>
      <c r="P299" s="32">
        <f>SUM(P263:P266,P268:P274,P276:P284,P286:P291,P293:P297)</f>
        <v>7791198</v>
      </c>
      <c r="Q299" s="32">
        <f>SUM(Q263:Q266,Q268:Q274,Q276:Q284,Q286:Q291,Q293:Q297)</f>
        <v>62148778</v>
      </c>
      <c r="R299" s="32">
        <f>SUM(R263:R266,R268:R274,R276:R284,R286:R291,R293:R297)</f>
        <v>62113956</v>
      </c>
      <c r="S299" s="32">
        <f>SUM(S263:S266,S268:S274,S276:S284,S286:S291,S293:S297)</f>
        <v>41446758</v>
      </c>
      <c r="T299" s="37">
        <f t="shared" si="70"/>
        <v>0.66726965514803149</v>
      </c>
      <c r="U299" s="37">
        <f t="shared" si="71"/>
        <v>0.88273651882547455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102447183</v>
      </c>
      <c r="E302" s="31">
        <v>103833297</v>
      </c>
      <c r="F302" s="31">
        <v>38466440</v>
      </c>
      <c r="G302" s="36">
        <f t="shared" ref="G302:G339" si="72">IF(($D302     =0),0,($F302     /$D302     ))</f>
        <v>0.37547581957426784</v>
      </c>
      <c r="H302" s="31">
        <v>27272070</v>
      </c>
      <c r="I302" s="36">
        <f t="shared" ref="I302:I339" si="73">IF(($D302     =0),0,($H302     /$D302     ))</f>
        <v>0.26620614839160583</v>
      </c>
      <c r="J302" s="31">
        <v>16935236</v>
      </c>
      <c r="K302" s="36">
        <f t="shared" ref="K302:K339" si="74">IF(($E302     =0),0,($J302     /$E302     ))</f>
        <v>0.16310024326782188</v>
      </c>
      <c r="L302" s="31">
        <v>21843543</v>
      </c>
      <c r="M302" s="36">
        <f t="shared" ref="M302:M339" si="75">IF(($E302     =0),0,($L302     /$E302     ))</f>
        <v>0.21037127425511684</v>
      </c>
      <c r="N302" s="31">
        <f t="shared" ref="N302:N339" si="76">$F302     +$H302     +$J302     +$L302</f>
        <v>104517289</v>
      </c>
      <c r="O302" s="36">
        <f t="shared" ref="O302:O339" si="77">IF(($E302     =0),0,($N302     /$E302     ))</f>
        <v>1.0065874051943087</v>
      </c>
      <c r="P302" s="31">
        <v>21408368</v>
      </c>
      <c r="Q302" s="31">
        <v>99986652</v>
      </c>
      <c r="R302" s="31">
        <v>103502454</v>
      </c>
      <c r="S302" s="31">
        <v>98057532</v>
      </c>
      <c r="T302" s="36">
        <f t="shared" ref="T302:T339" si="78">IF(($R302     =0),0,($S302     /$R302     ))</f>
        <v>0.9473933052833704</v>
      </c>
      <c r="U302" s="36">
        <f t="shared" ref="U302:U339" si="79">IF(($P302     =0),0,(($L302     /$P302     )-1))</f>
        <v>2.0327331817166172E-2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102447183</v>
      </c>
      <c r="E303" s="32">
        <f>E302</f>
        <v>103833297</v>
      </c>
      <c r="F303" s="32">
        <f>F302</f>
        <v>38466440</v>
      </c>
      <c r="G303" s="37">
        <f t="shared" si="72"/>
        <v>0.37547581957426784</v>
      </c>
      <c r="H303" s="32">
        <f>H302</f>
        <v>27272070</v>
      </c>
      <c r="I303" s="37">
        <f t="shared" si="73"/>
        <v>0.26620614839160583</v>
      </c>
      <c r="J303" s="32">
        <f>J302</f>
        <v>16935236</v>
      </c>
      <c r="K303" s="37">
        <f t="shared" si="74"/>
        <v>0.16310024326782188</v>
      </c>
      <c r="L303" s="32">
        <f>L302</f>
        <v>21843543</v>
      </c>
      <c r="M303" s="37">
        <f t="shared" si="75"/>
        <v>0.21037127425511684</v>
      </c>
      <c r="N303" s="32">
        <f t="shared" si="76"/>
        <v>104517289</v>
      </c>
      <c r="O303" s="37">
        <f t="shared" si="77"/>
        <v>1.0065874051943087</v>
      </c>
      <c r="P303" s="32">
        <f>P302</f>
        <v>21408368</v>
      </c>
      <c r="Q303" s="32">
        <f>Q302</f>
        <v>99986652</v>
      </c>
      <c r="R303" s="32">
        <f>R302</f>
        <v>103502454</v>
      </c>
      <c r="S303" s="32">
        <f>S302</f>
        <v>98057532</v>
      </c>
      <c r="T303" s="37">
        <f t="shared" si="78"/>
        <v>0.9473933052833704</v>
      </c>
      <c r="U303" s="37">
        <f t="shared" si="79"/>
        <v>2.0327331817166172E-2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10142916</v>
      </c>
      <c r="E304" s="31">
        <v>10456904</v>
      </c>
      <c r="F304" s="31">
        <v>2212609</v>
      </c>
      <c r="G304" s="36">
        <f t="shared" si="72"/>
        <v>0.2181432834502425</v>
      </c>
      <c r="H304" s="31">
        <v>2731892</v>
      </c>
      <c r="I304" s="36">
        <f t="shared" si="73"/>
        <v>0.26933990185859769</v>
      </c>
      <c r="J304" s="31">
        <v>2312471</v>
      </c>
      <c r="K304" s="36">
        <f t="shared" si="74"/>
        <v>0.22114298840268592</v>
      </c>
      <c r="L304" s="31">
        <v>2796764</v>
      </c>
      <c r="M304" s="36">
        <f t="shared" si="75"/>
        <v>0.26745621839886835</v>
      </c>
      <c r="N304" s="31">
        <f t="shared" si="76"/>
        <v>10053736</v>
      </c>
      <c r="O304" s="36">
        <f t="shared" si="77"/>
        <v>0.96144480240040453</v>
      </c>
      <c r="P304" s="31">
        <v>2372925</v>
      </c>
      <c r="Q304" s="31">
        <v>9649501</v>
      </c>
      <c r="R304" s="31">
        <v>10636093</v>
      </c>
      <c r="S304" s="31">
        <v>9602207</v>
      </c>
      <c r="T304" s="36">
        <f t="shared" si="78"/>
        <v>0.90279456939686409</v>
      </c>
      <c r="U304" s="36">
        <f t="shared" si="79"/>
        <v>0.17861457905327804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7598167</v>
      </c>
      <c r="E305" s="31">
        <v>7108029</v>
      </c>
      <c r="F305" s="31">
        <v>1387793</v>
      </c>
      <c r="G305" s="36">
        <f t="shared" si="72"/>
        <v>0.18264839401397731</v>
      </c>
      <c r="H305" s="31">
        <v>1764328</v>
      </c>
      <c r="I305" s="36">
        <f t="shared" si="73"/>
        <v>0.2322044250935785</v>
      </c>
      <c r="J305" s="31">
        <v>1580234</v>
      </c>
      <c r="K305" s="36">
        <f t="shared" si="74"/>
        <v>0.22231676319834937</v>
      </c>
      <c r="L305" s="31">
        <v>2313391</v>
      </c>
      <c r="M305" s="36">
        <f t="shared" si="75"/>
        <v>0.32546167158293809</v>
      </c>
      <c r="N305" s="31">
        <f t="shared" si="76"/>
        <v>7045746</v>
      </c>
      <c r="O305" s="36">
        <f t="shared" si="77"/>
        <v>0.99123765533314512</v>
      </c>
      <c r="P305" s="31">
        <v>-827391</v>
      </c>
      <c r="Q305" s="31">
        <v>6960375</v>
      </c>
      <c r="R305" s="31">
        <v>6754049</v>
      </c>
      <c r="S305" s="31">
        <v>6040795</v>
      </c>
      <c r="T305" s="36">
        <f t="shared" si="78"/>
        <v>0.89439608744325072</v>
      </c>
      <c r="U305" s="36">
        <f t="shared" si="79"/>
        <v>-3.796006966476551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9385000</v>
      </c>
      <c r="E306" s="31">
        <v>9458507</v>
      </c>
      <c r="F306" s="31">
        <v>2304234</v>
      </c>
      <c r="G306" s="36">
        <f t="shared" si="72"/>
        <v>0.24552306872669152</v>
      </c>
      <c r="H306" s="31">
        <v>2855351</v>
      </c>
      <c r="I306" s="36">
        <f t="shared" si="73"/>
        <v>0.30424624400639316</v>
      </c>
      <c r="J306" s="31">
        <v>2304116</v>
      </c>
      <c r="K306" s="36">
        <f t="shared" si="74"/>
        <v>0.24360250513109521</v>
      </c>
      <c r="L306" s="31">
        <v>2238742</v>
      </c>
      <c r="M306" s="36">
        <f t="shared" si="75"/>
        <v>0.23669084349147282</v>
      </c>
      <c r="N306" s="31">
        <f t="shared" si="76"/>
        <v>9702443</v>
      </c>
      <c r="O306" s="36">
        <f t="shared" si="77"/>
        <v>1.0257901167700145</v>
      </c>
      <c r="P306" s="31">
        <v>2182860</v>
      </c>
      <c r="Q306" s="31">
        <v>9093000</v>
      </c>
      <c r="R306" s="31">
        <v>9241000</v>
      </c>
      <c r="S306" s="31">
        <v>8944546</v>
      </c>
      <c r="T306" s="36">
        <f t="shared" si="78"/>
        <v>0.96791970565956065</v>
      </c>
      <c r="U306" s="36">
        <f t="shared" si="79"/>
        <v>2.5600359161833453E-2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10296426</v>
      </c>
      <c r="E307" s="31">
        <v>10546426</v>
      </c>
      <c r="F307" s="31">
        <v>2607381</v>
      </c>
      <c r="G307" s="36">
        <f t="shared" si="72"/>
        <v>0.25323165533360797</v>
      </c>
      <c r="H307" s="31">
        <v>2807251</v>
      </c>
      <c r="I307" s="36">
        <f t="shared" si="73"/>
        <v>0.27264324533580875</v>
      </c>
      <c r="J307" s="31">
        <v>2863152</v>
      </c>
      <c r="K307" s="36">
        <f t="shared" si="74"/>
        <v>0.27148078410638826</v>
      </c>
      <c r="L307" s="31">
        <v>1756172</v>
      </c>
      <c r="M307" s="36">
        <f t="shared" si="75"/>
        <v>0.16651821195161282</v>
      </c>
      <c r="N307" s="31">
        <f t="shared" si="76"/>
        <v>10033956</v>
      </c>
      <c r="O307" s="36">
        <f t="shared" si="77"/>
        <v>0.95140818320822618</v>
      </c>
      <c r="P307" s="31">
        <v>2206873</v>
      </c>
      <c r="Q307" s="31">
        <v>10315056</v>
      </c>
      <c r="R307" s="31">
        <v>10109344</v>
      </c>
      <c r="S307" s="31">
        <v>10004150</v>
      </c>
      <c r="T307" s="36">
        <f t="shared" si="78"/>
        <v>0.98959437921985838</v>
      </c>
      <c r="U307" s="36">
        <f t="shared" si="79"/>
        <v>-0.20422607010009186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14047759</v>
      </c>
      <c r="E308" s="31">
        <v>12482281</v>
      </c>
      <c r="F308" s="31">
        <v>3148011</v>
      </c>
      <c r="G308" s="36">
        <f t="shared" si="72"/>
        <v>0.22409346572645503</v>
      </c>
      <c r="H308" s="31">
        <v>3733421</v>
      </c>
      <c r="I308" s="36">
        <f t="shared" si="73"/>
        <v>0.265766304789255</v>
      </c>
      <c r="J308" s="31">
        <v>3343776</v>
      </c>
      <c r="K308" s="36">
        <f t="shared" si="74"/>
        <v>0.26788180782022131</v>
      </c>
      <c r="L308" s="31">
        <v>2507172</v>
      </c>
      <c r="M308" s="36">
        <f t="shared" si="75"/>
        <v>0.20085848091386502</v>
      </c>
      <c r="N308" s="31">
        <f t="shared" si="76"/>
        <v>12732380</v>
      </c>
      <c r="O308" s="36">
        <f t="shared" si="77"/>
        <v>1.0200363218870012</v>
      </c>
      <c r="P308" s="31">
        <v>2284190</v>
      </c>
      <c r="Q308" s="31">
        <v>13342875</v>
      </c>
      <c r="R308" s="31">
        <v>14130975</v>
      </c>
      <c r="S308" s="31">
        <v>11679243</v>
      </c>
      <c r="T308" s="36">
        <f t="shared" si="78"/>
        <v>0.82649944536735787</v>
      </c>
      <c r="U308" s="36">
        <f t="shared" si="79"/>
        <v>9.7619725154212134E-2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1000000</v>
      </c>
      <c r="F309" s="31">
        <v>0</v>
      </c>
      <c r="G309" s="36">
        <f t="shared" si="72"/>
        <v>0</v>
      </c>
      <c r="H309" s="31">
        <v>2327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2327</v>
      </c>
      <c r="O309" s="36">
        <f t="shared" si="77"/>
        <v>2.3270000000000001E-3</v>
      </c>
      <c r="P309" s="31">
        <v>0</v>
      </c>
      <c r="Q309" s="31">
        <v>0</v>
      </c>
      <c r="R309" s="31">
        <v>100000</v>
      </c>
      <c r="S309" s="31">
        <v>57677</v>
      </c>
      <c r="T309" s="36">
        <f t="shared" si="78"/>
        <v>0.57677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51470268</v>
      </c>
      <c r="E310" s="32">
        <f>SUM(E304:E309)</f>
        <v>51052147</v>
      </c>
      <c r="F310" s="32">
        <f>SUM(F304:F309)</f>
        <v>11660028</v>
      </c>
      <c r="G310" s="37">
        <f t="shared" si="72"/>
        <v>0.22653909631867469</v>
      </c>
      <c r="H310" s="32">
        <f>SUM(H304:H309)</f>
        <v>13894570</v>
      </c>
      <c r="I310" s="37">
        <f t="shared" si="73"/>
        <v>0.26995332528674615</v>
      </c>
      <c r="J310" s="32">
        <f>SUM(J304:J309)</f>
        <v>12403749</v>
      </c>
      <c r="K310" s="37">
        <f t="shared" si="74"/>
        <v>0.24296233809716172</v>
      </c>
      <c r="L310" s="32">
        <f>SUM(L304:L309)</f>
        <v>11612241</v>
      </c>
      <c r="M310" s="37">
        <f t="shared" si="75"/>
        <v>0.22745842598941041</v>
      </c>
      <c r="N310" s="32">
        <f t="shared" si="76"/>
        <v>49570588</v>
      </c>
      <c r="O310" s="37">
        <f t="shared" si="77"/>
        <v>0.97097949670951156</v>
      </c>
      <c r="P310" s="32">
        <f>SUM(P304:P309)</f>
        <v>8219457</v>
      </c>
      <c r="Q310" s="32">
        <f>SUM(Q304:Q309)</f>
        <v>49360807</v>
      </c>
      <c r="R310" s="32">
        <f>SUM(R304:R309)</f>
        <v>50971461</v>
      </c>
      <c r="S310" s="32">
        <f>SUM(S304:S309)</f>
        <v>46328618</v>
      </c>
      <c r="T310" s="37">
        <f t="shared" si="78"/>
        <v>0.90891289147077814</v>
      </c>
      <c r="U310" s="37">
        <f t="shared" si="79"/>
        <v>0.41277471249013176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158916698</v>
      </c>
      <c r="E311" s="31">
        <v>158916698</v>
      </c>
      <c r="F311" s="31">
        <v>64133394</v>
      </c>
      <c r="G311" s="36">
        <f t="shared" si="72"/>
        <v>0.40356611235403345</v>
      </c>
      <c r="H311" s="31">
        <v>51860840</v>
      </c>
      <c r="I311" s="36">
        <f t="shared" si="73"/>
        <v>0.3263397783409771</v>
      </c>
      <c r="J311" s="31">
        <v>39602207</v>
      </c>
      <c r="K311" s="36">
        <f t="shared" si="74"/>
        <v>0.24920104368138835</v>
      </c>
      <c r="L311" s="31">
        <v>1428185</v>
      </c>
      <c r="M311" s="36">
        <f t="shared" si="75"/>
        <v>8.9870039962697944E-3</v>
      </c>
      <c r="N311" s="31">
        <f t="shared" si="76"/>
        <v>157024626</v>
      </c>
      <c r="O311" s="36">
        <f t="shared" si="77"/>
        <v>0.98809393837266868</v>
      </c>
      <c r="P311" s="31">
        <v>4016417</v>
      </c>
      <c r="Q311" s="31">
        <v>149752775</v>
      </c>
      <c r="R311" s="31">
        <v>150529776</v>
      </c>
      <c r="S311" s="31">
        <v>150198946</v>
      </c>
      <c r="T311" s="36">
        <f t="shared" si="78"/>
        <v>0.99780222884275072</v>
      </c>
      <c r="U311" s="36">
        <f t="shared" si="79"/>
        <v>-0.64441316725828024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24754876</v>
      </c>
      <c r="E312" s="31">
        <v>24949246</v>
      </c>
      <c r="F312" s="31">
        <v>7131115</v>
      </c>
      <c r="G312" s="36">
        <f t="shared" si="72"/>
        <v>0.2880691060621754</v>
      </c>
      <c r="H312" s="31">
        <v>7861565</v>
      </c>
      <c r="I312" s="36">
        <f t="shared" si="73"/>
        <v>0.31757642413559251</v>
      </c>
      <c r="J312" s="31">
        <v>6149968</v>
      </c>
      <c r="K312" s="36">
        <f t="shared" si="74"/>
        <v>0.24649915271988582</v>
      </c>
      <c r="L312" s="31">
        <v>1161162</v>
      </c>
      <c r="M312" s="36">
        <f t="shared" si="75"/>
        <v>4.6540965606736172E-2</v>
      </c>
      <c r="N312" s="31">
        <f t="shared" si="76"/>
        <v>22303810</v>
      </c>
      <c r="O312" s="36">
        <f t="shared" si="77"/>
        <v>0.89396729664696084</v>
      </c>
      <c r="P312" s="31">
        <v>1200662</v>
      </c>
      <c r="Q312" s="31">
        <v>5065368</v>
      </c>
      <c r="R312" s="31">
        <v>25275072</v>
      </c>
      <c r="S312" s="31">
        <v>22620848</v>
      </c>
      <c r="T312" s="36">
        <f t="shared" si="78"/>
        <v>0.89498649103749339</v>
      </c>
      <c r="U312" s="36">
        <f t="shared" si="79"/>
        <v>-3.289851765109586E-2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17871999</v>
      </c>
      <c r="E313" s="31">
        <v>17871999</v>
      </c>
      <c r="F313" s="31">
        <v>2220506</v>
      </c>
      <c r="G313" s="36">
        <f t="shared" si="72"/>
        <v>0.12424497114172847</v>
      </c>
      <c r="H313" s="31">
        <v>2162803</v>
      </c>
      <c r="I313" s="36">
        <f t="shared" si="73"/>
        <v>0.1210162892242776</v>
      </c>
      <c r="J313" s="31">
        <v>13694585</v>
      </c>
      <c r="K313" s="36">
        <f t="shared" si="74"/>
        <v>0.76625927519355841</v>
      </c>
      <c r="L313" s="31">
        <v>6150090</v>
      </c>
      <c r="M313" s="36">
        <f t="shared" si="75"/>
        <v>0.34411875246859625</v>
      </c>
      <c r="N313" s="31">
        <f t="shared" si="76"/>
        <v>24227984</v>
      </c>
      <c r="O313" s="36">
        <f t="shared" si="77"/>
        <v>1.3556392880281607</v>
      </c>
      <c r="P313" s="31">
        <v>9684534</v>
      </c>
      <c r="Q313" s="31">
        <v>14918092</v>
      </c>
      <c r="R313" s="31">
        <v>18195438</v>
      </c>
      <c r="S313" s="31">
        <v>20867358</v>
      </c>
      <c r="T313" s="36">
        <f t="shared" si="78"/>
        <v>1.1468455994299231</v>
      </c>
      <c r="U313" s="36">
        <f t="shared" si="79"/>
        <v>-0.36495757049332467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13803600</v>
      </c>
      <c r="E314" s="31">
        <v>13868863</v>
      </c>
      <c r="F314" s="31">
        <v>4348456</v>
      </c>
      <c r="G314" s="36">
        <f t="shared" si="72"/>
        <v>0.31502332724796428</v>
      </c>
      <c r="H314" s="31">
        <v>4337943</v>
      </c>
      <c r="I314" s="36">
        <f t="shared" si="73"/>
        <v>0.31426171433539074</v>
      </c>
      <c r="J314" s="31">
        <v>4350758</v>
      </c>
      <c r="K314" s="36">
        <f t="shared" si="74"/>
        <v>0.31370689868376378</v>
      </c>
      <c r="L314" s="31">
        <v>695139</v>
      </c>
      <c r="M314" s="36">
        <f t="shared" si="75"/>
        <v>5.0122277507536124E-2</v>
      </c>
      <c r="N314" s="31">
        <f t="shared" si="76"/>
        <v>13732296</v>
      </c>
      <c r="O314" s="36">
        <f t="shared" si="77"/>
        <v>0.99015297793337498</v>
      </c>
      <c r="P314" s="31">
        <v>952480</v>
      </c>
      <c r="Q314" s="31">
        <v>13250550</v>
      </c>
      <c r="R314" s="31">
        <v>13951854</v>
      </c>
      <c r="S314" s="31">
        <v>13692215</v>
      </c>
      <c r="T314" s="36">
        <f t="shared" si="78"/>
        <v>0.98139035858603452</v>
      </c>
      <c r="U314" s="36">
        <f t="shared" si="79"/>
        <v>-0.27017995128506633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11756394</v>
      </c>
      <c r="E315" s="31">
        <v>11903998</v>
      </c>
      <c r="F315" s="31">
        <v>2788668</v>
      </c>
      <c r="G315" s="36">
        <f t="shared" si="72"/>
        <v>0.2372043672575111</v>
      </c>
      <c r="H315" s="31">
        <v>3457475</v>
      </c>
      <c r="I315" s="36">
        <f t="shared" si="73"/>
        <v>0.29409315475476577</v>
      </c>
      <c r="J315" s="31">
        <v>2837369</v>
      </c>
      <c r="K315" s="36">
        <f t="shared" si="74"/>
        <v>0.2383542907181268</v>
      </c>
      <c r="L315" s="31">
        <v>2902327</v>
      </c>
      <c r="M315" s="36">
        <f t="shared" si="75"/>
        <v>0.24381111287149074</v>
      </c>
      <c r="N315" s="31">
        <f t="shared" si="76"/>
        <v>11985839</v>
      </c>
      <c r="O315" s="36">
        <f t="shared" si="77"/>
        <v>1.0068750851604646</v>
      </c>
      <c r="P315" s="31">
        <v>1932925</v>
      </c>
      <c r="Q315" s="31">
        <v>11375847</v>
      </c>
      <c r="R315" s="31">
        <v>11989701</v>
      </c>
      <c r="S315" s="31">
        <v>10749081</v>
      </c>
      <c r="T315" s="36">
        <f t="shared" si="78"/>
        <v>0.8965261936056621</v>
      </c>
      <c r="U315" s="36">
        <f t="shared" si="79"/>
        <v>0.50152075222784132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1076000</v>
      </c>
      <c r="E316" s="31">
        <v>1377598</v>
      </c>
      <c r="F316" s="31">
        <v>0</v>
      </c>
      <c r="G316" s="36">
        <f t="shared" si="72"/>
        <v>0</v>
      </c>
      <c r="H316" s="31">
        <v>424208</v>
      </c>
      <c r="I316" s="36">
        <f t="shared" si="73"/>
        <v>0.39424535315985132</v>
      </c>
      <c r="J316" s="31">
        <v>331217</v>
      </c>
      <c r="K316" s="36">
        <f t="shared" si="74"/>
        <v>0.24043080782637605</v>
      </c>
      <c r="L316" s="31">
        <v>309141</v>
      </c>
      <c r="M316" s="36">
        <f t="shared" si="75"/>
        <v>0.22440581359729037</v>
      </c>
      <c r="N316" s="31">
        <f t="shared" si="76"/>
        <v>1064566</v>
      </c>
      <c r="O316" s="36">
        <f t="shared" si="77"/>
        <v>0.77276970495021047</v>
      </c>
      <c r="P316" s="31">
        <v>925468</v>
      </c>
      <c r="Q316" s="31">
        <v>1636000</v>
      </c>
      <c r="R316" s="31">
        <v>2504422</v>
      </c>
      <c r="S316" s="31">
        <v>1883668</v>
      </c>
      <c r="T316" s="36">
        <f t="shared" si="78"/>
        <v>0.75213682039209051</v>
      </c>
      <c r="U316" s="36">
        <f t="shared" si="79"/>
        <v>-0.66596251842311127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228179567</v>
      </c>
      <c r="E317" s="32">
        <f>SUM(E311:E316)</f>
        <v>228888402</v>
      </c>
      <c r="F317" s="32">
        <f>SUM(F311:F316)</f>
        <v>80622139</v>
      </c>
      <c r="G317" s="37">
        <f t="shared" si="72"/>
        <v>0.35332760097664662</v>
      </c>
      <c r="H317" s="32">
        <f>SUM(H311:H316)</f>
        <v>70104834</v>
      </c>
      <c r="I317" s="37">
        <f t="shared" si="73"/>
        <v>0.30723537134243051</v>
      </c>
      <c r="J317" s="32">
        <f>SUM(J311:J316)</f>
        <v>66966104</v>
      </c>
      <c r="K317" s="37">
        <f t="shared" si="74"/>
        <v>0.29257097963399648</v>
      </c>
      <c r="L317" s="32">
        <f>SUM(L311:L316)</f>
        <v>12646044</v>
      </c>
      <c r="M317" s="37">
        <f t="shared" si="75"/>
        <v>5.5249824322684556E-2</v>
      </c>
      <c r="N317" s="32">
        <f t="shared" si="76"/>
        <v>230339121</v>
      </c>
      <c r="O317" s="37">
        <f t="shared" si="77"/>
        <v>1.0063381062007677</v>
      </c>
      <c r="P317" s="32">
        <f>SUM(P311:P316)</f>
        <v>18712486</v>
      </c>
      <c r="Q317" s="32">
        <f>SUM(Q311:Q316)</f>
        <v>195998632</v>
      </c>
      <c r="R317" s="32">
        <f>SUM(R311:R316)</f>
        <v>222446263</v>
      </c>
      <c r="S317" s="32">
        <f>SUM(S311:S316)</f>
        <v>220012116</v>
      </c>
      <c r="T317" s="37">
        <f t="shared" si="78"/>
        <v>0.98905737067832877</v>
      </c>
      <c r="U317" s="37">
        <f t="shared" si="79"/>
        <v>-0.32419219979643543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11217904</v>
      </c>
      <c r="E318" s="31">
        <v>11217904</v>
      </c>
      <c r="F318" s="31">
        <v>1674506</v>
      </c>
      <c r="G318" s="36">
        <f t="shared" si="72"/>
        <v>0.14927084417909087</v>
      </c>
      <c r="H318" s="31">
        <v>3532887</v>
      </c>
      <c r="I318" s="36">
        <f t="shared" si="73"/>
        <v>0.31493289655536366</v>
      </c>
      <c r="J318" s="31">
        <v>1780297</v>
      </c>
      <c r="K318" s="36">
        <f t="shared" si="74"/>
        <v>0.15870139377195597</v>
      </c>
      <c r="L318" s="31">
        <v>2830393</v>
      </c>
      <c r="M318" s="36">
        <f t="shared" si="75"/>
        <v>0.25231032463818553</v>
      </c>
      <c r="N318" s="31">
        <f t="shared" si="76"/>
        <v>9818083</v>
      </c>
      <c r="O318" s="36">
        <f t="shared" si="77"/>
        <v>0.87521545914459598</v>
      </c>
      <c r="P318" s="31">
        <v>3275476</v>
      </c>
      <c r="Q318" s="31">
        <v>10876518</v>
      </c>
      <c r="R318" s="31">
        <v>12550518</v>
      </c>
      <c r="S318" s="31">
        <v>10110697</v>
      </c>
      <c r="T318" s="36">
        <f t="shared" si="78"/>
        <v>0.80559997603286171</v>
      </c>
      <c r="U318" s="36">
        <f t="shared" si="79"/>
        <v>-0.13588345632817944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9154300</v>
      </c>
      <c r="E319" s="31">
        <v>9277007</v>
      </c>
      <c r="F319" s="31">
        <v>2584616</v>
      </c>
      <c r="G319" s="36">
        <f t="shared" si="72"/>
        <v>0.28233901008269335</v>
      </c>
      <c r="H319" s="31">
        <v>3155278</v>
      </c>
      <c r="I319" s="36">
        <f t="shared" si="73"/>
        <v>0.34467714625913504</v>
      </c>
      <c r="J319" s="31">
        <v>2563112</v>
      </c>
      <c r="K319" s="36">
        <f t="shared" si="74"/>
        <v>0.27628652215094801</v>
      </c>
      <c r="L319" s="31">
        <v>1224536</v>
      </c>
      <c r="M319" s="36">
        <f t="shared" si="75"/>
        <v>0.13199688218409233</v>
      </c>
      <c r="N319" s="31">
        <f t="shared" si="76"/>
        <v>9527542</v>
      </c>
      <c r="O319" s="36">
        <f t="shared" si="77"/>
        <v>1.0270060160566872</v>
      </c>
      <c r="P319" s="31">
        <v>1408091</v>
      </c>
      <c r="Q319" s="31">
        <v>8785170</v>
      </c>
      <c r="R319" s="31">
        <v>9216418</v>
      </c>
      <c r="S319" s="31">
        <v>8019485</v>
      </c>
      <c r="T319" s="36">
        <f t="shared" si="78"/>
        <v>0.87013034782059584</v>
      </c>
      <c r="U319" s="36">
        <f t="shared" si="79"/>
        <v>-0.13035734196156357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8673063</v>
      </c>
      <c r="E320" s="31">
        <v>8673063</v>
      </c>
      <c r="F320" s="31">
        <v>1226589</v>
      </c>
      <c r="G320" s="36">
        <f t="shared" si="72"/>
        <v>0.14142512281993108</v>
      </c>
      <c r="H320" s="31">
        <v>3453806</v>
      </c>
      <c r="I320" s="36">
        <f t="shared" si="73"/>
        <v>0.39822217364269119</v>
      </c>
      <c r="J320" s="31">
        <v>109291</v>
      </c>
      <c r="K320" s="36">
        <f t="shared" si="74"/>
        <v>1.2601199829864029E-2</v>
      </c>
      <c r="L320" s="31">
        <v>77547</v>
      </c>
      <c r="M320" s="36">
        <f t="shared" si="75"/>
        <v>8.9411318700210064E-3</v>
      </c>
      <c r="N320" s="31">
        <f t="shared" si="76"/>
        <v>4867233</v>
      </c>
      <c r="O320" s="36">
        <f t="shared" si="77"/>
        <v>0.56118962816250728</v>
      </c>
      <c r="P320" s="31">
        <v>2572667</v>
      </c>
      <c r="Q320" s="31">
        <v>8978750</v>
      </c>
      <c r="R320" s="31">
        <v>8896750</v>
      </c>
      <c r="S320" s="31">
        <v>7047651</v>
      </c>
      <c r="T320" s="36">
        <f t="shared" si="78"/>
        <v>0.79216017084890555</v>
      </c>
      <c r="U320" s="36">
        <f t="shared" si="79"/>
        <v>-0.96985735036831433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6214180</v>
      </c>
      <c r="E321" s="31">
        <v>6110576</v>
      </c>
      <c r="F321" s="31">
        <v>1473139</v>
      </c>
      <c r="G321" s="36">
        <f t="shared" si="72"/>
        <v>0.23706088333456707</v>
      </c>
      <c r="H321" s="31">
        <v>1868578</v>
      </c>
      <c r="I321" s="36">
        <f t="shared" si="73"/>
        <v>0.30069582792902683</v>
      </c>
      <c r="J321" s="31">
        <v>1384047</v>
      </c>
      <c r="K321" s="36">
        <f t="shared" si="74"/>
        <v>0.22650025136746518</v>
      </c>
      <c r="L321" s="31">
        <v>1322098</v>
      </c>
      <c r="M321" s="36">
        <f t="shared" si="75"/>
        <v>0.21636225455668992</v>
      </c>
      <c r="N321" s="31">
        <f t="shared" si="76"/>
        <v>6047862</v>
      </c>
      <c r="O321" s="36">
        <f t="shared" si="77"/>
        <v>0.98973681040870776</v>
      </c>
      <c r="P321" s="31">
        <v>1473293</v>
      </c>
      <c r="Q321" s="31">
        <v>7289534</v>
      </c>
      <c r="R321" s="31">
        <v>7187843</v>
      </c>
      <c r="S321" s="31">
        <v>6064739</v>
      </c>
      <c r="T321" s="36">
        <f t="shared" si="78"/>
        <v>0.84374950871909693</v>
      </c>
      <c r="U321" s="36">
        <f t="shared" si="79"/>
        <v>-0.10262385010992381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35259447</v>
      </c>
      <c r="E323" s="32">
        <f>SUM(E318:E322)</f>
        <v>35278550</v>
      </c>
      <c r="F323" s="32">
        <f>SUM(F318:F322)</f>
        <v>6958850</v>
      </c>
      <c r="G323" s="37">
        <f t="shared" si="72"/>
        <v>0.19736129157102208</v>
      </c>
      <c r="H323" s="32">
        <f>SUM(H318:H322)</f>
        <v>12010549</v>
      </c>
      <c r="I323" s="37">
        <f t="shared" si="73"/>
        <v>0.34063350454702251</v>
      </c>
      <c r="J323" s="32">
        <f>SUM(J318:J322)</f>
        <v>5836747</v>
      </c>
      <c r="K323" s="37">
        <f t="shared" si="74"/>
        <v>0.16544747445685834</v>
      </c>
      <c r="L323" s="32">
        <f>SUM(L318:L322)</f>
        <v>5454574</v>
      </c>
      <c r="M323" s="37">
        <f t="shared" si="75"/>
        <v>0.15461446119525887</v>
      </c>
      <c r="N323" s="32">
        <f t="shared" si="76"/>
        <v>30260720</v>
      </c>
      <c r="O323" s="37">
        <f t="shared" si="77"/>
        <v>0.85776541269411588</v>
      </c>
      <c r="P323" s="32">
        <f>SUM(P318:P322)</f>
        <v>8729527</v>
      </c>
      <c r="Q323" s="32">
        <f>SUM(Q318:Q322)</f>
        <v>35929972</v>
      </c>
      <c r="R323" s="32">
        <f>SUM(R318:R322)</f>
        <v>37851529</v>
      </c>
      <c r="S323" s="32">
        <f>SUM(S318:S322)</f>
        <v>31242572</v>
      </c>
      <c r="T323" s="37">
        <f t="shared" si="78"/>
        <v>0.8253978855121018</v>
      </c>
      <c r="U323" s="37">
        <f t="shared" si="79"/>
        <v>-0.37515812712418439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5035000</v>
      </c>
      <c r="E324" s="31">
        <v>5035000</v>
      </c>
      <c r="F324" s="31">
        <v>1034685</v>
      </c>
      <c r="G324" s="36">
        <f t="shared" si="72"/>
        <v>0.20549851042701092</v>
      </c>
      <c r="H324" s="31">
        <v>1203986</v>
      </c>
      <c r="I324" s="36">
        <f t="shared" si="73"/>
        <v>0.23912333664349553</v>
      </c>
      <c r="J324" s="31">
        <v>997317</v>
      </c>
      <c r="K324" s="36">
        <f t="shared" si="74"/>
        <v>0.19807686196623633</v>
      </c>
      <c r="L324" s="31">
        <v>1291190</v>
      </c>
      <c r="M324" s="36">
        <f t="shared" si="75"/>
        <v>0.25644289970208539</v>
      </c>
      <c r="N324" s="31">
        <f t="shared" si="76"/>
        <v>4527178</v>
      </c>
      <c r="O324" s="36">
        <f t="shared" si="77"/>
        <v>0.8991416087388282</v>
      </c>
      <c r="P324" s="31">
        <v>570093</v>
      </c>
      <c r="Q324" s="31">
        <v>4946000</v>
      </c>
      <c r="R324" s="31">
        <v>4998000</v>
      </c>
      <c r="S324" s="31">
        <v>3867008</v>
      </c>
      <c r="T324" s="36">
        <f t="shared" si="78"/>
        <v>0.77371108443377345</v>
      </c>
      <c r="U324" s="36">
        <f t="shared" si="79"/>
        <v>1.2648760816217703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12562548</v>
      </c>
      <c r="E325" s="31">
        <v>12562548</v>
      </c>
      <c r="F325" s="31">
        <v>1614817</v>
      </c>
      <c r="G325" s="36">
        <f t="shared" si="72"/>
        <v>0.1285421556200223</v>
      </c>
      <c r="H325" s="31">
        <v>2066177</v>
      </c>
      <c r="I325" s="36">
        <f t="shared" si="73"/>
        <v>0.16447117256785804</v>
      </c>
      <c r="J325" s="31">
        <v>2834913</v>
      </c>
      <c r="K325" s="36">
        <f t="shared" si="74"/>
        <v>0.22566385417990045</v>
      </c>
      <c r="L325" s="31">
        <v>2983995</v>
      </c>
      <c r="M325" s="36">
        <f t="shared" si="75"/>
        <v>0.23753103271724813</v>
      </c>
      <c r="N325" s="31">
        <f t="shared" si="76"/>
        <v>9499902</v>
      </c>
      <c r="O325" s="36">
        <f t="shared" si="77"/>
        <v>0.75620821508502889</v>
      </c>
      <c r="P325" s="31">
        <v>2376232</v>
      </c>
      <c r="Q325" s="31">
        <v>12314161</v>
      </c>
      <c r="R325" s="31">
        <v>12603589</v>
      </c>
      <c r="S325" s="31">
        <v>9252108</v>
      </c>
      <c r="T325" s="36">
        <f t="shared" si="78"/>
        <v>0.73408518795717637</v>
      </c>
      <c r="U325" s="36">
        <f t="shared" si="79"/>
        <v>0.25576753448316492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11200946</v>
      </c>
      <c r="E326" s="31">
        <v>9673245</v>
      </c>
      <c r="F326" s="31">
        <v>2061054</v>
      </c>
      <c r="G326" s="36">
        <f t="shared" si="72"/>
        <v>0.18400713654007439</v>
      </c>
      <c r="H326" s="31">
        <v>3803384</v>
      </c>
      <c r="I326" s="36">
        <f t="shared" si="73"/>
        <v>0.3395591765195547</v>
      </c>
      <c r="J326" s="31">
        <v>3615531</v>
      </c>
      <c r="K326" s="36">
        <f t="shared" si="74"/>
        <v>0.37376609400464889</v>
      </c>
      <c r="L326" s="31">
        <v>559294</v>
      </c>
      <c r="M326" s="36">
        <f t="shared" si="75"/>
        <v>5.7818653409481516E-2</v>
      </c>
      <c r="N326" s="31">
        <f t="shared" si="76"/>
        <v>10039263</v>
      </c>
      <c r="O326" s="36">
        <f t="shared" si="77"/>
        <v>1.0378381814995898</v>
      </c>
      <c r="P326" s="31">
        <v>942166</v>
      </c>
      <c r="Q326" s="31">
        <v>11169879</v>
      </c>
      <c r="R326" s="31">
        <v>11365081</v>
      </c>
      <c r="S326" s="31">
        <v>11419886</v>
      </c>
      <c r="T326" s="36">
        <f t="shared" si="78"/>
        <v>1.004822226959931</v>
      </c>
      <c r="U326" s="36">
        <f t="shared" si="79"/>
        <v>-0.40637424827472013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22775892</v>
      </c>
      <c r="E327" s="31">
        <v>22775892</v>
      </c>
      <c r="F327" s="31">
        <v>4444390</v>
      </c>
      <c r="G327" s="36">
        <f t="shared" si="72"/>
        <v>0.19513571630915708</v>
      </c>
      <c r="H327" s="31">
        <v>4202345</v>
      </c>
      <c r="I327" s="36">
        <f t="shared" si="73"/>
        <v>0.18450847062323619</v>
      </c>
      <c r="J327" s="31">
        <v>3436569</v>
      </c>
      <c r="K327" s="36">
        <f t="shared" si="74"/>
        <v>0.15088625288528765</v>
      </c>
      <c r="L327" s="31">
        <v>2010363</v>
      </c>
      <c r="M327" s="36">
        <f t="shared" si="75"/>
        <v>8.8267146682992695E-2</v>
      </c>
      <c r="N327" s="31">
        <f t="shared" si="76"/>
        <v>14093667</v>
      </c>
      <c r="O327" s="36">
        <f t="shared" si="77"/>
        <v>0.61879758650067362</v>
      </c>
      <c r="P327" s="31">
        <v>3745322</v>
      </c>
      <c r="Q327" s="31">
        <v>22921580</v>
      </c>
      <c r="R327" s="31">
        <v>22252930</v>
      </c>
      <c r="S327" s="31">
        <v>15660710</v>
      </c>
      <c r="T327" s="36">
        <f t="shared" si="78"/>
        <v>0.7037594599902125</v>
      </c>
      <c r="U327" s="36">
        <f t="shared" si="79"/>
        <v>-0.4632336018104718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8058300</v>
      </c>
      <c r="E328" s="31">
        <v>8058300</v>
      </c>
      <c r="F328" s="31">
        <v>607109</v>
      </c>
      <c r="G328" s="36">
        <f t="shared" si="72"/>
        <v>7.5339587754240975E-2</v>
      </c>
      <c r="H328" s="31">
        <v>2387520</v>
      </c>
      <c r="I328" s="36">
        <f t="shared" si="73"/>
        <v>0.29628085328170956</v>
      </c>
      <c r="J328" s="31">
        <v>1992329</v>
      </c>
      <c r="K328" s="36">
        <f t="shared" si="74"/>
        <v>0.2472393681049353</v>
      </c>
      <c r="L328" s="31">
        <v>3032074</v>
      </c>
      <c r="M328" s="36">
        <f t="shared" si="75"/>
        <v>0.37626720275988734</v>
      </c>
      <c r="N328" s="31">
        <f t="shared" si="76"/>
        <v>8019032</v>
      </c>
      <c r="O328" s="36">
        <f t="shared" si="77"/>
        <v>0.99512701190077313</v>
      </c>
      <c r="P328" s="31">
        <v>40</v>
      </c>
      <c r="Q328" s="31">
        <v>7861100</v>
      </c>
      <c r="R328" s="31">
        <v>8395100</v>
      </c>
      <c r="S328" s="31">
        <v>8971</v>
      </c>
      <c r="T328" s="36">
        <f t="shared" si="78"/>
        <v>1.0685995402079785E-3</v>
      </c>
      <c r="U328" s="36">
        <f t="shared" si="79"/>
        <v>75800.850000000006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12503766</v>
      </c>
      <c r="E329" s="31">
        <v>12512004</v>
      </c>
      <c r="F329" s="31">
        <v>1717004</v>
      </c>
      <c r="G329" s="36">
        <f t="shared" si="72"/>
        <v>0.13731894854718171</v>
      </c>
      <c r="H329" s="31">
        <v>969948</v>
      </c>
      <c r="I329" s="36">
        <f t="shared" si="73"/>
        <v>7.7572468966549762E-2</v>
      </c>
      <c r="J329" s="31">
        <v>4487489</v>
      </c>
      <c r="K329" s="36">
        <f t="shared" si="74"/>
        <v>0.35865469672164429</v>
      </c>
      <c r="L329" s="31">
        <v>2309756</v>
      </c>
      <c r="M329" s="36">
        <f t="shared" si="75"/>
        <v>0.18460320185319634</v>
      </c>
      <c r="N329" s="31">
        <f t="shared" si="76"/>
        <v>9484197</v>
      </c>
      <c r="O329" s="36">
        <f t="shared" si="77"/>
        <v>0.75800782992077054</v>
      </c>
      <c r="P329" s="31">
        <v>6937687</v>
      </c>
      <c r="Q329" s="31">
        <v>12472043</v>
      </c>
      <c r="R329" s="31">
        <v>12158646</v>
      </c>
      <c r="S329" s="31">
        <v>10683694</v>
      </c>
      <c r="T329" s="36">
        <f t="shared" si="78"/>
        <v>0.87869109767650111</v>
      </c>
      <c r="U329" s="36">
        <f t="shared" si="79"/>
        <v>-0.66707117227975266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12464673</v>
      </c>
      <c r="E330" s="31">
        <v>13691798</v>
      </c>
      <c r="F330" s="31">
        <v>3835209</v>
      </c>
      <c r="G330" s="36">
        <f t="shared" si="72"/>
        <v>0.30768629068728881</v>
      </c>
      <c r="H330" s="31">
        <v>4777397</v>
      </c>
      <c r="I330" s="36">
        <f t="shared" si="73"/>
        <v>0.38327495635063991</v>
      </c>
      <c r="J330" s="31">
        <v>3770669</v>
      </c>
      <c r="K330" s="36">
        <f t="shared" si="74"/>
        <v>0.27539618974805208</v>
      </c>
      <c r="L330" s="31">
        <v>-244937</v>
      </c>
      <c r="M330" s="36">
        <f t="shared" si="75"/>
        <v>-1.7889323228402872E-2</v>
      </c>
      <c r="N330" s="31">
        <f t="shared" si="76"/>
        <v>12138338</v>
      </c>
      <c r="O330" s="36">
        <f t="shared" si="77"/>
        <v>0.88654083269414286</v>
      </c>
      <c r="P330" s="31">
        <v>1621230</v>
      </c>
      <c r="Q330" s="31">
        <v>12505858</v>
      </c>
      <c r="R330" s="31">
        <v>12638808</v>
      </c>
      <c r="S330" s="31">
        <v>12524025</v>
      </c>
      <c r="T330" s="36">
        <f t="shared" si="78"/>
        <v>0.99091821000841218</v>
      </c>
      <c r="U330" s="36">
        <f t="shared" si="79"/>
        <v>-1.1510809693874404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1300000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60660</v>
      </c>
      <c r="K331" s="36">
        <f t="shared" si="74"/>
        <v>4.6661538461538463E-2</v>
      </c>
      <c r="L331" s="31">
        <v>890635</v>
      </c>
      <c r="M331" s="36">
        <f t="shared" si="75"/>
        <v>0.68510384615384612</v>
      </c>
      <c r="N331" s="31">
        <f t="shared" si="76"/>
        <v>951295</v>
      </c>
      <c r="O331" s="36">
        <f t="shared" si="77"/>
        <v>0.73176538461538465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84601125</v>
      </c>
      <c r="E332" s="32">
        <f>SUM(E324:E331)</f>
        <v>85608787</v>
      </c>
      <c r="F332" s="32">
        <f>SUM(F324:F331)</f>
        <v>15314268</v>
      </c>
      <c r="G332" s="37">
        <f t="shared" si="72"/>
        <v>0.18101730916698802</v>
      </c>
      <c r="H332" s="32">
        <f>SUM(H324:H331)</f>
        <v>19410757</v>
      </c>
      <c r="I332" s="37">
        <f t="shared" si="73"/>
        <v>0.22943852105985588</v>
      </c>
      <c r="J332" s="32">
        <f>SUM(J324:J331)</f>
        <v>21195477</v>
      </c>
      <c r="K332" s="37">
        <f t="shared" si="74"/>
        <v>0.24758529752325542</v>
      </c>
      <c r="L332" s="32">
        <f>SUM(L324:L331)</f>
        <v>12832370</v>
      </c>
      <c r="M332" s="37">
        <f t="shared" si="75"/>
        <v>0.14989547743504414</v>
      </c>
      <c r="N332" s="32">
        <f t="shared" si="76"/>
        <v>68752872</v>
      </c>
      <c r="O332" s="37">
        <f t="shared" si="77"/>
        <v>0.80310531674745023</v>
      </c>
      <c r="P332" s="32">
        <f>SUM(P324:P331)</f>
        <v>16192770</v>
      </c>
      <c r="Q332" s="32">
        <f>SUM(Q324:Q331)</f>
        <v>84190621</v>
      </c>
      <c r="R332" s="32">
        <f>SUM(R324:R331)</f>
        <v>84412154</v>
      </c>
      <c r="S332" s="32">
        <f>SUM(S324:S331)</f>
        <v>63416402</v>
      </c>
      <c r="T332" s="37">
        <f t="shared" si="78"/>
        <v>0.75127098403388692</v>
      </c>
      <c r="U332" s="37">
        <f t="shared" si="79"/>
        <v>-0.20752471627769675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2705040</v>
      </c>
      <c r="E333" s="31">
        <v>1714100</v>
      </c>
      <c r="F333" s="31">
        <v>256568</v>
      </c>
      <c r="G333" s="36">
        <f t="shared" si="72"/>
        <v>9.4848135332564393E-2</v>
      </c>
      <c r="H333" s="31">
        <v>317766</v>
      </c>
      <c r="I333" s="36">
        <f t="shared" si="73"/>
        <v>0.11747183036110372</v>
      </c>
      <c r="J333" s="31">
        <v>294376</v>
      </c>
      <c r="K333" s="36">
        <f t="shared" si="74"/>
        <v>0.17173793827664663</v>
      </c>
      <c r="L333" s="31">
        <v>477205</v>
      </c>
      <c r="M333" s="36">
        <f t="shared" si="75"/>
        <v>0.27839974330552475</v>
      </c>
      <c r="N333" s="31">
        <f t="shared" si="76"/>
        <v>1345915</v>
      </c>
      <c r="O333" s="36">
        <f t="shared" si="77"/>
        <v>0.78520214689924739</v>
      </c>
      <c r="P333" s="31">
        <v>377379</v>
      </c>
      <c r="Q333" s="31">
        <v>1864508</v>
      </c>
      <c r="R333" s="31">
        <v>1852032</v>
      </c>
      <c r="S333" s="31">
        <v>1484254</v>
      </c>
      <c r="T333" s="36">
        <f t="shared" si="78"/>
        <v>0.80141919794042438</v>
      </c>
      <c r="U333" s="36">
        <f t="shared" si="79"/>
        <v>0.26452452309217001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2251500</v>
      </c>
      <c r="E334" s="31">
        <v>3209355</v>
      </c>
      <c r="F334" s="31">
        <v>462021</v>
      </c>
      <c r="G334" s="36">
        <f t="shared" si="72"/>
        <v>0.20520586275816122</v>
      </c>
      <c r="H334" s="31">
        <v>528077</v>
      </c>
      <c r="I334" s="36">
        <f t="shared" si="73"/>
        <v>0.23454452587164112</v>
      </c>
      <c r="J334" s="31">
        <v>1256930</v>
      </c>
      <c r="K334" s="36">
        <f t="shared" si="74"/>
        <v>0.39164567335181055</v>
      </c>
      <c r="L334" s="31">
        <v>666969</v>
      </c>
      <c r="M334" s="36">
        <f t="shared" si="75"/>
        <v>0.207820262950032</v>
      </c>
      <c r="N334" s="31">
        <f t="shared" si="76"/>
        <v>2913997</v>
      </c>
      <c r="O334" s="36">
        <f t="shared" si="77"/>
        <v>0.9079696699180988</v>
      </c>
      <c r="P334" s="31">
        <v>570567</v>
      </c>
      <c r="Q334" s="31">
        <v>2417000</v>
      </c>
      <c r="R334" s="31">
        <v>2322624</v>
      </c>
      <c r="S334" s="31">
        <v>2026010</v>
      </c>
      <c r="T334" s="36">
        <f t="shared" si="78"/>
        <v>0.87229357829764953</v>
      </c>
      <c r="U334" s="36">
        <f t="shared" si="79"/>
        <v>0.16895824679660754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8319656</v>
      </c>
      <c r="E335" s="31">
        <v>8500556</v>
      </c>
      <c r="F335" s="31">
        <v>1965468</v>
      </c>
      <c r="G335" s="36">
        <f t="shared" si="72"/>
        <v>0.23624390239211815</v>
      </c>
      <c r="H335" s="31">
        <v>1941961</v>
      </c>
      <c r="I335" s="36">
        <f t="shared" si="73"/>
        <v>0.23341842499257182</v>
      </c>
      <c r="J335" s="31">
        <v>2049022</v>
      </c>
      <c r="K335" s="36">
        <f t="shared" si="74"/>
        <v>0.2410456445437216</v>
      </c>
      <c r="L335" s="31">
        <v>2337921</v>
      </c>
      <c r="M335" s="36">
        <f t="shared" si="75"/>
        <v>0.27503153911344153</v>
      </c>
      <c r="N335" s="31">
        <f t="shared" si="76"/>
        <v>8294372</v>
      </c>
      <c r="O335" s="36">
        <f t="shared" si="77"/>
        <v>0.97574464540907679</v>
      </c>
      <c r="P335" s="31">
        <v>1807460</v>
      </c>
      <c r="Q335" s="31">
        <v>8222768</v>
      </c>
      <c r="R335" s="31">
        <v>8334376</v>
      </c>
      <c r="S335" s="31">
        <v>8213827</v>
      </c>
      <c r="T335" s="36">
        <f t="shared" si="78"/>
        <v>0.98553592974447035</v>
      </c>
      <c r="U335" s="36">
        <f t="shared" si="79"/>
        <v>0.29348422648357353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600000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75010</v>
      </c>
      <c r="Q336" s="31">
        <v>66640</v>
      </c>
      <c r="R336" s="31">
        <v>75010</v>
      </c>
      <c r="S336" s="31">
        <v>75010</v>
      </c>
      <c r="T336" s="36">
        <f t="shared" si="78"/>
        <v>1</v>
      </c>
      <c r="U336" s="36">
        <f t="shared" si="79"/>
        <v>-1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13276196</v>
      </c>
      <c r="E337" s="32">
        <f>SUM(E333:E336)</f>
        <v>14024011</v>
      </c>
      <c r="F337" s="32">
        <f>SUM(F333:F336)</f>
        <v>2684057</v>
      </c>
      <c r="G337" s="37">
        <f t="shared" si="72"/>
        <v>0.20217063683000763</v>
      </c>
      <c r="H337" s="32">
        <f>SUM(H333:H336)</f>
        <v>2787804</v>
      </c>
      <c r="I337" s="37">
        <f t="shared" si="73"/>
        <v>0.20998514936055479</v>
      </c>
      <c r="J337" s="32">
        <f>SUM(J333:J336)</f>
        <v>3600328</v>
      </c>
      <c r="K337" s="37">
        <f t="shared" si="74"/>
        <v>0.2567259823170418</v>
      </c>
      <c r="L337" s="32">
        <f>SUM(L333:L336)</f>
        <v>3482095</v>
      </c>
      <c r="M337" s="37">
        <f t="shared" si="75"/>
        <v>0.24829522737824436</v>
      </c>
      <c r="N337" s="32">
        <f t="shared" si="76"/>
        <v>12554284</v>
      </c>
      <c r="O337" s="37">
        <f t="shared" si="77"/>
        <v>0.89519924078781743</v>
      </c>
      <c r="P337" s="32">
        <f>SUM(P333:P336)</f>
        <v>2830416</v>
      </c>
      <c r="Q337" s="32">
        <f>SUM(Q333:Q336)</f>
        <v>12570916</v>
      </c>
      <c r="R337" s="32">
        <f>SUM(R333:R336)</f>
        <v>12584042</v>
      </c>
      <c r="S337" s="32">
        <f>SUM(S333:S336)</f>
        <v>11799101</v>
      </c>
      <c r="T337" s="37">
        <f t="shared" si="78"/>
        <v>0.93762409566020199</v>
      </c>
      <c r="U337" s="37">
        <f t="shared" si="79"/>
        <v>0.23024142034245143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515233786</v>
      </c>
      <c r="E338" s="32">
        <f>SUM(E302,E304:E309,E311:E316,E318:E322,E324:E331,E333:E336)</f>
        <v>518685194</v>
      </c>
      <c r="F338" s="32">
        <f>SUM(F302,F304:F309,F311:F316,F318:F322,F324:F331,F333:F336)</f>
        <v>155705782</v>
      </c>
      <c r="G338" s="37">
        <f t="shared" si="72"/>
        <v>0.30220413767663906</v>
      </c>
      <c r="H338" s="32">
        <f>SUM(H302,H304:H309,H311:H316,H318:H322,H324:H331,H333:H336)</f>
        <v>145480584</v>
      </c>
      <c r="I338" s="37">
        <f t="shared" si="73"/>
        <v>0.28235839332166779</v>
      </c>
      <c r="J338" s="32">
        <f>SUM(J302,J304:J309,J311:J316,J318:J322,J324:J331,J333:J336)</f>
        <v>126937641</v>
      </c>
      <c r="K338" s="37">
        <f t="shared" si="74"/>
        <v>0.24472964038375847</v>
      </c>
      <c r="L338" s="32">
        <f>SUM(L302,L304:L309,L311:L316,L318:L322,L324:L331,L333:L336)</f>
        <v>67870867</v>
      </c>
      <c r="M338" s="37">
        <f t="shared" si="75"/>
        <v>0.13085175321198778</v>
      </c>
      <c r="N338" s="32">
        <f t="shared" si="76"/>
        <v>495994874</v>
      </c>
      <c r="O338" s="37">
        <f t="shared" si="77"/>
        <v>0.95625415904969902</v>
      </c>
      <c r="P338" s="32">
        <f>SUM(P302,P304:P309,P311:P316,P318:P322,P324:P331,P333:P336)</f>
        <v>76093024</v>
      </c>
      <c r="Q338" s="32">
        <f>SUM(Q302,Q304:Q309,Q311:Q316,Q318:Q322,Q324:Q331,Q333:Q336)</f>
        <v>478037600</v>
      </c>
      <c r="R338" s="32">
        <f>SUM(R302,R304:R309,R311:R316,R318:R322,R324:R331,R333:R336)</f>
        <v>511767903</v>
      </c>
      <c r="S338" s="32">
        <f>SUM(S302,S304:S309,S311:S316,S318:S322,S324:S331,S333:S336)</f>
        <v>470856341</v>
      </c>
      <c r="T338" s="37">
        <f t="shared" si="78"/>
        <v>0.92005836677100084</v>
      </c>
      <c r="U338" s="37">
        <f t="shared" si="79"/>
        <v>-0.1080540181975157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2947659731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2990193487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767081716</v>
      </c>
      <c r="G339" s="39">
        <f t="shared" si="72"/>
        <v>0.26023414708717613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750575580</v>
      </c>
      <c r="I339" s="39">
        <f t="shared" si="73"/>
        <v>0.25463440440778612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887868653</v>
      </c>
      <c r="K339" s="39">
        <f t="shared" si="74"/>
        <v>0.29692682325075243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450866546</v>
      </c>
      <c r="M339" s="39">
        <f t="shared" si="75"/>
        <v>0.15078172966403763</v>
      </c>
      <c r="N339" s="34">
        <f t="shared" si="76"/>
        <v>2856392495</v>
      </c>
      <c r="O339" s="39">
        <f t="shared" si="77"/>
        <v>0.9552533999616728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520792414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2477793867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2689316175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2592717877</v>
      </c>
      <c r="T339" s="39">
        <f t="shared" si="78"/>
        <v>0.96408072100336062</v>
      </c>
      <c r="U339" s="39">
        <f t="shared" si="79"/>
        <v>-0.13426821535845179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12472893</v>
      </c>
      <c r="E8" s="31">
        <v>12472893</v>
      </c>
      <c r="F8" s="31">
        <v>710522</v>
      </c>
      <c r="G8" s="36">
        <f>IF(($D8       =0),0,($F8       /$D8       ))</f>
        <v>5.6965292655040016E-2</v>
      </c>
      <c r="H8" s="31">
        <v>1746401</v>
      </c>
      <c r="I8" s="36">
        <f>IF(($D8       =0),0,($H8       /$D8       ))</f>
        <v>0.14001571247344141</v>
      </c>
      <c r="J8" s="31">
        <v>1463355</v>
      </c>
      <c r="K8" s="36">
        <f>IF(($E8       =0),0,($J8       /$E8       ))</f>
        <v>0.1173228215779611</v>
      </c>
      <c r="L8" s="31">
        <v>1660923</v>
      </c>
      <c r="M8" s="36">
        <f>IF(($E8       =0),0,($L8       /$E8       ))</f>
        <v>0.13316261111195293</v>
      </c>
      <c r="N8" s="31">
        <f>$F8       +$H8       +$J8       +$L8</f>
        <v>5581201</v>
      </c>
      <c r="O8" s="36">
        <f>IF(($E8       =0),0,($N8       /$E8       ))</f>
        <v>0.44746643781839546</v>
      </c>
      <c r="P8" s="31">
        <v>1785044</v>
      </c>
      <c r="Q8" s="31">
        <v>12466270</v>
      </c>
      <c r="R8" s="31">
        <v>13390270</v>
      </c>
      <c r="S8" s="31">
        <v>6276678</v>
      </c>
      <c r="T8" s="36">
        <f>IF(($R8       =0),0,($S8       /$R8       ))</f>
        <v>0.46874917384040798</v>
      </c>
      <c r="U8" s="36">
        <f>IF(($P8       =0),0,(($L8       /$P8       )-1))</f>
        <v>-6.9533860229775812E-2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17365090</v>
      </c>
      <c r="E9" s="31">
        <v>17766380</v>
      </c>
      <c r="F9" s="31">
        <v>1218513</v>
      </c>
      <c r="G9" s="36">
        <f>IF(($D9       =0),0,($F9       /$D9       ))</f>
        <v>7.0170266897551348E-2</v>
      </c>
      <c r="H9" s="31">
        <v>793469</v>
      </c>
      <c r="I9" s="36">
        <f>IF(($D9       =0),0,($H9       /$D9       ))</f>
        <v>4.5693342217057328E-2</v>
      </c>
      <c r="J9" s="31">
        <v>1238007</v>
      </c>
      <c r="K9" s="36">
        <f>IF(($E9       =0),0,($J9       /$E9       ))</f>
        <v>6.9682568987041824E-2</v>
      </c>
      <c r="L9" s="31">
        <v>3944773</v>
      </c>
      <c r="M9" s="36">
        <f>IF(($E9       =0),0,($L9       /$E9       ))</f>
        <v>0.22203583397405663</v>
      </c>
      <c r="N9" s="31">
        <f>$F9       +$H9       +$J9       +$L9</f>
        <v>7194762</v>
      </c>
      <c r="O9" s="36">
        <f>IF(($E9       =0),0,($N9       /$E9       ))</f>
        <v>0.40496499568285715</v>
      </c>
      <c r="P9" s="31">
        <v>780339</v>
      </c>
      <c r="Q9" s="31">
        <v>17334940</v>
      </c>
      <c r="R9" s="31">
        <v>16508050</v>
      </c>
      <c r="S9" s="31">
        <v>4236697</v>
      </c>
      <c r="T9" s="36">
        <f>IF(($R9       =0),0,($S9       /$R9       ))</f>
        <v>0.25664430383964187</v>
      </c>
      <c r="U9" s="36">
        <f>IF(($P9       =0),0,(($L9       /$P9       )-1))</f>
        <v>4.0552042125281451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29837983</v>
      </c>
      <c r="E10" s="32">
        <f>SUM(E8:E9)</f>
        <v>30239273</v>
      </c>
      <c r="F10" s="32">
        <f>SUM(F8:F9)</f>
        <v>1929035</v>
      </c>
      <c r="G10" s="37">
        <f t="shared" ref="G10:G54" si="0">IF(($D10      =0),0,($F10      /$D10      ))</f>
        <v>6.4650315002860614E-2</v>
      </c>
      <c r="H10" s="32">
        <f>SUM(H8:H9)</f>
        <v>2539870</v>
      </c>
      <c r="I10" s="37">
        <f t="shared" ref="I10:I54" si="1">IF(($D10      =0),0,($H10      /$D10      ))</f>
        <v>8.5122040588333336E-2</v>
      </c>
      <c r="J10" s="32">
        <f>SUM(J8:J9)</f>
        <v>2701362</v>
      </c>
      <c r="K10" s="37">
        <f t="shared" ref="K10:K54" si="2">IF(($E10      =0),0,($J10      /$E10      ))</f>
        <v>8.9332901621014496E-2</v>
      </c>
      <c r="L10" s="32">
        <f>SUM(L8:L9)</f>
        <v>5605696</v>
      </c>
      <c r="M10" s="37">
        <f t="shared" ref="M10:M54" si="3">IF(($E10      =0),0,($L10      /$E10      ))</f>
        <v>0.18537800164706342</v>
      </c>
      <c r="N10" s="32">
        <f t="shared" ref="N10:N54" si="4">$F10      +$H10      +$J10      +$L10</f>
        <v>12775963</v>
      </c>
      <c r="O10" s="37">
        <f t="shared" ref="O10:O54" si="5">IF(($E10      =0),0,($N10      /$E10      ))</f>
        <v>0.42249570616330623</v>
      </c>
      <c r="P10" s="32">
        <f>SUM(P8:P9)</f>
        <v>2565383</v>
      </c>
      <c r="Q10" s="32">
        <f>SUM(Q8:Q9)</f>
        <v>29801210</v>
      </c>
      <c r="R10" s="32">
        <f>SUM(R8:R9)</f>
        <v>29898320</v>
      </c>
      <c r="S10" s="32">
        <f>SUM(S8:S9)</f>
        <v>10513375</v>
      </c>
      <c r="T10" s="37">
        <f t="shared" ref="T10:T54" si="6">IF(($R10      =0),0,($S10      /$R10      ))</f>
        <v>0.35163765054357571</v>
      </c>
      <c r="U10" s="37">
        <f t="shared" ref="U10:U54" si="7">IF(($P10      =0),0,(($L10      /$P10      )-1))</f>
        <v>1.1851302515063051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62592</v>
      </c>
      <c r="E11" s="31">
        <v>62592</v>
      </c>
      <c r="F11" s="31">
        <v>3957</v>
      </c>
      <c r="G11" s="36">
        <f t="shared" si="0"/>
        <v>6.321894171779141E-2</v>
      </c>
      <c r="H11" s="31">
        <v>784</v>
      </c>
      <c r="I11" s="36">
        <f t="shared" si="1"/>
        <v>1.2525562372188138E-2</v>
      </c>
      <c r="J11" s="31">
        <v>3665</v>
      </c>
      <c r="K11" s="36">
        <f t="shared" si="2"/>
        <v>5.8553808793456036E-2</v>
      </c>
      <c r="L11" s="31">
        <v>1576</v>
      </c>
      <c r="M11" s="36">
        <f t="shared" si="3"/>
        <v>2.5178936605316973E-2</v>
      </c>
      <c r="N11" s="31">
        <f t="shared" si="4"/>
        <v>9982</v>
      </c>
      <c r="O11" s="36">
        <f t="shared" si="5"/>
        <v>0.15947724948875255</v>
      </c>
      <c r="P11" s="31">
        <v>11474</v>
      </c>
      <c r="Q11" s="31">
        <v>62592</v>
      </c>
      <c r="R11" s="31">
        <v>62592</v>
      </c>
      <c r="S11" s="31">
        <v>62270</v>
      </c>
      <c r="T11" s="36">
        <f t="shared" si="6"/>
        <v>0.99485557259713697</v>
      </c>
      <c r="U11" s="36">
        <f t="shared" si="7"/>
        <v>-0.86264598222067279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90100</v>
      </c>
      <c r="E12" s="31">
        <v>90100</v>
      </c>
      <c r="F12" s="31">
        <v>111</v>
      </c>
      <c r="G12" s="36">
        <f t="shared" si="0"/>
        <v>1.2319644839067702E-3</v>
      </c>
      <c r="H12" s="31">
        <v>16821</v>
      </c>
      <c r="I12" s="36">
        <f t="shared" si="1"/>
        <v>0.18669256381798002</v>
      </c>
      <c r="J12" s="31">
        <v>8568</v>
      </c>
      <c r="K12" s="36">
        <f t="shared" si="2"/>
        <v>9.5094339622641508E-2</v>
      </c>
      <c r="L12" s="31">
        <v>743</v>
      </c>
      <c r="M12" s="36">
        <f t="shared" si="3"/>
        <v>8.246392896781354E-3</v>
      </c>
      <c r="N12" s="31">
        <f t="shared" si="4"/>
        <v>26243</v>
      </c>
      <c r="O12" s="36">
        <f t="shared" si="5"/>
        <v>0.29126526082130966</v>
      </c>
      <c r="P12" s="31">
        <v>5002</v>
      </c>
      <c r="Q12" s="31">
        <v>85000</v>
      </c>
      <c r="R12" s="31">
        <v>85000</v>
      </c>
      <c r="S12" s="31">
        <v>28764</v>
      </c>
      <c r="T12" s="36">
        <f t="shared" si="6"/>
        <v>0.33839999999999998</v>
      </c>
      <c r="U12" s="36">
        <f t="shared" si="7"/>
        <v>-0.85145941623350663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11663</v>
      </c>
      <c r="G13" s="36">
        <f t="shared" si="0"/>
        <v>0</v>
      </c>
      <c r="H13" s="31">
        <v>25121</v>
      </c>
      <c r="I13" s="36">
        <f t="shared" si="1"/>
        <v>0</v>
      </c>
      <c r="J13" s="31">
        <v>21210</v>
      </c>
      <c r="K13" s="36">
        <f t="shared" si="2"/>
        <v>0</v>
      </c>
      <c r="L13" s="31">
        <v>22610</v>
      </c>
      <c r="M13" s="36">
        <f t="shared" si="3"/>
        <v>0</v>
      </c>
      <c r="N13" s="31">
        <f t="shared" si="4"/>
        <v>80604</v>
      </c>
      <c r="O13" s="36">
        <f t="shared" si="5"/>
        <v>0</v>
      </c>
      <c r="P13" s="31">
        <v>22768</v>
      </c>
      <c r="Q13" s="31">
        <v>0</v>
      </c>
      <c r="R13" s="31">
        <v>33048</v>
      </c>
      <c r="S13" s="31">
        <v>66568</v>
      </c>
      <c r="T13" s="36">
        <f t="shared" si="6"/>
        <v>2.0142822561123213</v>
      </c>
      <c r="U13" s="36">
        <f t="shared" si="7"/>
        <v>-6.9395643007730268E-3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248900</v>
      </c>
      <c r="E14" s="31">
        <v>248900</v>
      </c>
      <c r="F14" s="31">
        <v>83899</v>
      </c>
      <c r="G14" s="36">
        <f t="shared" si="0"/>
        <v>0.33707914825231017</v>
      </c>
      <c r="H14" s="31">
        <v>80334</v>
      </c>
      <c r="I14" s="36">
        <f t="shared" si="1"/>
        <v>0.32275612695861794</v>
      </c>
      <c r="J14" s="31">
        <v>70103</v>
      </c>
      <c r="K14" s="36">
        <f t="shared" si="2"/>
        <v>0.2816512655685014</v>
      </c>
      <c r="L14" s="31">
        <v>70372</v>
      </c>
      <c r="M14" s="36">
        <f t="shared" si="3"/>
        <v>0.28273202089192445</v>
      </c>
      <c r="N14" s="31">
        <f t="shared" si="4"/>
        <v>304708</v>
      </c>
      <c r="O14" s="36">
        <f t="shared" si="5"/>
        <v>1.2242185616713539</v>
      </c>
      <c r="P14" s="31">
        <v>66322</v>
      </c>
      <c r="Q14" s="31">
        <v>265366</v>
      </c>
      <c r="R14" s="31">
        <v>265366</v>
      </c>
      <c r="S14" s="31">
        <v>238525</v>
      </c>
      <c r="T14" s="36">
        <f t="shared" si="6"/>
        <v>0.89885290504435389</v>
      </c>
      <c r="U14" s="36">
        <f t="shared" si="7"/>
        <v>6.1065709719248407E-2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11504016</v>
      </c>
      <c r="E16" s="31">
        <v>11504016</v>
      </c>
      <c r="F16" s="31">
        <v>3045608</v>
      </c>
      <c r="G16" s="36">
        <f t="shared" si="0"/>
        <v>0.26474302539217609</v>
      </c>
      <c r="H16" s="31">
        <v>3287006</v>
      </c>
      <c r="I16" s="36">
        <f t="shared" si="1"/>
        <v>0.28572682791818094</v>
      </c>
      <c r="J16" s="31">
        <v>2217634</v>
      </c>
      <c r="K16" s="36">
        <f t="shared" si="2"/>
        <v>0.19277042034712052</v>
      </c>
      <c r="L16" s="31">
        <v>977620</v>
      </c>
      <c r="M16" s="36">
        <f t="shared" si="3"/>
        <v>8.4980758023980502E-2</v>
      </c>
      <c r="N16" s="31">
        <f t="shared" si="4"/>
        <v>9527868</v>
      </c>
      <c r="O16" s="36">
        <f t="shared" si="5"/>
        <v>0.828221031681458</v>
      </c>
      <c r="P16" s="31">
        <v>1222422</v>
      </c>
      <c r="Q16" s="31">
        <v>10337816</v>
      </c>
      <c r="R16" s="31">
        <v>10801892</v>
      </c>
      <c r="S16" s="31">
        <v>8636916</v>
      </c>
      <c r="T16" s="36">
        <f t="shared" si="6"/>
        <v>0.79957437086021599</v>
      </c>
      <c r="U16" s="36">
        <f t="shared" si="7"/>
        <v>-0.20025981207798949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4160</v>
      </c>
      <c r="F17" s="31">
        <v>0</v>
      </c>
      <c r="G17" s="36">
        <f t="shared" si="0"/>
        <v>0</v>
      </c>
      <c r="H17" s="31">
        <v>2080</v>
      </c>
      <c r="I17" s="36">
        <f t="shared" si="1"/>
        <v>0</v>
      </c>
      <c r="J17" s="31">
        <v>969</v>
      </c>
      <c r="K17" s="36">
        <f t="shared" si="2"/>
        <v>0.23293269230769231</v>
      </c>
      <c r="L17" s="31">
        <v>0</v>
      </c>
      <c r="M17" s="36">
        <f t="shared" si="3"/>
        <v>0</v>
      </c>
      <c r="N17" s="31">
        <f t="shared" si="4"/>
        <v>3049</v>
      </c>
      <c r="O17" s="36">
        <f t="shared" si="5"/>
        <v>0.73293269230769231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11905608</v>
      </c>
      <c r="E19" s="32">
        <f>SUM(E11:E18)</f>
        <v>11909768</v>
      </c>
      <c r="F19" s="32">
        <f>SUM(F11:F18)</f>
        <v>3145238</v>
      </c>
      <c r="G19" s="37">
        <f t="shared" si="0"/>
        <v>0.26418121611260842</v>
      </c>
      <c r="H19" s="32">
        <f>SUM(H11:H18)</f>
        <v>3412146</v>
      </c>
      <c r="I19" s="37">
        <f t="shared" si="1"/>
        <v>0.28659989477227876</v>
      </c>
      <c r="J19" s="32">
        <f>SUM(J11:J18)</f>
        <v>2322149</v>
      </c>
      <c r="K19" s="37">
        <f t="shared" si="2"/>
        <v>0.19497852519041514</v>
      </c>
      <c r="L19" s="32">
        <f>SUM(L11:L18)</f>
        <v>1072921</v>
      </c>
      <c r="M19" s="37">
        <f t="shared" si="3"/>
        <v>9.0087481133133737E-2</v>
      </c>
      <c r="N19" s="32">
        <f t="shared" si="4"/>
        <v>9952454</v>
      </c>
      <c r="O19" s="37">
        <f t="shared" si="5"/>
        <v>0.83565473315685079</v>
      </c>
      <c r="P19" s="32">
        <f>SUM(P11:P18)</f>
        <v>1327988</v>
      </c>
      <c r="Q19" s="32">
        <f>SUM(Q11:Q18)</f>
        <v>10750774</v>
      </c>
      <c r="R19" s="32">
        <f>SUM(R11:R18)</f>
        <v>11247898</v>
      </c>
      <c r="S19" s="32">
        <f>SUM(S11:S18)</f>
        <v>9033043</v>
      </c>
      <c r="T19" s="37">
        <f t="shared" si="6"/>
        <v>0.80308720793876331</v>
      </c>
      <c r="U19" s="37">
        <f t="shared" si="7"/>
        <v>-0.19207025967102109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5892803</v>
      </c>
      <c r="R25" s="31">
        <v>5892803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5892803</v>
      </c>
      <c r="R27" s="32">
        <f>SUM(R20:R26)</f>
        <v>5892803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710243</v>
      </c>
      <c r="E28" s="31">
        <v>735465</v>
      </c>
      <c r="F28" s="31">
        <v>-37182</v>
      </c>
      <c r="G28" s="36">
        <f t="shared" si="0"/>
        <v>-5.2351096737313849E-2</v>
      </c>
      <c r="H28" s="31">
        <v>-40274</v>
      </c>
      <c r="I28" s="36">
        <f t="shared" si="1"/>
        <v>-5.6704536334747403E-2</v>
      </c>
      <c r="J28" s="31">
        <v>-10508</v>
      </c>
      <c r="K28" s="36">
        <f t="shared" si="2"/>
        <v>-1.4287559571155663E-2</v>
      </c>
      <c r="L28" s="31">
        <v>54190</v>
      </c>
      <c r="M28" s="36">
        <f t="shared" si="3"/>
        <v>7.3681276471348062E-2</v>
      </c>
      <c r="N28" s="31">
        <f t="shared" si="4"/>
        <v>-33774</v>
      </c>
      <c r="O28" s="36">
        <f t="shared" si="5"/>
        <v>-4.5921967734698456E-2</v>
      </c>
      <c r="P28" s="31">
        <v>-39485</v>
      </c>
      <c r="Q28" s="31">
        <v>734492</v>
      </c>
      <c r="R28" s="31">
        <v>715198</v>
      </c>
      <c r="S28" s="31">
        <v>-66932</v>
      </c>
      <c r="T28" s="36">
        <f t="shared" si="6"/>
        <v>-9.3585272889465568E-2</v>
      </c>
      <c r="U28" s="36">
        <f t="shared" si="7"/>
        <v>-2.3724199062935289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1</v>
      </c>
      <c r="R30" s="31">
        <v>1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47420</v>
      </c>
      <c r="E33" s="31">
        <v>47420</v>
      </c>
      <c r="F33" s="31">
        <v>48400</v>
      </c>
      <c r="G33" s="36">
        <f t="shared" si="0"/>
        <v>1.0206663854913538</v>
      </c>
      <c r="H33" s="31">
        <v>43798</v>
      </c>
      <c r="I33" s="36">
        <f t="shared" si="1"/>
        <v>0.92361872627583297</v>
      </c>
      <c r="J33" s="31">
        <v>58833</v>
      </c>
      <c r="K33" s="36">
        <f t="shared" si="2"/>
        <v>1.2406790383804303</v>
      </c>
      <c r="L33" s="31">
        <v>30836</v>
      </c>
      <c r="M33" s="36">
        <f t="shared" si="3"/>
        <v>0.65027414592998734</v>
      </c>
      <c r="N33" s="31">
        <f t="shared" si="4"/>
        <v>181867</v>
      </c>
      <c r="O33" s="36">
        <f t="shared" si="5"/>
        <v>3.8352382960776046</v>
      </c>
      <c r="P33" s="31">
        <v>13248</v>
      </c>
      <c r="Q33" s="31">
        <v>51420</v>
      </c>
      <c r="R33" s="31">
        <v>51420</v>
      </c>
      <c r="S33" s="31">
        <v>94005</v>
      </c>
      <c r="T33" s="36">
        <f t="shared" si="6"/>
        <v>1.8281796966161026</v>
      </c>
      <c r="U33" s="36">
        <f t="shared" si="7"/>
        <v>1.3275966183574881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757663</v>
      </c>
      <c r="E35" s="32">
        <f>SUM(E28:E34)</f>
        <v>782885</v>
      </c>
      <c r="F35" s="32">
        <f>SUM(F28:F34)</f>
        <v>11218</v>
      </c>
      <c r="G35" s="37">
        <f t="shared" si="0"/>
        <v>1.4806054934713719E-2</v>
      </c>
      <c r="H35" s="32">
        <f>SUM(H28:H34)</f>
        <v>3524</v>
      </c>
      <c r="I35" s="37">
        <f t="shared" si="1"/>
        <v>4.6511443742138659E-3</v>
      </c>
      <c r="J35" s="32">
        <f>SUM(J28:J34)</f>
        <v>48325</v>
      </c>
      <c r="K35" s="37">
        <f t="shared" si="2"/>
        <v>6.1726818115048827E-2</v>
      </c>
      <c r="L35" s="32">
        <f>SUM(L28:L34)</f>
        <v>85026</v>
      </c>
      <c r="M35" s="37">
        <f t="shared" si="3"/>
        <v>0.1086059893854142</v>
      </c>
      <c r="N35" s="32">
        <f t="shared" si="4"/>
        <v>148093</v>
      </c>
      <c r="O35" s="37">
        <f t="shared" si="5"/>
        <v>0.18916315934013297</v>
      </c>
      <c r="P35" s="32">
        <f>SUM(P28:P34)</f>
        <v>-26237</v>
      </c>
      <c r="Q35" s="32">
        <f>SUM(Q28:Q34)</f>
        <v>785913</v>
      </c>
      <c r="R35" s="32">
        <f>SUM(R28:R34)</f>
        <v>766619</v>
      </c>
      <c r="S35" s="32">
        <f>SUM(S28:S34)</f>
        <v>27073</v>
      </c>
      <c r="T35" s="37">
        <f t="shared" si="6"/>
        <v>3.5314804355227304E-2</v>
      </c>
      <c r="U35" s="37">
        <f t="shared" si="7"/>
        <v>-4.2406906277394523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26838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25584</v>
      </c>
      <c r="R36" s="31">
        <v>25584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1891</v>
      </c>
      <c r="E37" s="31">
        <v>1891</v>
      </c>
      <c r="F37" s="31">
        <v>0</v>
      </c>
      <c r="G37" s="36">
        <f t="shared" si="0"/>
        <v>0</v>
      </c>
      <c r="H37" s="31">
        <v>1491</v>
      </c>
      <c r="I37" s="36">
        <f t="shared" si="1"/>
        <v>0.78847170809095712</v>
      </c>
      <c r="J37" s="31">
        <v>-2390</v>
      </c>
      <c r="K37" s="36">
        <f t="shared" si="2"/>
        <v>-1.263881544156531</v>
      </c>
      <c r="L37" s="31">
        <v>1981</v>
      </c>
      <c r="M37" s="36">
        <f t="shared" si="3"/>
        <v>1.0475938656795347</v>
      </c>
      <c r="N37" s="31">
        <f t="shared" si="4"/>
        <v>1082</v>
      </c>
      <c r="O37" s="36">
        <f t="shared" si="5"/>
        <v>0.57218402961396087</v>
      </c>
      <c r="P37" s="31">
        <v>0</v>
      </c>
      <c r="Q37" s="31">
        <v>1801</v>
      </c>
      <c r="R37" s="31">
        <v>1801</v>
      </c>
      <c r="S37" s="31">
        <v>299</v>
      </c>
      <c r="T37" s="36">
        <f t="shared" si="6"/>
        <v>0.16601887840088839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2669756</v>
      </c>
      <c r="E38" s="31">
        <v>2481349</v>
      </c>
      <c r="F38" s="31">
        <v>614750</v>
      </c>
      <c r="G38" s="36">
        <f t="shared" si="0"/>
        <v>0.23026448858996851</v>
      </c>
      <c r="H38" s="31">
        <v>856140</v>
      </c>
      <c r="I38" s="36">
        <f t="shared" si="1"/>
        <v>0.32068099107184328</v>
      </c>
      <c r="J38" s="31">
        <v>1226515</v>
      </c>
      <c r="K38" s="36">
        <f t="shared" si="2"/>
        <v>0.49429362818370171</v>
      </c>
      <c r="L38" s="31">
        <v>530987</v>
      </c>
      <c r="M38" s="36">
        <f t="shared" si="3"/>
        <v>0.21399126039908131</v>
      </c>
      <c r="N38" s="31">
        <f t="shared" si="4"/>
        <v>3228392</v>
      </c>
      <c r="O38" s="36">
        <f t="shared" si="5"/>
        <v>1.3010632522873646</v>
      </c>
      <c r="P38" s="31">
        <v>1576057</v>
      </c>
      <c r="Q38" s="31">
        <v>3901072</v>
      </c>
      <c r="R38" s="31">
        <v>3901072</v>
      </c>
      <c r="S38" s="31">
        <v>9218482</v>
      </c>
      <c r="T38" s="36">
        <f t="shared" si="6"/>
        <v>2.3630637937469494</v>
      </c>
      <c r="U38" s="36">
        <f t="shared" si="7"/>
        <v>-0.66309149986326643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2698485</v>
      </c>
      <c r="E40" s="32">
        <f>SUM(E36:E39)</f>
        <v>2483240</v>
      </c>
      <c r="F40" s="32">
        <f>SUM(F36:F39)</f>
        <v>614750</v>
      </c>
      <c r="G40" s="37">
        <f t="shared" si="0"/>
        <v>0.22781301359837094</v>
      </c>
      <c r="H40" s="32">
        <f>SUM(H36:H39)</f>
        <v>857631</v>
      </c>
      <c r="I40" s="37">
        <f t="shared" si="1"/>
        <v>0.31781944313197963</v>
      </c>
      <c r="J40" s="32">
        <f>SUM(J36:J39)</f>
        <v>1224125</v>
      </c>
      <c r="K40" s="37">
        <f t="shared" si="2"/>
        <v>0.49295476876983296</v>
      </c>
      <c r="L40" s="32">
        <f>SUM(L36:L39)</f>
        <v>532968</v>
      </c>
      <c r="M40" s="37">
        <f t="shared" si="3"/>
        <v>0.2146260530597123</v>
      </c>
      <c r="N40" s="32">
        <f t="shared" si="4"/>
        <v>3229474</v>
      </c>
      <c r="O40" s="37">
        <f t="shared" si="5"/>
        <v>1.3005082070198613</v>
      </c>
      <c r="P40" s="32">
        <f>SUM(P36:P39)</f>
        <v>1576057</v>
      </c>
      <c r="Q40" s="32">
        <f>SUM(Q36:Q39)</f>
        <v>3928457</v>
      </c>
      <c r="R40" s="32">
        <f>SUM(R36:R39)</f>
        <v>3928457</v>
      </c>
      <c r="S40" s="32">
        <f>SUM(S36:S39)</f>
        <v>9218781</v>
      </c>
      <c r="T40" s="37">
        <f t="shared" si="6"/>
        <v>2.3466671520141369</v>
      </c>
      <c r="U40" s="37">
        <f t="shared" si="7"/>
        <v>-0.66183456562801979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20980</v>
      </c>
      <c r="E43" s="31">
        <v>18243</v>
      </c>
      <c r="F43" s="31">
        <v>1642</v>
      </c>
      <c r="G43" s="36">
        <f t="shared" si="0"/>
        <v>7.8265014299332691E-2</v>
      </c>
      <c r="H43" s="31">
        <v>1104</v>
      </c>
      <c r="I43" s="36">
        <f t="shared" si="1"/>
        <v>5.2621544327931362E-2</v>
      </c>
      <c r="J43" s="31">
        <v>1368</v>
      </c>
      <c r="K43" s="36">
        <f t="shared" si="2"/>
        <v>7.4987666502220024E-2</v>
      </c>
      <c r="L43" s="31">
        <v>1889</v>
      </c>
      <c r="M43" s="36">
        <f t="shared" si="3"/>
        <v>0.1035465658060626</v>
      </c>
      <c r="N43" s="31">
        <f t="shared" si="4"/>
        <v>6003</v>
      </c>
      <c r="O43" s="36">
        <f t="shared" si="5"/>
        <v>0.32905772076961026</v>
      </c>
      <c r="P43" s="31">
        <v>1748</v>
      </c>
      <c r="Q43" s="31">
        <v>20000</v>
      </c>
      <c r="R43" s="31">
        <v>20000</v>
      </c>
      <c r="S43" s="31">
        <v>3986</v>
      </c>
      <c r="T43" s="36">
        <f t="shared" si="6"/>
        <v>0.1993</v>
      </c>
      <c r="U43" s="36">
        <f t="shared" si="7"/>
        <v>8.0663615560640833E-2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488323</v>
      </c>
      <c r="E45" s="31">
        <v>315644</v>
      </c>
      <c r="F45" s="31">
        <v>77033</v>
      </c>
      <c r="G45" s="36">
        <f t="shared" si="0"/>
        <v>0.15775009573581419</v>
      </c>
      <c r="H45" s="31">
        <v>83719</v>
      </c>
      <c r="I45" s="36">
        <f t="shared" si="1"/>
        <v>0.17144185303579804</v>
      </c>
      <c r="J45" s="31">
        <v>50470</v>
      </c>
      <c r="K45" s="36">
        <f t="shared" si="2"/>
        <v>0.15989532511310212</v>
      </c>
      <c r="L45" s="31">
        <v>87021</v>
      </c>
      <c r="M45" s="36">
        <f t="shared" si="3"/>
        <v>0.27569350280695976</v>
      </c>
      <c r="N45" s="31">
        <f t="shared" si="4"/>
        <v>298243</v>
      </c>
      <c r="O45" s="36">
        <f t="shared" si="5"/>
        <v>0.94487143744218172</v>
      </c>
      <c r="P45" s="31">
        <v>129542</v>
      </c>
      <c r="Q45" s="31">
        <v>346876</v>
      </c>
      <c r="R45" s="31">
        <v>396876</v>
      </c>
      <c r="S45" s="31">
        <v>238267</v>
      </c>
      <c r="T45" s="36">
        <f t="shared" si="6"/>
        <v>0.60035628256684703</v>
      </c>
      <c r="U45" s="36">
        <f t="shared" si="7"/>
        <v>-0.3282410337959889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6164013</v>
      </c>
      <c r="E46" s="31">
        <v>6160113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5936130</v>
      </c>
      <c r="R46" s="31">
        <v>5897643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6673316</v>
      </c>
      <c r="E47" s="32">
        <f>SUM(E41:E46)</f>
        <v>6494000</v>
      </c>
      <c r="F47" s="32">
        <f>SUM(F41:F46)</f>
        <v>78675</v>
      </c>
      <c r="G47" s="37">
        <f t="shared" si="0"/>
        <v>1.1789491161515505E-2</v>
      </c>
      <c r="H47" s="32">
        <f>SUM(H41:H46)</f>
        <v>84823</v>
      </c>
      <c r="I47" s="37">
        <f t="shared" si="1"/>
        <v>1.2710772275732184E-2</v>
      </c>
      <c r="J47" s="32">
        <f>SUM(J41:J46)</f>
        <v>51838</v>
      </c>
      <c r="K47" s="37">
        <f t="shared" si="2"/>
        <v>7.9824453341546045E-3</v>
      </c>
      <c r="L47" s="32">
        <f>SUM(L41:L46)</f>
        <v>88910</v>
      </c>
      <c r="M47" s="37">
        <f t="shared" si="3"/>
        <v>1.369109947643979E-2</v>
      </c>
      <c r="N47" s="32">
        <f t="shared" si="4"/>
        <v>304246</v>
      </c>
      <c r="O47" s="37">
        <f t="shared" si="5"/>
        <v>4.6850323375423469E-2</v>
      </c>
      <c r="P47" s="32">
        <f>SUM(P41:P46)</f>
        <v>131290</v>
      </c>
      <c r="Q47" s="32">
        <f>SUM(Q41:Q46)</f>
        <v>6303006</v>
      </c>
      <c r="R47" s="32">
        <f>SUM(R41:R46)</f>
        <v>6314519</v>
      </c>
      <c r="S47" s="32">
        <f>SUM(S41:S46)</f>
        <v>242253</v>
      </c>
      <c r="T47" s="37">
        <f t="shared" si="6"/>
        <v>3.8364442327277815E-2</v>
      </c>
      <c r="U47" s="37">
        <f t="shared" si="7"/>
        <v>-0.32279686190875156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1000</v>
      </c>
      <c r="E49" s="31">
        <v>5000</v>
      </c>
      <c r="F49" s="31">
        <v>426</v>
      </c>
      <c r="G49" s="36">
        <f t="shared" si="0"/>
        <v>0.42599999999999999</v>
      </c>
      <c r="H49" s="31">
        <v>3086</v>
      </c>
      <c r="I49" s="36">
        <f t="shared" si="1"/>
        <v>3.0859999999999999</v>
      </c>
      <c r="J49" s="31">
        <v>371</v>
      </c>
      <c r="K49" s="36">
        <f t="shared" si="2"/>
        <v>7.4200000000000002E-2</v>
      </c>
      <c r="L49" s="31">
        <v>0</v>
      </c>
      <c r="M49" s="36">
        <f t="shared" si="3"/>
        <v>0</v>
      </c>
      <c r="N49" s="31">
        <f t="shared" si="4"/>
        <v>3883</v>
      </c>
      <c r="O49" s="36">
        <f t="shared" si="5"/>
        <v>0.77659999999999996</v>
      </c>
      <c r="P49" s="31">
        <v>371</v>
      </c>
      <c r="Q49" s="31">
        <v>0</v>
      </c>
      <c r="R49" s="31">
        <v>750</v>
      </c>
      <c r="S49" s="31">
        <v>1768</v>
      </c>
      <c r="T49" s="36">
        <f t="shared" si="6"/>
        <v>2.3573333333333335</v>
      </c>
      <c r="U49" s="36">
        <f t="shared" si="7"/>
        <v>-1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10008</v>
      </c>
      <c r="E50" s="31">
        <v>10008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11008</v>
      </c>
      <c r="E53" s="32">
        <f>SUM(E48:E52)</f>
        <v>15008</v>
      </c>
      <c r="F53" s="32">
        <f>SUM(F48:F52)</f>
        <v>426</v>
      </c>
      <c r="G53" s="37">
        <f t="shared" si="0"/>
        <v>3.8699127906976744E-2</v>
      </c>
      <c r="H53" s="32">
        <f>SUM(H48:H52)</f>
        <v>3086</v>
      </c>
      <c r="I53" s="37">
        <f t="shared" si="1"/>
        <v>0.28034156976744184</v>
      </c>
      <c r="J53" s="32">
        <f>SUM(J48:J52)</f>
        <v>371</v>
      </c>
      <c r="K53" s="37">
        <f t="shared" si="2"/>
        <v>2.4720149253731342E-2</v>
      </c>
      <c r="L53" s="32">
        <f>SUM(L48:L52)</f>
        <v>0</v>
      </c>
      <c r="M53" s="37">
        <f t="shared" si="3"/>
        <v>0</v>
      </c>
      <c r="N53" s="32">
        <f t="shared" si="4"/>
        <v>3883</v>
      </c>
      <c r="O53" s="37">
        <f t="shared" si="5"/>
        <v>0.25872867803837951</v>
      </c>
      <c r="P53" s="32">
        <f>SUM(P48:P52)</f>
        <v>371</v>
      </c>
      <c r="Q53" s="32">
        <f>SUM(Q48:Q52)</f>
        <v>0</v>
      </c>
      <c r="R53" s="32">
        <f>SUM(R48:R52)</f>
        <v>750</v>
      </c>
      <c r="S53" s="32">
        <f>SUM(S48:S52)</f>
        <v>1768</v>
      </c>
      <c r="T53" s="37">
        <f t="shared" si="6"/>
        <v>2.3573333333333335</v>
      </c>
      <c r="U53" s="37">
        <f t="shared" si="7"/>
        <v>-1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57776866</v>
      </c>
      <c r="E54" s="32">
        <f>SUM(E8:E9,E11:E18,E20:E26,E28:E34,E36:E39,E41:E46,E48:E52)</f>
        <v>57816977</v>
      </c>
      <c r="F54" s="32">
        <f>SUM(F8:F9,F11:F18,F20:F26,F28:F34,F36:F39,F41:F46,F48:F52)</f>
        <v>5779342</v>
      </c>
      <c r="G54" s="37">
        <f t="shared" si="0"/>
        <v>0.10002865160599053</v>
      </c>
      <c r="H54" s="32">
        <f>SUM(H8:H9,H11:H18,H20:H26,H28:H34,H36:H39,H41:H46,H48:H52)</f>
        <v>6901080</v>
      </c>
      <c r="I54" s="37">
        <f t="shared" si="1"/>
        <v>0.11944365414351135</v>
      </c>
      <c r="J54" s="32">
        <f>SUM(J8:J9,J11:J18,J20:J26,J28:J34,J36:J39,J41:J46,J48:J52)</f>
        <v>6348170</v>
      </c>
      <c r="K54" s="37">
        <f t="shared" si="2"/>
        <v>0.10979768105136317</v>
      </c>
      <c r="L54" s="32">
        <f>SUM(L8:L9,L11:L18,L20:L26,L28:L34,L36:L39,L41:L46,L48:L52)</f>
        <v>7385521</v>
      </c>
      <c r="M54" s="37">
        <f t="shared" si="3"/>
        <v>0.12773966027314088</v>
      </c>
      <c r="N54" s="32">
        <f t="shared" si="4"/>
        <v>26414113</v>
      </c>
      <c r="O54" s="37">
        <f t="shared" si="5"/>
        <v>0.45685738636940498</v>
      </c>
      <c r="P54" s="32">
        <f>SUM(P8:P9,P11:P18,P20:P26,P28:P34,P36:P39,P41:P46,P48:P52)</f>
        <v>5574852</v>
      </c>
      <c r="Q54" s="32">
        <f>SUM(Q8:Q9,Q11:Q18,Q20:Q26,Q28:Q34,Q36:Q39,Q41:Q46,Q48:Q52)</f>
        <v>57462163</v>
      </c>
      <c r="R54" s="32">
        <f>SUM(R8:R9,R11:R18,R20:R26,R28:R34,R36:R39,R41:R46,R48:R52)</f>
        <v>58049366</v>
      </c>
      <c r="S54" s="32">
        <f>SUM(S8:S9,S11:S18,S20:S26,S28:S34,S36:S39,S41:S46,S48:S52)</f>
        <v>29036293</v>
      </c>
      <c r="T54" s="37">
        <f t="shared" si="6"/>
        <v>0.50020000218434768</v>
      </c>
      <c r="U54" s="37">
        <f t="shared" si="7"/>
        <v>0.32479229941889032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9200560</v>
      </c>
      <c r="E57" s="31">
        <v>9200560</v>
      </c>
      <c r="F57" s="31">
        <v>1139488</v>
      </c>
      <c r="G57" s="36">
        <f t="shared" ref="G57:G85" si="8">IF(($D57      =0),0,($F57      /$D57      ))</f>
        <v>0.12384985261766675</v>
      </c>
      <c r="H57" s="31">
        <v>718501</v>
      </c>
      <c r="I57" s="36">
        <f t="shared" ref="I57:I85" si="9">IF(($D57      =0),0,($H57      /$D57      ))</f>
        <v>7.8093181284617452E-2</v>
      </c>
      <c r="J57" s="31">
        <v>814543</v>
      </c>
      <c r="K57" s="36">
        <f t="shared" ref="K57:K85" si="10">IF(($E57      =0),0,($J57      /$E57      ))</f>
        <v>8.85318937108176E-2</v>
      </c>
      <c r="L57" s="31">
        <v>907596</v>
      </c>
      <c r="M57" s="36">
        <f t="shared" ref="M57:M85" si="11">IF(($E57      =0),0,($L57      /$E57      ))</f>
        <v>9.8645734607458679E-2</v>
      </c>
      <c r="N57" s="31">
        <f t="shared" ref="N57:N85" si="12">$F57      +$H57      +$J57      +$L57</f>
        <v>3580128</v>
      </c>
      <c r="O57" s="36">
        <f t="shared" ref="O57:O85" si="13">IF(($E57      =0),0,($N57      /$E57      ))</f>
        <v>0.38912066222056046</v>
      </c>
      <c r="P57" s="31">
        <v>1407158</v>
      </c>
      <c r="Q57" s="31">
        <v>8932582</v>
      </c>
      <c r="R57" s="31">
        <v>8932582</v>
      </c>
      <c r="S57" s="31">
        <v>3165106</v>
      </c>
      <c r="T57" s="36">
        <f t="shared" ref="T57:T85" si="14">IF(($R57      =0),0,($S57      /$R57      ))</f>
        <v>0.35433271141535561</v>
      </c>
      <c r="U57" s="36">
        <f t="shared" ref="U57:U85" si="15">IF(($P57      =0),0,(($L57      /$P57      )-1))</f>
        <v>-0.35501485973856528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9200560</v>
      </c>
      <c r="E58" s="32">
        <f>E57</f>
        <v>9200560</v>
      </c>
      <c r="F58" s="32">
        <f>F57</f>
        <v>1139488</v>
      </c>
      <c r="G58" s="37">
        <f t="shared" si="8"/>
        <v>0.12384985261766675</v>
      </c>
      <c r="H58" s="32">
        <f>H57</f>
        <v>718501</v>
      </c>
      <c r="I58" s="37">
        <f t="shared" si="9"/>
        <v>7.8093181284617452E-2</v>
      </c>
      <c r="J58" s="32">
        <f>J57</f>
        <v>814543</v>
      </c>
      <c r="K58" s="37">
        <f t="shared" si="10"/>
        <v>8.85318937108176E-2</v>
      </c>
      <c r="L58" s="32">
        <f>L57</f>
        <v>907596</v>
      </c>
      <c r="M58" s="37">
        <f t="shared" si="11"/>
        <v>9.8645734607458679E-2</v>
      </c>
      <c r="N58" s="32">
        <f t="shared" si="12"/>
        <v>3580128</v>
      </c>
      <c r="O58" s="37">
        <f t="shared" si="13"/>
        <v>0.38912066222056046</v>
      </c>
      <c r="P58" s="32">
        <f>P57</f>
        <v>1407158</v>
      </c>
      <c r="Q58" s="32">
        <f>Q57</f>
        <v>8932582</v>
      </c>
      <c r="R58" s="32">
        <f>R57</f>
        <v>8932582</v>
      </c>
      <c r="S58" s="32">
        <f>S57</f>
        <v>3165106</v>
      </c>
      <c r="T58" s="37">
        <f t="shared" si="14"/>
        <v>0.35433271141535561</v>
      </c>
      <c r="U58" s="37">
        <f t="shared" si="15"/>
        <v>-0.35501485973856528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2564133</v>
      </c>
      <c r="E59" s="31">
        <v>2564133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2564133</v>
      </c>
      <c r="E63" s="32">
        <f>SUM(E59:E62)</f>
        <v>2564133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220035</v>
      </c>
      <c r="E65" s="31">
        <v>220035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205641</v>
      </c>
      <c r="R65" s="31">
        <v>205641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1242263</v>
      </c>
      <c r="E66" s="31">
        <v>1150000</v>
      </c>
      <c r="F66" s="31">
        <v>568661</v>
      </c>
      <c r="G66" s="36">
        <f t="shared" si="8"/>
        <v>0.45776216469459363</v>
      </c>
      <c r="H66" s="31">
        <v>162544</v>
      </c>
      <c r="I66" s="36">
        <f t="shared" si="9"/>
        <v>0.13084507869911605</v>
      </c>
      <c r="J66" s="31">
        <v>191347</v>
      </c>
      <c r="K66" s="36">
        <f t="shared" si="10"/>
        <v>0.1663886956521739</v>
      </c>
      <c r="L66" s="31">
        <v>151526</v>
      </c>
      <c r="M66" s="36">
        <f t="shared" si="11"/>
        <v>0.13176173913043479</v>
      </c>
      <c r="N66" s="31">
        <f t="shared" si="12"/>
        <v>1074078</v>
      </c>
      <c r="O66" s="36">
        <f t="shared" si="13"/>
        <v>0.93398086956521742</v>
      </c>
      <c r="P66" s="31">
        <v>172987</v>
      </c>
      <c r="Q66" s="31">
        <v>1150000</v>
      </c>
      <c r="R66" s="31">
        <v>1150000</v>
      </c>
      <c r="S66" s="31">
        <v>1096382</v>
      </c>
      <c r="T66" s="36">
        <f t="shared" si="14"/>
        <v>0.95337565217391307</v>
      </c>
      <c r="U66" s="36">
        <f t="shared" si="15"/>
        <v>-0.12406134565025118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1549962</v>
      </c>
      <c r="E67" s="31">
        <v>1549962</v>
      </c>
      <c r="F67" s="31">
        <v>112418</v>
      </c>
      <c r="G67" s="36">
        <f t="shared" si="8"/>
        <v>7.2529520078556758E-2</v>
      </c>
      <c r="H67" s="31">
        <v>136299</v>
      </c>
      <c r="I67" s="36">
        <f t="shared" si="9"/>
        <v>8.7936994584383366E-2</v>
      </c>
      <c r="J67" s="31">
        <v>175252</v>
      </c>
      <c r="K67" s="36">
        <f t="shared" si="10"/>
        <v>0.11306857845547182</v>
      </c>
      <c r="L67" s="31">
        <v>111024</v>
      </c>
      <c r="M67" s="36">
        <f t="shared" si="11"/>
        <v>7.1630143190607259E-2</v>
      </c>
      <c r="N67" s="31">
        <f t="shared" si="12"/>
        <v>534993</v>
      </c>
      <c r="O67" s="36">
        <f t="shared" si="13"/>
        <v>0.34516523630901919</v>
      </c>
      <c r="P67" s="31">
        <v>95428</v>
      </c>
      <c r="Q67" s="31">
        <v>1462228</v>
      </c>
      <c r="R67" s="31">
        <v>1462228</v>
      </c>
      <c r="S67" s="31">
        <v>338253</v>
      </c>
      <c r="T67" s="36">
        <f t="shared" si="14"/>
        <v>0.23132712545512737</v>
      </c>
      <c r="U67" s="36">
        <f t="shared" si="15"/>
        <v>0.16343211635997812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-34836</v>
      </c>
      <c r="F68" s="31">
        <v>155583</v>
      </c>
      <c r="G68" s="36">
        <f t="shared" si="8"/>
        <v>0</v>
      </c>
      <c r="H68" s="31">
        <v>-58348</v>
      </c>
      <c r="I68" s="36">
        <f t="shared" si="9"/>
        <v>0</v>
      </c>
      <c r="J68" s="31">
        <v>-15982</v>
      </c>
      <c r="K68" s="36">
        <f t="shared" si="10"/>
        <v>0.45877827534734184</v>
      </c>
      <c r="L68" s="31">
        <v>-45893</v>
      </c>
      <c r="M68" s="36">
        <f t="shared" si="11"/>
        <v>1.3174015386381903</v>
      </c>
      <c r="N68" s="31">
        <f t="shared" si="12"/>
        <v>35360</v>
      </c>
      <c r="O68" s="36">
        <f t="shared" si="13"/>
        <v>-1.015041910667126</v>
      </c>
      <c r="P68" s="31">
        <v>-5362</v>
      </c>
      <c r="Q68" s="31">
        <v>30437</v>
      </c>
      <c r="R68" s="31">
        <v>-297996</v>
      </c>
      <c r="S68" s="31">
        <v>-97841</v>
      </c>
      <c r="T68" s="36">
        <f t="shared" si="14"/>
        <v>0.32832991046859689</v>
      </c>
      <c r="U68" s="36">
        <f t="shared" si="15"/>
        <v>7.5589332338679593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3012260</v>
      </c>
      <c r="E70" s="32">
        <f>SUM(E64:E69)</f>
        <v>2885161</v>
      </c>
      <c r="F70" s="32">
        <f>SUM(F64:F69)</f>
        <v>836662</v>
      </c>
      <c r="G70" s="37">
        <f t="shared" si="8"/>
        <v>0.2777522524616069</v>
      </c>
      <c r="H70" s="32">
        <f>SUM(H64:H69)</f>
        <v>240495</v>
      </c>
      <c r="I70" s="37">
        <f t="shared" si="9"/>
        <v>7.9838725740805902E-2</v>
      </c>
      <c r="J70" s="32">
        <f>SUM(J64:J69)</f>
        <v>350617</v>
      </c>
      <c r="K70" s="37">
        <f t="shared" si="10"/>
        <v>0.12152424076160741</v>
      </c>
      <c r="L70" s="32">
        <f>SUM(L64:L69)</f>
        <v>216657</v>
      </c>
      <c r="M70" s="37">
        <f t="shared" si="11"/>
        <v>7.509355630413693E-2</v>
      </c>
      <c r="N70" s="32">
        <f t="shared" si="12"/>
        <v>1644431</v>
      </c>
      <c r="O70" s="37">
        <f t="shared" si="13"/>
        <v>0.56996160699524223</v>
      </c>
      <c r="P70" s="32">
        <f>SUM(P64:P69)</f>
        <v>263053</v>
      </c>
      <c r="Q70" s="32">
        <f>SUM(Q64:Q69)</f>
        <v>2848306</v>
      </c>
      <c r="R70" s="32">
        <f>SUM(R64:R69)</f>
        <v>2519873</v>
      </c>
      <c r="S70" s="32">
        <f>SUM(S64:S69)</f>
        <v>1336794</v>
      </c>
      <c r="T70" s="37">
        <f t="shared" si="14"/>
        <v>0.53050054506715216</v>
      </c>
      <c r="U70" s="37">
        <f t="shared" si="15"/>
        <v>-0.17637510311610205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39828</v>
      </c>
      <c r="E71" s="31">
        <v>13896</v>
      </c>
      <c r="F71" s="31">
        <v>1285</v>
      </c>
      <c r="G71" s="36">
        <f t="shared" si="8"/>
        <v>3.2263734056442707E-2</v>
      </c>
      <c r="H71" s="31">
        <v>4264</v>
      </c>
      <c r="I71" s="36">
        <f t="shared" si="9"/>
        <v>0.10706035954604801</v>
      </c>
      <c r="J71" s="31">
        <v>25462</v>
      </c>
      <c r="K71" s="36">
        <f t="shared" si="10"/>
        <v>1.8323258491652274</v>
      </c>
      <c r="L71" s="31">
        <v>2842</v>
      </c>
      <c r="M71" s="36">
        <f t="shared" si="11"/>
        <v>0.20451928612550374</v>
      </c>
      <c r="N71" s="31">
        <f t="shared" si="12"/>
        <v>33853</v>
      </c>
      <c r="O71" s="36">
        <f t="shared" si="13"/>
        <v>2.436168681635003</v>
      </c>
      <c r="P71" s="31">
        <v>4450</v>
      </c>
      <c r="Q71" s="31">
        <v>15012</v>
      </c>
      <c r="R71" s="31">
        <v>37912</v>
      </c>
      <c r="S71" s="31">
        <v>30496</v>
      </c>
      <c r="T71" s="36">
        <f t="shared" si="14"/>
        <v>0.8043891116269255</v>
      </c>
      <c r="U71" s="36">
        <f t="shared" si="15"/>
        <v>-0.36134831460674155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82836</v>
      </c>
      <c r="E72" s="31">
        <v>82836</v>
      </c>
      <c r="F72" s="31">
        <v>7702</v>
      </c>
      <c r="G72" s="36">
        <f t="shared" si="8"/>
        <v>9.2978898063643831E-2</v>
      </c>
      <c r="H72" s="31">
        <v>4602</v>
      </c>
      <c r="I72" s="36">
        <f t="shared" si="9"/>
        <v>5.5555555555555552E-2</v>
      </c>
      <c r="J72" s="31">
        <v>9204</v>
      </c>
      <c r="K72" s="36">
        <f t="shared" si="10"/>
        <v>0.1111111111111111</v>
      </c>
      <c r="L72" s="31">
        <v>6903</v>
      </c>
      <c r="M72" s="36">
        <f t="shared" si="11"/>
        <v>8.3333333333333329E-2</v>
      </c>
      <c r="N72" s="31">
        <f t="shared" si="12"/>
        <v>28411</v>
      </c>
      <c r="O72" s="36">
        <f t="shared" si="13"/>
        <v>0.34297889806364384</v>
      </c>
      <c r="P72" s="31">
        <v>6276</v>
      </c>
      <c r="Q72" s="31">
        <v>75304</v>
      </c>
      <c r="R72" s="31">
        <v>75304</v>
      </c>
      <c r="S72" s="31">
        <v>25831</v>
      </c>
      <c r="T72" s="36">
        <f t="shared" si="14"/>
        <v>0.34302294698820779</v>
      </c>
      <c r="U72" s="36">
        <f t="shared" si="15"/>
        <v>9.9904397705544934E-2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6848486</v>
      </c>
      <c r="E73" s="31">
        <v>6566166</v>
      </c>
      <c r="F73" s="31">
        <v>2624311</v>
      </c>
      <c r="G73" s="36">
        <f t="shared" si="8"/>
        <v>0.38319578955115041</v>
      </c>
      <c r="H73" s="31">
        <v>151861</v>
      </c>
      <c r="I73" s="36">
        <f t="shared" si="9"/>
        <v>2.2174390076872465E-2</v>
      </c>
      <c r="J73" s="31">
        <v>186926</v>
      </c>
      <c r="K73" s="36">
        <f t="shared" si="10"/>
        <v>2.8468058833724278E-2</v>
      </c>
      <c r="L73" s="31">
        <v>3223324</v>
      </c>
      <c r="M73" s="36">
        <f t="shared" si="11"/>
        <v>0.49089895077279494</v>
      </c>
      <c r="N73" s="31">
        <f t="shared" si="12"/>
        <v>6186422</v>
      </c>
      <c r="O73" s="36">
        <f t="shared" si="13"/>
        <v>0.94216655503378988</v>
      </c>
      <c r="P73" s="31">
        <v>152544</v>
      </c>
      <c r="Q73" s="31">
        <v>6476491</v>
      </c>
      <c r="R73" s="31">
        <v>6476491</v>
      </c>
      <c r="S73" s="31">
        <v>635637</v>
      </c>
      <c r="T73" s="36">
        <f t="shared" si="14"/>
        <v>9.8145276508529083E-2</v>
      </c>
      <c r="U73" s="36">
        <f t="shared" si="15"/>
        <v>20.130454164044473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1166000</v>
      </c>
      <c r="E74" s="31">
        <v>3106745</v>
      </c>
      <c r="F74" s="31">
        <v>125220</v>
      </c>
      <c r="G74" s="36">
        <f t="shared" si="8"/>
        <v>0.10739279588336192</v>
      </c>
      <c r="H74" s="31">
        <v>931783</v>
      </c>
      <c r="I74" s="36">
        <f t="shared" si="9"/>
        <v>0.7991277873070326</v>
      </c>
      <c r="J74" s="31">
        <v>85122</v>
      </c>
      <c r="K74" s="36">
        <f t="shared" si="10"/>
        <v>2.7399094550727528E-2</v>
      </c>
      <c r="L74" s="31">
        <v>72557</v>
      </c>
      <c r="M74" s="36">
        <f t="shared" si="11"/>
        <v>2.335466863228234E-2</v>
      </c>
      <c r="N74" s="31">
        <f t="shared" si="12"/>
        <v>1214682</v>
      </c>
      <c r="O74" s="36">
        <f t="shared" si="13"/>
        <v>0.39098220162903619</v>
      </c>
      <c r="P74" s="31">
        <v>716872</v>
      </c>
      <c r="Q74" s="31">
        <v>1800334</v>
      </c>
      <c r="R74" s="31">
        <v>1100000</v>
      </c>
      <c r="S74" s="31">
        <v>1423440</v>
      </c>
      <c r="T74" s="36">
        <f t="shared" si="14"/>
        <v>1.2940363636363637</v>
      </c>
      <c r="U74" s="36">
        <f t="shared" si="15"/>
        <v>-0.89878667321362804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6093156</v>
      </c>
      <c r="E76" s="31">
        <v>6023156</v>
      </c>
      <c r="F76" s="31">
        <v>83309</v>
      </c>
      <c r="G76" s="36">
        <f t="shared" si="8"/>
        <v>1.3672553271243998E-2</v>
      </c>
      <c r="H76" s="31">
        <v>70087</v>
      </c>
      <c r="I76" s="36">
        <f t="shared" si="9"/>
        <v>1.1502577646132809E-2</v>
      </c>
      <c r="J76" s="31">
        <v>105034</v>
      </c>
      <c r="K76" s="36">
        <f t="shared" si="10"/>
        <v>1.7438366198717085E-2</v>
      </c>
      <c r="L76" s="31">
        <v>41785</v>
      </c>
      <c r="M76" s="36">
        <f t="shared" si="11"/>
        <v>6.9373929547898146E-3</v>
      </c>
      <c r="N76" s="31">
        <f t="shared" si="12"/>
        <v>300215</v>
      </c>
      <c r="O76" s="36">
        <f t="shared" si="13"/>
        <v>4.9843470765160325E-2</v>
      </c>
      <c r="P76" s="31">
        <v>61307</v>
      </c>
      <c r="Q76" s="31">
        <v>5898152</v>
      </c>
      <c r="R76" s="31">
        <v>5898152</v>
      </c>
      <c r="S76" s="31">
        <v>211310</v>
      </c>
      <c r="T76" s="36">
        <f t="shared" si="14"/>
        <v>3.5826475818188479E-2</v>
      </c>
      <c r="U76" s="36">
        <f t="shared" si="15"/>
        <v>-0.31843019557309937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14230306</v>
      </c>
      <c r="E78" s="32">
        <f>SUM(E71:E77)</f>
        <v>15792799</v>
      </c>
      <c r="F78" s="32">
        <f>SUM(F71:F77)</f>
        <v>2841827</v>
      </c>
      <c r="G78" s="37">
        <f t="shared" si="8"/>
        <v>0.19970245193603003</v>
      </c>
      <c r="H78" s="32">
        <f>SUM(H71:H77)</f>
        <v>1162597</v>
      </c>
      <c r="I78" s="37">
        <f t="shared" si="9"/>
        <v>8.1698664807348484E-2</v>
      </c>
      <c r="J78" s="32">
        <f>SUM(J71:J77)</f>
        <v>411748</v>
      </c>
      <c r="K78" s="37">
        <f t="shared" si="10"/>
        <v>2.6071882507970878E-2</v>
      </c>
      <c r="L78" s="32">
        <f>SUM(L71:L77)</f>
        <v>3347411</v>
      </c>
      <c r="M78" s="37">
        <f t="shared" si="11"/>
        <v>0.21195805759321068</v>
      </c>
      <c r="N78" s="32">
        <f t="shared" si="12"/>
        <v>7763583</v>
      </c>
      <c r="O78" s="37">
        <f t="shared" si="13"/>
        <v>0.49159005949483686</v>
      </c>
      <c r="P78" s="32">
        <f>SUM(P71:P77)</f>
        <v>941449</v>
      </c>
      <c r="Q78" s="32">
        <f>SUM(Q71:Q77)</f>
        <v>14265293</v>
      </c>
      <c r="R78" s="32">
        <f>SUM(R71:R77)</f>
        <v>13587859</v>
      </c>
      <c r="S78" s="32">
        <f>SUM(S71:S77)</f>
        <v>2326714</v>
      </c>
      <c r="T78" s="37">
        <f t="shared" si="14"/>
        <v>0.17123477657517641</v>
      </c>
      <c r="U78" s="37">
        <f t="shared" si="15"/>
        <v>2.5555946206326632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5232012</v>
      </c>
      <c r="E79" s="31">
        <v>5232012</v>
      </c>
      <c r="F79" s="31">
        <v>217902</v>
      </c>
      <c r="G79" s="36">
        <f t="shared" si="8"/>
        <v>4.1647840257247118E-2</v>
      </c>
      <c r="H79" s="31">
        <v>846254</v>
      </c>
      <c r="I79" s="36">
        <f t="shared" si="9"/>
        <v>0.16174542413129023</v>
      </c>
      <c r="J79" s="31">
        <v>1003774</v>
      </c>
      <c r="K79" s="36">
        <f t="shared" si="10"/>
        <v>0.19185238871776289</v>
      </c>
      <c r="L79" s="31">
        <v>308480</v>
      </c>
      <c r="M79" s="36">
        <f t="shared" si="11"/>
        <v>5.8960109418709286E-2</v>
      </c>
      <c r="N79" s="31">
        <f t="shared" si="12"/>
        <v>2376410</v>
      </c>
      <c r="O79" s="36">
        <f t="shared" si="13"/>
        <v>0.45420576252500949</v>
      </c>
      <c r="P79" s="31">
        <v>1049186</v>
      </c>
      <c r="Q79" s="31">
        <v>4956452</v>
      </c>
      <c r="R79" s="31">
        <v>4987618</v>
      </c>
      <c r="S79" s="31">
        <v>2909193</v>
      </c>
      <c r="T79" s="36">
        <f t="shared" si="14"/>
        <v>0.58328304212551962</v>
      </c>
      <c r="U79" s="36">
        <f t="shared" si="15"/>
        <v>-0.70598158953703161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747833</v>
      </c>
      <c r="E80" s="31">
        <v>210798</v>
      </c>
      <c r="F80" s="31">
        <v>39495</v>
      </c>
      <c r="G80" s="36">
        <f t="shared" si="8"/>
        <v>5.2812593185911826E-2</v>
      </c>
      <c r="H80" s="31">
        <v>39386</v>
      </c>
      <c r="I80" s="36">
        <f t="shared" si="9"/>
        <v>5.2666838719339748E-2</v>
      </c>
      <c r="J80" s="31">
        <v>34219</v>
      </c>
      <c r="K80" s="36">
        <f t="shared" si="10"/>
        <v>0.16233076215144357</v>
      </c>
      <c r="L80" s="31">
        <v>103854</v>
      </c>
      <c r="M80" s="36">
        <f t="shared" si="11"/>
        <v>0.49267070845074429</v>
      </c>
      <c r="N80" s="31">
        <f t="shared" si="12"/>
        <v>216954</v>
      </c>
      <c r="O80" s="36">
        <f t="shared" si="13"/>
        <v>1.0292033131244129</v>
      </c>
      <c r="P80" s="31">
        <v>93876</v>
      </c>
      <c r="Q80" s="31">
        <v>212314</v>
      </c>
      <c r="R80" s="31">
        <v>227314</v>
      </c>
      <c r="S80" s="31">
        <v>195179</v>
      </c>
      <c r="T80" s="36">
        <f t="shared" si="14"/>
        <v>0.8586316724882761</v>
      </c>
      <c r="U80" s="36">
        <f t="shared" si="15"/>
        <v>0.10628914738591333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461010</v>
      </c>
      <c r="E81" s="31">
        <v>461010</v>
      </c>
      <c r="F81" s="31">
        <v>51841</v>
      </c>
      <c r="G81" s="36">
        <f t="shared" si="8"/>
        <v>0.11245092297347128</v>
      </c>
      <c r="H81" s="31">
        <v>111802</v>
      </c>
      <c r="I81" s="36">
        <f t="shared" si="9"/>
        <v>0.24251534673868247</v>
      </c>
      <c r="J81" s="31">
        <v>65973</v>
      </c>
      <c r="K81" s="36">
        <f t="shared" si="10"/>
        <v>0.14310535563219887</v>
      </c>
      <c r="L81" s="31">
        <v>30800</v>
      </c>
      <c r="M81" s="36">
        <f t="shared" si="11"/>
        <v>6.6809830589358146E-2</v>
      </c>
      <c r="N81" s="31">
        <f t="shared" si="12"/>
        <v>260416</v>
      </c>
      <c r="O81" s="36">
        <f t="shared" si="13"/>
        <v>0.56488145593371075</v>
      </c>
      <c r="P81" s="31">
        <v>29510</v>
      </c>
      <c r="Q81" s="31">
        <v>256010</v>
      </c>
      <c r="R81" s="31">
        <v>506010</v>
      </c>
      <c r="S81" s="31">
        <v>312763</v>
      </c>
      <c r="T81" s="36">
        <f t="shared" si="14"/>
        <v>0.61809648030671327</v>
      </c>
      <c r="U81" s="36">
        <f t="shared" si="15"/>
        <v>4.3713995255845406E-2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6440855</v>
      </c>
      <c r="E84" s="32">
        <f>SUM(E79:E83)</f>
        <v>5903820</v>
      </c>
      <c r="F84" s="32">
        <f>SUM(F79:F83)</f>
        <v>309238</v>
      </c>
      <c r="G84" s="37">
        <f t="shared" si="8"/>
        <v>4.801194872419888E-2</v>
      </c>
      <c r="H84" s="32">
        <f>SUM(H79:H83)</f>
        <v>997442</v>
      </c>
      <c r="I84" s="37">
        <f t="shared" si="9"/>
        <v>0.15486173807669945</v>
      </c>
      <c r="J84" s="32">
        <f>SUM(J79:J83)</f>
        <v>1103966</v>
      </c>
      <c r="K84" s="37">
        <f t="shared" si="10"/>
        <v>0.18699181208099164</v>
      </c>
      <c r="L84" s="32">
        <f>SUM(L79:L83)</f>
        <v>443134</v>
      </c>
      <c r="M84" s="37">
        <f t="shared" si="11"/>
        <v>7.5058860195602164E-2</v>
      </c>
      <c r="N84" s="32">
        <f t="shared" si="12"/>
        <v>2853780</v>
      </c>
      <c r="O84" s="37">
        <f t="shared" si="13"/>
        <v>0.48337855828937876</v>
      </c>
      <c r="P84" s="32">
        <f>SUM(P79:P83)</f>
        <v>1172572</v>
      </c>
      <c r="Q84" s="32">
        <f>SUM(Q79:Q83)</f>
        <v>5424776</v>
      </c>
      <c r="R84" s="32">
        <f>SUM(R79:R83)</f>
        <v>5720942</v>
      </c>
      <c r="S84" s="32">
        <f>SUM(S79:S83)</f>
        <v>3417135</v>
      </c>
      <c r="T84" s="37">
        <f t="shared" si="14"/>
        <v>0.59730285676729467</v>
      </c>
      <c r="U84" s="37">
        <f t="shared" si="15"/>
        <v>-0.62208376116775765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35448114</v>
      </c>
      <c r="E85" s="32">
        <f>SUM(E57,E59:E62,E64:E69,E71:E77,E79:E83)</f>
        <v>36346473</v>
      </c>
      <c r="F85" s="32">
        <f>SUM(F57,F59:F62,F64:F69,F71:F77,F79:F83)</f>
        <v>5127215</v>
      </c>
      <c r="G85" s="37">
        <f t="shared" si="8"/>
        <v>0.1446399941051871</v>
      </c>
      <c r="H85" s="32">
        <f>SUM(H57,H59:H62,H64:H69,H71:H77,H79:H83)</f>
        <v>3119035</v>
      </c>
      <c r="I85" s="37">
        <f t="shared" si="9"/>
        <v>8.7988743209300224E-2</v>
      </c>
      <c r="J85" s="32">
        <f>SUM(J57,J59:J62,J64:J69,J71:J77,J79:J83)</f>
        <v>2680874</v>
      </c>
      <c r="K85" s="37">
        <f t="shared" si="10"/>
        <v>7.3758848623358866E-2</v>
      </c>
      <c r="L85" s="32">
        <f>SUM(L57,L59:L62,L64:L69,L71:L77,L79:L83)</f>
        <v>4914798</v>
      </c>
      <c r="M85" s="37">
        <f t="shared" si="11"/>
        <v>0.13522076818842918</v>
      </c>
      <c r="N85" s="32">
        <f t="shared" si="12"/>
        <v>15841922</v>
      </c>
      <c r="O85" s="37">
        <f t="shared" si="13"/>
        <v>0.43585857697939495</v>
      </c>
      <c r="P85" s="32">
        <f>SUM(P57,P59:P62,P64:P69,P71:P77,P79:P83)</f>
        <v>3784232</v>
      </c>
      <c r="Q85" s="32">
        <f>SUM(Q57,Q59:Q62,Q64:Q69,Q71:Q77,Q79:Q83)</f>
        <v>31470957</v>
      </c>
      <c r="R85" s="32">
        <f>SUM(R57,R59:R62,R64:R69,R71:R77,R79:R83)</f>
        <v>30761256</v>
      </c>
      <c r="S85" s="32">
        <f>SUM(S57,S59:S62,S64:S69,S71:S77,S79:S83)</f>
        <v>10245749</v>
      </c>
      <c r="T85" s="37">
        <f t="shared" si="14"/>
        <v>0.33307316840378687</v>
      </c>
      <c r="U85" s="37">
        <f t="shared" si="15"/>
        <v>0.29875705295024191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4655568</v>
      </c>
      <c r="E88" s="31">
        <v>4482926</v>
      </c>
      <c r="F88" s="31">
        <v>930109</v>
      </c>
      <c r="G88" s="36">
        <f t="shared" ref="G88:G99" si="16">IF(($D88      =0),0,($F88      /$D88      ))</f>
        <v>0.19978421537393504</v>
      </c>
      <c r="H88" s="31">
        <v>1749577</v>
      </c>
      <c r="I88" s="36">
        <f t="shared" ref="I88:I99" si="17">IF(($D88      =0),0,($H88      /$D88      ))</f>
        <v>0.37580312434487051</v>
      </c>
      <c r="J88" s="31">
        <v>1593396</v>
      </c>
      <c r="K88" s="36">
        <f t="shared" ref="K88:K99" si="18">IF(($E88      =0),0,($J88      /$E88      ))</f>
        <v>0.35543660546705436</v>
      </c>
      <c r="L88" s="31">
        <v>1539224</v>
      </c>
      <c r="M88" s="36">
        <f t="shared" ref="M88:M99" si="19">IF(($E88      =0),0,($L88      /$E88      ))</f>
        <v>0.34335253359078421</v>
      </c>
      <c r="N88" s="31">
        <f t="shared" ref="N88:N99" si="20">$F88      +$H88      +$J88      +$L88</f>
        <v>5812306</v>
      </c>
      <c r="O88" s="36">
        <f t="shared" ref="O88:O99" si="21">IF(($E88      =0),0,($N88      /$E88      ))</f>
        <v>1.2965429275433054</v>
      </c>
      <c r="P88" s="31">
        <v>1263956</v>
      </c>
      <c r="Q88" s="31">
        <v>1864119</v>
      </c>
      <c r="R88" s="31">
        <v>4077119</v>
      </c>
      <c r="S88" s="31">
        <v>5796523</v>
      </c>
      <c r="T88" s="36">
        <f t="shared" ref="T88:T99" si="22">IF(($R88      =0),0,($S88      /$R88      ))</f>
        <v>1.4217203373264307</v>
      </c>
      <c r="U88" s="36">
        <f t="shared" ref="U88:U99" si="23">IF(($P88      =0),0,(($L88      /$P88      )-1))</f>
        <v>0.21778289750592594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21281000</v>
      </c>
      <c r="E89" s="31">
        <v>21281000</v>
      </c>
      <c r="F89" s="31">
        <v>2501809</v>
      </c>
      <c r="G89" s="36">
        <f t="shared" si="16"/>
        <v>0.11756068793759691</v>
      </c>
      <c r="H89" s="31">
        <v>1350987</v>
      </c>
      <c r="I89" s="36">
        <f t="shared" si="17"/>
        <v>6.3483247967670686E-2</v>
      </c>
      <c r="J89" s="31">
        <v>3857427</v>
      </c>
      <c r="K89" s="36">
        <f t="shared" si="18"/>
        <v>0.18126154785959306</v>
      </c>
      <c r="L89" s="31">
        <v>2364219</v>
      </c>
      <c r="M89" s="36">
        <f t="shared" si="19"/>
        <v>0.11109529627367135</v>
      </c>
      <c r="N89" s="31">
        <f t="shared" si="20"/>
        <v>10074442</v>
      </c>
      <c r="O89" s="36">
        <f t="shared" si="21"/>
        <v>0.47340078003853203</v>
      </c>
      <c r="P89" s="31">
        <v>2076455</v>
      </c>
      <c r="Q89" s="31">
        <v>21980000</v>
      </c>
      <c r="R89" s="31">
        <v>20309000</v>
      </c>
      <c r="S89" s="31">
        <v>10630628</v>
      </c>
      <c r="T89" s="36">
        <f t="shared" si="22"/>
        <v>0.52344418730612041</v>
      </c>
      <c r="U89" s="36">
        <f t="shared" si="23"/>
        <v>0.13858426982525507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25403167</v>
      </c>
      <c r="E90" s="31">
        <v>-128376385</v>
      </c>
      <c r="F90" s="31">
        <v>2890286</v>
      </c>
      <c r="G90" s="36">
        <f t="shared" si="16"/>
        <v>0.11377660116157957</v>
      </c>
      <c r="H90" s="31">
        <v>4675896</v>
      </c>
      <c r="I90" s="36">
        <f t="shared" si="17"/>
        <v>0.18406744324437974</v>
      </c>
      <c r="J90" s="31">
        <v>4850761</v>
      </c>
      <c r="K90" s="36">
        <f t="shared" si="18"/>
        <v>-3.77854618666821E-2</v>
      </c>
      <c r="L90" s="31">
        <v>240172348</v>
      </c>
      <c r="M90" s="36">
        <f t="shared" si="19"/>
        <v>-1.8708452337242554</v>
      </c>
      <c r="N90" s="31">
        <f t="shared" si="20"/>
        <v>252589291</v>
      </c>
      <c r="O90" s="36">
        <f t="shared" si="21"/>
        <v>-1.9675681863140171</v>
      </c>
      <c r="P90" s="31">
        <v>120328855</v>
      </c>
      <c r="Q90" s="31">
        <v>24192957</v>
      </c>
      <c r="R90" s="31">
        <v>24217957</v>
      </c>
      <c r="S90" s="31">
        <v>38933735</v>
      </c>
      <c r="T90" s="36">
        <f t="shared" si="22"/>
        <v>1.6076391167099686</v>
      </c>
      <c r="U90" s="36">
        <f t="shared" si="23"/>
        <v>0.99596637065980564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51339735</v>
      </c>
      <c r="E91" s="32">
        <f>SUM(E88:E90)</f>
        <v>-102612459</v>
      </c>
      <c r="F91" s="32">
        <f>SUM(F88:F90)</f>
        <v>6322204</v>
      </c>
      <c r="G91" s="37">
        <f t="shared" si="16"/>
        <v>0.1231444611079508</v>
      </c>
      <c r="H91" s="32">
        <f>SUM(H88:H90)</f>
        <v>7776460</v>
      </c>
      <c r="I91" s="37">
        <f t="shared" si="17"/>
        <v>0.15147059095649792</v>
      </c>
      <c r="J91" s="32">
        <f>SUM(J88:J90)</f>
        <v>10301584</v>
      </c>
      <c r="K91" s="37">
        <f t="shared" si="18"/>
        <v>-0.10039311113283036</v>
      </c>
      <c r="L91" s="32">
        <f>SUM(L88:L90)</f>
        <v>244075791</v>
      </c>
      <c r="M91" s="37">
        <f t="shared" si="19"/>
        <v>-2.3786175029681336</v>
      </c>
      <c r="N91" s="32">
        <f t="shared" si="20"/>
        <v>268476039</v>
      </c>
      <c r="O91" s="37">
        <f t="shared" si="21"/>
        <v>-2.6164078087242797</v>
      </c>
      <c r="P91" s="32">
        <f>SUM(P88:P90)</f>
        <v>123669266</v>
      </c>
      <c r="Q91" s="32">
        <f>SUM(Q88:Q90)</f>
        <v>48037076</v>
      </c>
      <c r="R91" s="32">
        <f>SUM(R88:R90)</f>
        <v>48604076</v>
      </c>
      <c r="S91" s="32">
        <f>SUM(S88:S90)</f>
        <v>55360886</v>
      </c>
      <c r="T91" s="37">
        <f t="shared" si="22"/>
        <v>1.1390173531948227</v>
      </c>
      <c r="U91" s="37">
        <f t="shared" si="23"/>
        <v>0.97361720413218911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2608</v>
      </c>
      <c r="E92" s="31">
        <v>2608</v>
      </c>
      <c r="F92" s="31">
        <v>674</v>
      </c>
      <c r="G92" s="36">
        <f t="shared" si="16"/>
        <v>0.2584355828220859</v>
      </c>
      <c r="H92" s="31">
        <v>202</v>
      </c>
      <c r="I92" s="36">
        <f t="shared" si="17"/>
        <v>7.7453987730061347E-2</v>
      </c>
      <c r="J92" s="31">
        <v>75754</v>
      </c>
      <c r="K92" s="36">
        <f t="shared" si="18"/>
        <v>29.046779141104295</v>
      </c>
      <c r="L92" s="31">
        <v>352</v>
      </c>
      <c r="M92" s="36">
        <f t="shared" si="19"/>
        <v>0.13496932515337423</v>
      </c>
      <c r="N92" s="31">
        <f t="shared" si="20"/>
        <v>76982</v>
      </c>
      <c r="O92" s="36">
        <f t="shared" si="21"/>
        <v>29.517638036809817</v>
      </c>
      <c r="P92" s="31">
        <v>336</v>
      </c>
      <c r="Q92" s="31">
        <v>193</v>
      </c>
      <c r="R92" s="31">
        <v>193</v>
      </c>
      <c r="S92" s="31">
        <v>1307</v>
      </c>
      <c r="T92" s="36">
        <f t="shared" si="22"/>
        <v>6.7720207253886011</v>
      </c>
      <c r="U92" s="36">
        <f t="shared" si="23"/>
        <v>4.7619047619047672E-2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2868696</v>
      </c>
      <c r="E93" s="31">
        <v>2918696</v>
      </c>
      <c r="F93" s="31">
        <v>1057032</v>
      </c>
      <c r="G93" s="36">
        <f t="shared" si="16"/>
        <v>0.36847124965489547</v>
      </c>
      <c r="H93" s="31">
        <v>114421</v>
      </c>
      <c r="I93" s="36">
        <f t="shared" si="17"/>
        <v>3.9886066700689095E-2</v>
      </c>
      <c r="J93" s="31">
        <v>167698</v>
      </c>
      <c r="K93" s="36">
        <f t="shared" si="18"/>
        <v>5.7456480565293545E-2</v>
      </c>
      <c r="L93" s="31">
        <v>-400045</v>
      </c>
      <c r="M93" s="36">
        <f t="shared" si="19"/>
        <v>-0.1370629212497636</v>
      </c>
      <c r="N93" s="31">
        <f t="shared" si="20"/>
        <v>939106</v>
      </c>
      <c r="O93" s="36">
        <f t="shared" si="21"/>
        <v>0.32175533183312</v>
      </c>
      <c r="P93" s="31">
        <v>-208324</v>
      </c>
      <c r="Q93" s="31">
        <v>4122805</v>
      </c>
      <c r="R93" s="31">
        <v>5328798</v>
      </c>
      <c r="S93" s="31">
        <v>4965269</v>
      </c>
      <c r="T93" s="36">
        <f t="shared" si="22"/>
        <v>0.93178030017275937</v>
      </c>
      <c r="U93" s="36">
        <f t="shared" si="23"/>
        <v>0.92030202953092299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10853</v>
      </c>
      <c r="E94" s="31">
        <v>72975</v>
      </c>
      <c r="F94" s="31">
        <v>0</v>
      </c>
      <c r="G94" s="36">
        <f t="shared" si="16"/>
        <v>0</v>
      </c>
      <c r="H94" s="31">
        <v>67626</v>
      </c>
      <c r="I94" s="36">
        <f t="shared" si="17"/>
        <v>6.2310881783838568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67626</v>
      </c>
      <c r="O94" s="36">
        <f t="shared" si="21"/>
        <v>0.92670092497430623</v>
      </c>
      <c r="P94" s="31">
        <v>0</v>
      </c>
      <c r="Q94" s="31">
        <v>9866</v>
      </c>
      <c r="R94" s="31">
        <v>9866</v>
      </c>
      <c r="S94" s="31">
        <v>12415</v>
      </c>
      <c r="T94" s="36">
        <f t="shared" si="22"/>
        <v>1.2583620514899656</v>
      </c>
      <c r="U94" s="36">
        <f t="shared" si="23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2882157</v>
      </c>
      <c r="E96" s="32">
        <f>SUM(E92:E95)</f>
        <v>2994279</v>
      </c>
      <c r="F96" s="32">
        <f>SUM(F92:F95)</f>
        <v>1057706</v>
      </c>
      <c r="G96" s="37">
        <f t="shared" si="16"/>
        <v>0.36698417192401384</v>
      </c>
      <c r="H96" s="32">
        <f>SUM(H92:H95)</f>
        <v>182249</v>
      </c>
      <c r="I96" s="37">
        <f t="shared" si="17"/>
        <v>6.323354348843592E-2</v>
      </c>
      <c r="J96" s="32">
        <f>SUM(J92:J95)</f>
        <v>243452</v>
      </c>
      <c r="K96" s="37">
        <f t="shared" si="18"/>
        <v>8.130571666835322E-2</v>
      </c>
      <c r="L96" s="32">
        <f>SUM(L92:L95)</f>
        <v>-399693</v>
      </c>
      <c r="M96" s="37">
        <f t="shared" si="19"/>
        <v>-0.13348555695711722</v>
      </c>
      <c r="N96" s="32">
        <f t="shared" si="20"/>
        <v>1083714</v>
      </c>
      <c r="O96" s="37">
        <f t="shared" si="21"/>
        <v>0.36192819707181595</v>
      </c>
      <c r="P96" s="32">
        <f>SUM(P92:P95)</f>
        <v>-207988</v>
      </c>
      <c r="Q96" s="32">
        <f>SUM(Q92:Q95)</f>
        <v>4132864</v>
      </c>
      <c r="R96" s="32">
        <f>SUM(R92:R95)</f>
        <v>5338857</v>
      </c>
      <c r="S96" s="32">
        <f>SUM(S92:S95)</f>
        <v>4978991</v>
      </c>
      <c r="T96" s="37">
        <f t="shared" si="22"/>
        <v>0.93259493558265372</v>
      </c>
      <c r="U96" s="37">
        <f t="shared" si="23"/>
        <v>0.92171182952862662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-12756721</v>
      </c>
      <c r="E97" s="31">
        <v>-12756721</v>
      </c>
      <c r="F97" s="31">
        <v>217804</v>
      </c>
      <c r="G97" s="36">
        <f t="shared" si="16"/>
        <v>-1.707366650097623E-2</v>
      </c>
      <c r="H97" s="31">
        <v>7089234</v>
      </c>
      <c r="I97" s="36">
        <f t="shared" si="17"/>
        <v>-0.55572540937439963</v>
      </c>
      <c r="J97" s="31">
        <v>209494</v>
      </c>
      <c r="K97" s="36">
        <f t="shared" si="18"/>
        <v>-1.6422245183538936E-2</v>
      </c>
      <c r="L97" s="31">
        <v>438074</v>
      </c>
      <c r="M97" s="36">
        <f t="shared" si="19"/>
        <v>-3.4340642865827352E-2</v>
      </c>
      <c r="N97" s="31">
        <f t="shared" si="20"/>
        <v>7954606</v>
      </c>
      <c r="O97" s="36">
        <f t="shared" si="21"/>
        <v>-0.62356196392474206</v>
      </c>
      <c r="P97" s="31">
        <v>137566</v>
      </c>
      <c r="Q97" s="31">
        <v>-6865737</v>
      </c>
      <c r="R97" s="31">
        <v>-11912259</v>
      </c>
      <c r="S97" s="31">
        <v>-4666806</v>
      </c>
      <c r="T97" s="36">
        <f t="shared" si="22"/>
        <v>0.39176498764843848</v>
      </c>
      <c r="U97" s="36">
        <f t="shared" si="23"/>
        <v>2.1844641844641846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14999</v>
      </c>
      <c r="E98" s="31">
        <v>43634</v>
      </c>
      <c r="F98" s="31">
        <v>5439</v>
      </c>
      <c r="G98" s="36">
        <f t="shared" si="16"/>
        <v>0.36262417494499632</v>
      </c>
      <c r="H98" s="31">
        <v>16080</v>
      </c>
      <c r="I98" s="36">
        <f t="shared" si="17"/>
        <v>1.0720714714314288</v>
      </c>
      <c r="J98" s="31">
        <v>-3379</v>
      </c>
      <c r="K98" s="36">
        <f t="shared" si="18"/>
        <v>-7.7439611312279416E-2</v>
      </c>
      <c r="L98" s="31">
        <v>-583</v>
      </c>
      <c r="M98" s="36">
        <f t="shared" si="19"/>
        <v>-1.3361140395104734E-2</v>
      </c>
      <c r="N98" s="31">
        <f t="shared" si="20"/>
        <v>17557</v>
      </c>
      <c r="O98" s="36">
        <f t="shared" si="21"/>
        <v>0.40236971169271668</v>
      </c>
      <c r="P98" s="31">
        <v>-7759</v>
      </c>
      <c r="Q98" s="31">
        <v>68590</v>
      </c>
      <c r="R98" s="31">
        <v>14999</v>
      </c>
      <c r="S98" s="31">
        <v>20261</v>
      </c>
      <c r="T98" s="36">
        <f t="shared" si="22"/>
        <v>1.3508233882258818</v>
      </c>
      <c r="U98" s="36">
        <f t="shared" si="23"/>
        <v>-0.9248614512179405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1904044</v>
      </c>
      <c r="E99" s="31">
        <v>1918044</v>
      </c>
      <c r="F99" s="31">
        <v>30314</v>
      </c>
      <c r="G99" s="36">
        <f t="shared" si="16"/>
        <v>1.5920850568579299E-2</v>
      </c>
      <c r="H99" s="31">
        <v>17288</v>
      </c>
      <c r="I99" s="36">
        <f t="shared" si="17"/>
        <v>9.0796221095730979E-3</v>
      </c>
      <c r="J99" s="31">
        <v>24406</v>
      </c>
      <c r="K99" s="36">
        <f t="shared" si="18"/>
        <v>1.2724421337570983E-2</v>
      </c>
      <c r="L99" s="31">
        <v>18460</v>
      </c>
      <c r="M99" s="36">
        <f t="shared" si="19"/>
        <v>9.6243881787904766E-3</v>
      </c>
      <c r="N99" s="31">
        <f t="shared" si="20"/>
        <v>90468</v>
      </c>
      <c r="O99" s="36">
        <f t="shared" si="21"/>
        <v>4.7166801178700798E-2</v>
      </c>
      <c r="P99" s="31">
        <v>5467</v>
      </c>
      <c r="Q99" s="31">
        <v>273968</v>
      </c>
      <c r="R99" s="31">
        <v>1687026</v>
      </c>
      <c r="S99" s="31">
        <v>120095</v>
      </c>
      <c r="T99" s="36">
        <f t="shared" si="22"/>
        <v>7.1187403157983345E-2</v>
      </c>
      <c r="U99" s="36">
        <f t="shared" si="23"/>
        <v>2.3766233766233764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-10837678</v>
      </c>
      <c r="E101" s="32">
        <f>SUM(E97:E100)</f>
        <v>-10795043</v>
      </c>
      <c r="F101" s="32">
        <f>SUM(F97:F100)</f>
        <v>253557</v>
      </c>
      <c r="G101" s="37">
        <f>IF(($D101     =0),0,($F101     /$D101     ))</f>
        <v>-2.3395878711288527E-2</v>
      </c>
      <c r="H101" s="32">
        <f>SUM(H97:H100)</f>
        <v>7122602</v>
      </c>
      <c r="I101" s="37">
        <f>IF(($D101     =0),0,($H101     /$D101     ))</f>
        <v>-0.65720738335278095</v>
      </c>
      <c r="J101" s="32">
        <f>SUM(J97:J100)</f>
        <v>230521</v>
      </c>
      <c r="K101" s="37">
        <f>IF(($E101     =0),0,($J101     /$E101     ))</f>
        <v>-2.1354338282858161E-2</v>
      </c>
      <c r="L101" s="32">
        <f>SUM(L97:L100)</f>
        <v>455951</v>
      </c>
      <c r="M101" s="37">
        <f>IF(($E101     =0),0,($L101     /$E101     ))</f>
        <v>-4.2237071218706589E-2</v>
      </c>
      <c r="N101" s="32">
        <f>$F101     +$H101     +$J101     +$L101</f>
        <v>8062631</v>
      </c>
      <c r="O101" s="37">
        <f>IF(($E101     =0),0,($N101     /$E101     ))</f>
        <v>-0.74688271274139439</v>
      </c>
      <c r="P101" s="32">
        <f>SUM(P97:P100)</f>
        <v>135274</v>
      </c>
      <c r="Q101" s="32">
        <f>SUM(Q97:Q100)</f>
        <v>-6523179</v>
      </c>
      <c r="R101" s="32">
        <f>SUM(R97:R100)</f>
        <v>-10210234</v>
      </c>
      <c r="S101" s="32">
        <f>SUM(S97:S100)</f>
        <v>-4526450</v>
      </c>
      <c r="T101" s="37">
        <f>IF(($R101     =0),0,($S101     /$R101     ))</f>
        <v>0.44332480528849777</v>
      </c>
      <c r="U101" s="37">
        <f>IF(($P101     =0),0,(($L101     /$P101     )-1))</f>
        <v>2.3705737983648003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43384214</v>
      </c>
      <c r="E102" s="32">
        <f>SUM(E88:E90,E92:E95,E97:E100)</f>
        <v>-110413223</v>
      </c>
      <c r="F102" s="32">
        <f>SUM(F88:F90,F92:F95,F97:F100)</f>
        <v>7633467</v>
      </c>
      <c r="G102" s="37">
        <f>IF(($D102     =0),0,($F102     /$D102     ))</f>
        <v>0.1759503352993787</v>
      </c>
      <c r="H102" s="32">
        <f>SUM(H88:H90,H92:H95,H97:H100)</f>
        <v>15081311</v>
      </c>
      <c r="I102" s="37">
        <f>IF(($D102     =0),0,($H102     /$D102     ))</f>
        <v>0.34762208668802896</v>
      </c>
      <c r="J102" s="32">
        <f>SUM(J88:J90,J92:J95,J97:J100)</f>
        <v>10775557</v>
      </c>
      <c r="K102" s="37">
        <f>IF(($E102     =0),0,($J102     /$E102     ))</f>
        <v>-9.7592993911607848E-2</v>
      </c>
      <c r="L102" s="32">
        <f>SUM(L88:L90,L92:L95,L97:L100)</f>
        <v>244132049</v>
      </c>
      <c r="M102" s="37">
        <f>IF(($E102     =0),0,($L102     /$E102     ))</f>
        <v>-2.2110761951039142</v>
      </c>
      <c r="N102" s="32">
        <f>$F102     +$H102     +$J102     +$L102</f>
        <v>277622384</v>
      </c>
      <c r="O102" s="37">
        <f>IF(($E102     =0),0,($N102     /$E102     ))</f>
        <v>-2.5143943493072385</v>
      </c>
      <c r="P102" s="32">
        <f>SUM(P88:P90,P92:P95,P97:P100)</f>
        <v>123596552</v>
      </c>
      <c r="Q102" s="32">
        <f>SUM(Q88:Q90,Q92:Q95,Q97:Q100)</f>
        <v>45646761</v>
      </c>
      <c r="R102" s="32">
        <f>SUM(R88:R90,R92:R95,R97:R100)</f>
        <v>43732699</v>
      </c>
      <c r="S102" s="32">
        <f>SUM(S88:S90,S92:S95,S97:S100)</f>
        <v>55813427</v>
      </c>
      <c r="T102" s="37">
        <f>IF(($R102     =0),0,($S102     /$R102     ))</f>
        <v>1.2762401652822755</v>
      </c>
      <c r="U102" s="37">
        <f>IF(($P102     =0),0,(($L102     /$P102     )-1))</f>
        <v>0.97523349195048747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268156740</v>
      </c>
      <c r="E105" s="31">
        <v>260310367</v>
      </c>
      <c r="F105" s="31">
        <v>52141055</v>
      </c>
      <c r="G105" s="36">
        <f t="shared" ref="G105:G136" si="24">IF(($D105     =0),0,($F105     /$D105     ))</f>
        <v>0.19444245555789499</v>
      </c>
      <c r="H105" s="31">
        <v>74370369</v>
      </c>
      <c r="I105" s="36">
        <f t="shared" ref="I105:I136" si="25">IF(($D105     =0),0,($H105     /$D105     ))</f>
        <v>0.27733917484229559</v>
      </c>
      <c r="J105" s="31">
        <v>55360804</v>
      </c>
      <c r="K105" s="36">
        <f t="shared" ref="K105:K136" si="26">IF(($E105     =0),0,($J105     /$E105     ))</f>
        <v>0.21267229821853387</v>
      </c>
      <c r="L105" s="31">
        <v>62262084</v>
      </c>
      <c r="M105" s="36">
        <f t="shared" ref="M105:M136" si="27">IF(($E105     =0),0,($L105     /$E105     ))</f>
        <v>0.23918403526356674</v>
      </c>
      <c r="N105" s="31">
        <f t="shared" ref="N105:N136" si="28">$F105     +$H105     +$J105     +$L105</f>
        <v>244134312</v>
      </c>
      <c r="O105" s="36">
        <f t="shared" ref="O105:O136" si="29">IF(($E105     =0),0,($N105     /$E105     ))</f>
        <v>0.93785858325035509</v>
      </c>
      <c r="P105" s="31">
        <v>36016851</v>
      </c>
      <c r="Q105" s="31">
        <v>249677610</v>
      </c>
      <c r="R105" s="31">
        <v>238560237</v>
      </c>
      <c r="S105" s="31">
        <v>200723650</v>
      </c>
      <c r="T105" s="36">
        <f t="shared" ref="T105:T136" si="30">IF(($R105     =0),0,($S105     /$R105     ))</f>
        <v>0.84139608731190185</v>
      </c>
      <c r="U105" s="36">
        <f t="shared" ref="U105:U136" si="31">IF(($P105     =0),0,(($L105     /$P105     )-1))</f>
        <v>0.72869316087627989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268156740</v>
      </c>
      <c r="E106" s="32">
        <f>E105</f>
        <v>260310367</v>
      </c>
      <c r="F106" s="32">
        <f>F105</f>
        <v>52141055</v>
      </c>
      <c r="G106" s="37">
        <f t="shared" si="24"/>
        <v>0.19444245555789499</v>
      </c>
      <c r="H106" s="32">
        <f>H105</f>
        <v>74370369</v>
      </c>
      <c r="I106" s="37">
        <f t="shared" si="25"/>
        <v>0.27733917484229559</v>
      </c>
      <c r="J106" s="32">
        <f>J105</f>
        <v>55360804</v>
      </c>
      <c r="K106" s="37">
        <f t="shared" si="26"/>
        <v>0.21267229821853387</v>
      </c>
      <c r="L106" s="32">
        <f>L105</f>
        <v>62262084</v>
      </c>
      <c r="M106" s="37">
        <f t="shared" si="27"/>
        <v>0.23918403526356674</v>
      </c>
      <c r="N106" s="32">
        <f t="shared" si="28"/>
        <v>244134312</v>
      </c>
      <c r="O106" s="37">
        <f t="shared" si="29"/>
        <v>0.93785858325035509</v>
      </c>
      <c r="P106" s="32">
        <f>P105</f>
        <v>36016851</v>
      </c>
      <c r="Q106" s="32">
        <f>Q105</f>
        <v>249677610</v>
      </c>
      <c r="R106" s="32">
        <f>R105</f>
        <v>238560237</v>
      </c>
      <c r="S106" s="32">
        <f>S105</f>
        <v>200723650</v>
      </c>
      <c r="T106" s="37">
        <f t="shared" si="30"/>
        <v>0.84139608731190185</v>
      </c>
      <c r="U106" s="37">
        <f t="shared" si="31"/>
        <v>0.72869316087627989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419114</v>
      </c>
      <c r="E107" s="31">
        <v>486611</v>
      </c>
      <c r="F107" s="31">
        <v>23807</v>
      </c>
      <c r="G107" s="36">
        <f t="shared" si="24"/>
        <v>5.6803160953821631E-2</v>
      </c>
      <c r="H107" s="31">
        <v>195106</v>
      </c>
      <c r="I107" s="36">
        <f t="shared" si="25"/>
        <v>0.46552012101719342</v>
      </c>
      <c r="J107" s="31">
        <v>118765</v>
      </c>
      <c r="K107" s="36">
        <f t="shared" si="26"/>
        <v>0.24406558832414393</v>
      </c>
      <c r="L107" s="31">
        <v>53644</v>
      </c>
      <c r="M107" s="36">
        <f t="shared" si="27"/>
        <v>0.11024000690489939</v>
      </c>
      <c r="N107" s="31">
        <f t="shared" si="28"/>
        <v>391322</v>
      </c>
      <c r="O107" s="36">
        <f t="shared" si="29"/>
        <v>0.80417828614642906</v>
      </c>
      <c r="P107" s="31">
        <v>2251999</v>
      </c>
      <c r="Q107" s="31">
        <v>410159</v>
      </c>
      <c r="R107" s="31">
        <v>2899156</v>
      </c>
      <c r="S107" s="31">
        <v>2557920</v>
      </c>
      <c r="T107" s="36">
        <f t="shared" si="30"/>
        <v>0.88229815849854232</v>
      </c>
      <c r="U107" s="36">
        <f t="shared" si="31"/>
        <v>-0.97617938551482486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7274220</v>
      </c>
      <c r="E109" s="31">
        <v>7274220</v>
      </c>
      <c r="F109" s="31">
        <v>6325409</v>
      </c>
      <c r="G109" s="36">
        <f t="shared" si="24"/>
        <v>0.86956525923054295</v>
      </c>
      <c r="H109" s="31">
        <v>0</v>
      </c>
      <c r="I109" s="36">
        <f t="shared" si="25"/>
        <v>0</v>
      </c>
      <c r="J109" s="31">
        <v>948811</v>
      </c>
      <c r="K109" s="36">
        <f t="shared" si="26"/>
        <v>0.13043474076945707</v>
      </c>
      <c r="L109" s="31">
        <v>0</v>
      </c>
      <c r="M109" s="36">
        <f t="shared" si="27"/>
        <v>0</v>
      </c>
      <c r="N109" s="31">
        <f t="shared" si="28"/>
        <v>7274220</v>
      </c>
      <c r="O109" s="36">
        <f t="shared" si="29"/>
        <v>1</v>
      </c>
      <c r="P109" s="31">
        <v>6908813</v>
      </c>
      <c r="Q109" s="31">
        <v>6908813</v>
      </c>
      <c r="R109" s="31">
        <v>6908813</v>
      </c>
      <c r="S109" s="31">
        <v>6908813</v>
      </c>
      <c r="T109" s="36">
        <f t="shared" si="30"/>
        <v>1</v>
      </c>
      <c r="U109" s="36">
        <f t="shared" si="31"/>
        <v>-1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76945</v>
      </c>
      <c r="E110" s="31">
        <v>50318</v>
      </c>
      <c r="F110" s="31">
        <v>14782</v>
      </c>
      <c r="G110" s="36">
        <f t="shared" si="24"/>
        <v>0.19211124829423615</v>
      </c>
      <c r="H110" s="31">
        <v>14571</v>
      </c>
      <c r="I110" s="36">
        <f t="shared" si="25"/>
        <v>0.18936902982649945</v>
      </c>
      <c r="J110" s="31">
        <v>16140</v>
      </c>
      <c r="K110" s="36">
        <f t="shared" si="26"/>
        <v>0.32075996661234546</v>
      </c>
      <c r="L110" s="31">
        <v>9354</v>
      </c>
      <c r="M110" s="36">
        <f t="shared" si="27"/>
        <v>0.18589769068722922</v>
      </c>
      <c r="N110" s="31">
        <f t="shared" si="28"/>
        <v>54847</v>
      </c>
      <c r="O110" s="36">
        <f t="shared" si="29"/>
        <v>1.0900075519694741</v>
      </c>
      <c r="P110" s="31">
        <v>7912</v>
      </c>
      <c r="Q110" s="31">
        <v>33732</v>
      </c>
      <c r="R110" s="31">
        <v>62876</v>
      </c>
      <c r="S110" s="31">
        <v>55839</v>
      </c>
      <c r="T110" s="36">
        <f t="shared" si="30"/>
        <v>0.88808130288186271</v>
      </c>
      <c r="U110" s="36">
        <f t="shared" si="31"/>
        <v>0.18225480283114259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7770279</v>
      </c>
      <c r="E112" s="32">
        <f>SUM(E107:E111)</f>
        <v>7811149</v>
      </c>
      <c r="F112" s="32">
        <f>SUM(F107:F111)</f>
        <v>6363998</v>
      </c>
      <c r="G112" s="37">
        <f t="shared" si="24"/>
        <v>0.81901795289461288</v>
      </c>
      <c r="H112" s="32">
        <f>SUM(H107:H111)</f>
        <v>209677</v>
      </c>
      <c r="I112" s="37">
        <f t="shared" si="25"/>
        <v>2.6984487944383979E-2</v>
      </c>
      <c r="J112" s="32">
        <f>SUM(J107:J111)</f>
        <v>1083716</v>
      </c>
      <c r="K112" s="37">
        <f t="shared" si="26"/>
        <v>0.13873963996846048</v>
      </c>
      <c r="L112" s="32">
        <f>SUM(L107:L111)</f>
        <v>62998</v>
      </c>
      <c r="M112" s="37">
        <f t="shared" si="27"/>
        <v>8.0651386883030911E-3</v>
      </c>
      <c r="N112" s="32">
        <f t="shared" si="28"/>
        <v>7720389</v>
      </c>
      <c r="O112" s="37">
        <f t="shared" si="29"/>
        <v>0.98838071069953981</v>
      </c>
      <c r="P112" s="32">
        <f>SUM(P107:P111)</f>
        <v>9168724</v>
      </c>
      <c r="Q112" s="32">
        <f>SUM(Q107:Q111)</f>
        <v>7352704</v>
      </c>
      <c r="R112" s="32">
        <f>SUM(R107:R111)</f>
        <v>9870845</v>
      </c>
      <c r="S112" s="32">
        <f>SUM(S107:S111)</f>
        <v>9522572</v>
      </c>
      <c r="T112" s="37">
        <f t="shared" si="30"/>
        <v>0.96471700244507941</v>
      </c>
      <c r="U112" s="37">
        <f t="shared" si="31"/>
        <v>-0.99312903300393818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50153</v>
      </c>
      <c r="F114" s="31">
        <v>170</v>
      </c>
      <c r="G114" s="36">
        <f t="shared" si="24"/>
        <v>0</v>
      </c>
      <c r="H114" s="31">
        <v>11663</v>
      </c>
      <c r="I114" s="36">
        <f t="shared" si="25"/>
        <v>0</v>
      </c>
      <c r="J114" s="31">
        <v>12443</v>
      </c>
      <c r="K114" s="36">
        <f t="shared" si="26"/>
        <v>0.24810081151675872</v>
      </c>
      <c r="L114" s="31">
        <v>11212</v>
      </c>
      <c r="M114" s="36">
        <f t="shared" si="27"/>
        <v>0.22355591888820212</v>
      </c>
      <c r="N114" s="31">
        <f t="shared" si="28"/>
        <v>35488</v>
      </c>
      <c r="O114" s="36">
        <f t="shared" si="29"/>
        <v>0.70759476003429511</v>
      </c>
      <c r="P114" s="31">
        <v>230</v>
      </c>
      <c r="Q114" s="31">
        <v>2635</v>
      </c>
      <c r="R114" s="31">
        <v>18042</v>
      </c>
      <c r="S114" s="31">
        <v>6403</v>
      </c>
      <c r="T114" s="36">
        <f t="shared" si="30"/>
        <v>0.35489413590511032</v>
      </c>
      <c r="U114" s="36">
        <f t="shared" si="31"/>
        <v>47.747826086956522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23526794</v>
      </c>
      <c r="E117" s="31">
        <v>23526794</v>
      </c>
      <c r="F117" s="31">
        <v>131646</v>
      </c>
      <c r="G117" s="36">
        <f t="shared" si="24"/>
        <v>5.5955775359787657E-3</v>
      </c>
      <c r="H117" s="31">
        <v>160008</v>
      </c>
      <c r="I117" s="36">
        <f t="shared" si="25"/>
        <v>6.8010966560084641E-3</v>
      </c>
      <c r="J117" s="31">
        <v>283476</v>
      </c>
      <c r="K117" s="36">
        <f t="shared" si="26"/>
        <v>1.204907051934063E-2</v>
      </c>
      <c r="L117" s="31">
        <v>287667</v>
      </c>
      <c r="M117" s="36">
        <f t="shared" si="27"/>
        <v>1.2227207838008017E-2</v>
      </c>
      <c r="N117" s="31">
        <f t="shared" si="28"/>
        <v>862797</v>
      </c>
      <c r="O117" s="36">
        <f t="shared" si="29"/>
        <v>3.6672952549335877E-2</v>
      </c>
      <c r="P117" s="31">
        <v>72525</v>
      </c>
      <c r="Q117" s="31">
        <v>21223329</v>
      </c>
      <c r="R117" s="31">
        <v>21223329</v>
      </c>
      <c r="S117" s="31">
        <v>525166</v>
      </c>
      <c r="T117" s="36">
        <f t="shared" si="30"/>
        <v>2.4744751400687423E-2</v>
      </c>
      <c r="U117" s="36">
        <f t="shared" si="31"/>
        <v>2.9664529472595658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415000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316124</v>
      </c>
      <c r="M118" s="36">
        <f t="shared" si="27"/>
        <v>0.76174457831325304</v>
      </c>
      <c r="N118" s="31">
        <f t="shared" si="28"/>
        <v>316124</v>
      </c>
      <c r="O118" s="36">
        <f t="shared" si="29"/>
        <v>0.76174457831325304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10488</v>
      </c>
      <c r="E119" s="31">
        <v>10488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8388</v>
      </c>
      <c r="R119" s="31">
        <v>9998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415000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23952282</v>
      </c>
      <c r="E121" s="32">
        <f>SUM(E113:E120)</f>
        <v>24002435</v>
      </c>
      <c r="F121" s="32">
        <f>SUM(F113:F120)</f>
        <v>131816</v>
      </c>
      <c r="G121" s="37">
        <f t="shared" si="24"/>
        <v>5.5032752202900754E-3</v>
      </c>
      <c r="H121" s="32">
        <f>SUM(H113:H120)</f>
        <v>171671</v>
      </c>
      <c r="I121" s="37">
        <f t="shared" si="25"/>
        <v>7.1672085357044474E-3</v>
      </c>
      <c r="J121" s="32">
        <f>SUM(J113:J120)</f>
        <v>295919</v>
      </c>
      <c r="K121" s="37">
        <f t="shared" si="26"/>
        <v>1.2328707483219932E-2</v>
      </c>
      <c r="L121" s="32">
        <f>SUM(L113:L120)</f>
        <v>615003</v>
      </c>
      <c r="M121" s="37">
        <f t="shared" si="27"/>
        <v>2.5622525381279026E-2</v>
      </c>
      <c r="N121" s="32">
        <f t="shared" si="28"/>
        <v>1214409</v>
      </c>
      <c r="O121" s="37">
        <f t="shared" si="29"/>
        <v>5.0595241691103424E-2</v>
      </c>
      <c r="P121" s="32">
        <f>SUM(P113:P120)</f>
        <v>72755</v>
      </c>
      <c r="Q121" s="32">
        <f>SUM(Q113:Q120)</f>
        <v>21234352</v>
      </c>
      <c r="R121" s="32">
        <f>SUM(R113:R120)</f>
        <v>21251369</v>
      </c>
      <c r="S121" s="32">
        <f>SUM(S113:S120)</f>
        <v>531569</v>
      </c>
      <c r="T121" s="37">
        <f t="shared" si="30"/>
        <v>2.5013400313175119E-2</v>
      </c>
      <c r="U121" s="37">
        <f t="shared" si="31"/>
        <v>7.4530685176276545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2657000</v>
      </c>
      <c r="E122" s="31">
        <v>2657000</v>
      </c>
      <c r="F122" s="31">
        <v>1849372</v>
      </c>
      <c r="G122" s="36">
        <f t="shared" si="24"/>
        <v>0.69603763643206629</v>
      </c>
      <c r="H122" s="31">
        <v>807628</v>
      </c>
      <c r="I122" s="36">
        <f t="shared" si="25"/>
        <v>0.30396236356793377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2657000</v>
      </c>
      <c r="O122" s="36">
        <f t="shared" si="29"/>
        <v>1</v>
      </c>
      <c r="P122" s="31">
        <v>0</v>
      </c>
      <c r="Q122" s="31">
        <v>2581000</v>
      </c>
      <c r="R122" s="31">
        <v>2437000</v>
      </c>
      <c r="S122" s="31">
        <v>2437000</v>
      </c>
      <c r="T122" s="36">
        <f t="shared" si="30"/>
        <v>1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28367</v>
      </c>
      <c r="E123" s="31">
        <v>28367</v>
      </c>
      <c r="F123" s="31">
        <v>0</v>
      </c>
      <c r="G123" s="36">
        <f t="shared" si="24"/>
        <v>0</v>
      </c>
      <c r="H123" s="31">
        <v>35482</v>
      </c>
      <c r="I123" s="36">
        <f t="shared" si="25"/>
        <v>1.250819614340607</v>
      </c>
      <c r="J123" s="31">
        <v>83131</v>
      </c>
      <c r="K123" s="36">
        <f t="shared" si="26"/>
        <v>2.9305531074840485</v>
      </c>
      <c r="L123" s="31">
        <v>5606</v>
      </c>
      <c r="M123" s="36">
        <f t="shared" si="27"/>
        <v>0.19762399971798217</v>
      </c>
      <c r="N123" s="31">
        <f t="shared" si="28"/>
        <v>124219</v>
      </c>
      <c r="O123" s="36">
        <f t="shared" si="29"/>
        <v>4.378996721542638</v>
      </c>
      <c r="P123" s="31">
        <v>-1970</v>
      </c>
      <c r="Q123" s="31">
        <v>17729</v>
      </c>
      <c r="R123" s="31">
        <v>27042</v>
      </c>
      <c r="S123" s="31">
        <v>13805</v>
      </c>
      <c r="T123" s="36">
        <f t="shared" si="30"/>
        <v>0.51050218179128759</v>
      </c>
      <c r="U123" s="36">
        <f t="shared" si="31"/>
        <v>-3.8456852791878173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1773996</v>
      </c>
      <c r="E124" s="31">
        <v>1521077</v>
      </c>
      <c r="F124" s="31">
        <v>143433</v>
      </c>
      <c r="G124" s="36">
        <f t="shared" si="24"/>
        <v>8.0853057165856071E-2</v>
      </c>
      <c r="H124" s="31">
        <v>365448</v>
      </c>
      <c r="I124" s="36">
        <f t="shared" si="25"/>
        <v>0.20600271928459815</v>
      </c>
      <c r="J124" s="31">
        <v>336445</v>
      </c>
      <c r="K124" s="36">
        <f t="shared" si="26"/>
        <v>0.22118867092198488</v>
      </c>
      <c r="L124" s="31">
        <v>359444</v>
      </c>
      <c r="M124" s="36">
        <f t="shared" si="27"/>
        <v>0.23630887851173873</v>
      </c>
      <c r="N124" s="31">
        <f t="shared" si="28"/>
        <v>1204770</v>
      </c>
      <c r="O124" s="36">
        <f t="shared" si="29"/>
        <v>0.79205063254522945</v>
      </c>
      <c r="P124" s="31">
        <v>109213</v>
      </c>
      <c r="Q124" s="31">
        <v>693756</v>
      </c>
      <c r="R124" s="31">
        <v>906664</v>
      </c>
      <c r="S124" s="31">
        <v>705926</v>
      </c>
      <c r="T124" s="36">
        <f t="shared" si="30"/>
        <v>0.77859714293277338</v>
      </c>
      <c r="U124" s="36">
        <f t="shared" si="31"/>
        <v>2.2912199097177077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4459363</v>
      </c>
      <c r="E126" s="32">
        <f>SUM(E122:E125)</f>
        <v>4206444</v>
      </c>
      <c r="F126" s="32">
        <f>SUM(F122:F125)</f>
        <v>1992805</v>
      </c>
      <c r="G126" s="37">
        <f t="shared" si="24"/>
        <v>0.44688109041582846</v>
      </c>
      <c r="H126" s="32">
        <f>SUM(H122:H125)</f>
        <v>1208558</v>
      </c>
      <c r="I126" s="37">
        <f t="shared" si="25"/>
        <v>0.27101583791227579</v>
      </c>
      <c r="J126" s="32">
        <f>SUM(J122:J125)</f>
        <v>419576</v>
      </c>
      <c r="K126" s="37">
        <f t="shared" si="26"/>
        <v>9.974600874277656E-2</v>
      </c>
      <c r="L126" s="32">
        <f>SUM(L122:L125)</f>
        <v>365050</v>
      </c>
      <c r="M126" s="37">
        <f t="shared" si="27"/>
        <v>8.6783515957896976E-2</v>
      </c>
      <c r="N126" s="32">
        <f t="shared" si="28"/>
        <v>3985989</v>
      </c>
      <c r="O126" s="37">
        <f t="shared" si="29"/>
        <v>0.94759112447473448</v>
      </c>
      <c r="P126" s="32">
        <f>SUM(P122:P125)</f>
        <v>107243</v>
      </c>
      <c r="Q126" s="32">
        <f>SUM(Q122:Q125)</f>
        <v>3292485</v>
      </c>
      <c r="R126" s="32">
        <f>SUM(R122:R125)</f>
        <v>3370706</v>
      </c>
      <c r="S126" s="32">
        <f>SUM(S122:S125)</f>
        <v>3156731</v>
      </c>
      <c r="T126" s="37">
        <f t="shared" si="30"/>
        <v>0.93651923365609457</v>
      </c>
      <c r="U126" s="37">
        <f t="shared" si="31"/>
        <v>2.4039517730760984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94013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94013</v>
      </c>
      <c r="O127" s="36">
        <f t="shared" si="29"/>
        <v>0</v>
      </c>
      <c r="P127" s="31">
        <v>75928</v>
      </c>
      <c r="Q127" s="31">
        <v>0</v>
      </c>
      <c r="R127" s="31">
        <v>46350</v>
      </c>
      <c r="S127" s="31">
        <v>231934</v>
      </c>
      <c r="T127" s="36">
        <f t="shared" si="30"/>
        <v>5.0039697950377562</v>
      </c>
      <c r="U127" s="36">
        <f t="shared" si="31"/>
        <v>-1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24732</v>
      </c>
      <c r="E129" s="31">
        <v>24732</v>
      </c>
      <c r="F129" s="31">
        <v>3558</v>
      </c>
      <c r="G129" s="36">
        <f t="shared" si="24"/>
        <v>0.14386220281416787</v>
      </c>
      <c r="H129" s="31">
        <v>13478</v>
      </c>
      <c r="I129" s="36">
        <f t="shared" si="25"/>
        <v>0.5449619925602458</v>
      </c>
      <c r="J129" s="31">
        <v>1321</v>
      </c>
      <c r="K129" s="36">
        <f t="shared" si="26"/>
        <v>5.3412582888565423E-2</v>
      </c>
      <c r="L129" s="31">
        <v>1556</v>
      </c>
      <c r="M129" s="36">
        <f t="shared" si="27"/>
        <v>6.2914442827106579E-2</v>
      </c>
      <c r="N129" s="31">
        <f t="shared" si="28"/>
        <v>19913</v>
      </c>
      <c r="O129" s="36">
        <f t="shared" si="29"/>
        <v>0.80515122109008574</v>
      </c>
      <c r="P129" s="31">
        <v>0</v>
      </c>
      <c r="Q129" s="31">
        <v>24732</v>
      </c>
      <c r="R129" s="31">
        <v>24732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415000</v>
      </c>
      <c r="E130" s="31">
        <v>415000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439732</v>
      </c>
      <c r="E132" s="32">
        <f>SUM(E127:E131)</f>
        <v>439732</v>
      </c>
      <c r="F132" s="32">
        <f>SUM(F127:F131)</f>
        <v>3558</v>
      </c>
      <c r="G132" s="37">
        <f t="shared" si="24"/>
        <v>8.0912919687445989E-3</v>
      </c>
      <c r="H132" s="32">
        <f>SUM(H127:H131)</f>
        <v>107491</v>
      </c>
      <c r="I132" s="37">
        <f t="shared" si="25"/>
        <v>0.24444661748519553</v>
      </c>
      <c r="J132" s="32">
        <f>SUM(J127:J131)</f>
        <v>1321</v>
      </c>
      <c r="K132" s="37">
        <f t="shared" si="26"/>
        <v>3.0041024987947206E-3</v>
      </c>
      <c r="L132" s="32">
        <f>SUM(L127:L131)</f>
        <v>1556</v>
      </c>
      <c r="M132" s="37">
        <f t="shared" si="27"/>
        <v>3.5385189160670591E-3</v>
      </c>
      <c r="N132" s="32">
        <f t="shared" si="28"/>
        <v>113926</v>
      </c>
      <c r="O132" s="37">
        <f t="shared" si="29"/>
        <v>0.25908053086880189</v>
      </c>
      <c r="P132" s="32">
        <f>SUM(P127:P131)</f>
        <v>75928</v>
      </c>
      <c r="Q132" s="32">
        <f>SUM(Q127:Q131)</f>
        <v>24732</v>
      </c>
      <c r="R132" s="32">
        <f>SUM(R127:R131)</f>
        <v>71082</v>
      </c>
      <c r="S132" s="32">
        <f>SUM(S127:S131)</f>
        <v>231934</v>
      </c>
      <c r="T132" s="37">
        <f t="shared" si="30"/>
        <v>3.2629076278101348</v>
      </c>
      <c r="U132" s="37">
        <f t="shared" si="31"/>
        <v>-0.97950690127489204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155056</v>
      </c>
      <c r="E133" s="31">
        <v>150404</v>
      </c>
      <c r="F133" s="31">
        <v>35563</v>
      </c>
      <c r="G133" s="36">
        <f t="shared" si="24"/>
        <v>0.22935584562996594</v>
      </c>
      <c r="H133" s="31">
        <v>174350</v>
      </c>
      <c r="I133" s="36">
        <f t="shared" si="25"/>
        <v>1.1244324631101021</v>
      </c>
      <c r="J133" s="31">
        <v>282083</v>
      </c>
      <c r="K133" s="36">
        <f t="shared" si="26"/>
        <v>1.8755019813302838</v>
      </c>
      <c r="L133" s="31">
        <v>7588</v>
      </c>
      <c r="M133" s="36">
        <f t="shared" si="27"/>
        <v>5.0450785883354166E-2</v>
      </c>
      <c r="N133" s="31">
        <f t="shared" si="28"/>
        <v>499584</v>
      </c>
      <c r="O133" s="36">
        <f t="shared" si="29"/>
        <v>3.3216137868673705</v>
      </c>
      <c r="P133" s="31">
        <v>21412</v>
      </c>
      <c r="Q133" s="31">
        <v>147813</v>
      </c>
      <c r="R133" s="31">
        <v>147813</v>
      </c>
      <c r="S133" s="31">
        <v>423972</v>
      </c>
      <c r="T133" s="36">
        <f t="shared" si="30"/>
        <v>2.8682998112479958</v>
      </c>
      <c r="U133" s="36">
        <f t="shared" si="31"/>
        <v>-0.64561927890902293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155056</v>
      </c>
      <c r="E137" s="32">
        <f>SUM(E133:E136)</f>
        <v>150404</v>
      </c>
      <c r="F137" s="32">
        <f>SUM(F133:F136)</f>
        <v>35563</v>
      </c>
      <c r="G137" s="37">
        <f t="shared" ref="G137:G170" si="32">IF(($D137     =0),0,($F137     /$D137     ))</f>
        <v>0.22935584562996594</v>
      </c>
      <c r="H137" s="32">
        <f>SUM(H133:H136)</f>
        <v>174350</v>
      </c>
      <c r="I137" s="37">
        <f t="shared" ref="I137:I170" si="33">IF(($D137     =0),0,($H137     /$D137     ))</f>
        <v>1.1244324631101021</v>
      </c>
      <c r="J137" s="32">
        <f>SUM(J133:J136)</f>
        <v>282083</v>
      </c>
      <c r="K137" s="37">
        <f t="shared" ref="K137:K170" si="34">IF(($E137     =0),0,($J137     /$E137     ))</f>
        <v>1.8755019813302838</v>
      </c>
      <c r="L137" s="32">
        <f>SUM(L133:L136)</f>
        <v>7588</v>
      </c>
      <c r="M137" s="37">
        <f t="shared" ref="M137:M170" si="35">IF(($E137     =0),0,($L137     /$E137     ))</f>
        <v>5.0450785883354166E-2</v>
      </c>
      <c r="N137" s="32">
        <f t="shared" ref="N137:N170" si="36">$F137     +$H137     +$J137     +$L137</f>
        <v>499584</v>
      </c>
      <c r="O137" s="37">
        <f t="shared" ref="O137:O170" si="37">IF(($E137     =0),0,($N137     /$E137     ))</f>
        <v>3.3216137868673705</v>
      </c>
      <c r="P137" s="32">
        <f>SUM(P133:P136)</f>
        <v>21412</v>
      </c>
      <c r="Q137" s="32">
        <f>SUM(Q133:Q136)</f>
        <v>147813</v>
      </c>
      <c r="R137" s="32">
        <f>SUM(R133:R136)</f>
        <v>147813</v>
      </c>
      <c r="S137" s="32">
        <f>SUM(S133:S136)</f>
        <v>423972</v>
      </c>
      <c r="T137" s="37">
        <f t="shared" ref="T137:T170" si="38">IF(($R137     =0),0,($S137     /$R137     ))</f>
        <v>2.8682998112479958</v>
      </c>
      <c r="U137" s="37">
        <f t="shared" ref="U137:U170" si="39">IF(($P137     =0),0,(($L137     /$P137     )-1))</f>
        <v>-0.64561927890902293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8392</v>
      </c>
      <c r="E138" s="31">
        <v>8392</v>
      </c>
      <c r="F138" s="31">
        <v>6296</v>
      </c>
      <c r="G138" s="36">
        <f t="shared" si="32"/>
        <v>0.75023832221163012</v>
      </c>
      <c r="H138" s="31">
        <v>663</v>
      </c>
      <c r="I138" s="36">
        <f t="shared" si="33"/>
        <v>7.9003813155386085E-2</v>
      </c>
      <c r="J138" s="31">
        <v>2843</v>
      </c>
      <c r="K138" s="36">
        <f t="shared" si="34"/>
        <v>0.33877502383222119</v>
      </c>
      <c r="L138" s="31">
        <v>0</v>
      </c>
      <c r="M138" s="36">
        <f t="shared" si="35"/>
        <v>0</v>
      </c>
      <c r="N138" s="31">
        <f t="shared" si="36"/>
        <v>9802</v>
      </c>
      <c r="O138" s="36">
        <f t="shared" si="37"/>
        <v>1.1680171591992374</v>
      </c>
      <c r="P138" s="31">
        <v>609</v>
      </c>
      <c r="Q138" s="31">
        <v>8000</v>
      </c>
      <c r="R138" s="31">
        <v>8000</v>
      </c>
      <c r="S138" s="31">
        <v>14262</v>
      </c>
      <c r="T138" s="36">
        <f t="shared" si="38"/>
        <v>1.7827500000000001</v>
      </c>
      <c r="U138" s="36">
        <f t="shared" si="39"/>
        <v>-1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3401708</v>
      </c>
      <c r="E139" s="31">
        <v>3401708</v>
      </c>
      <c r="F139" s="31">
        <v>1327030</v>
      </c>
      <c r="G139" s="36">
        <f t="shared" si="32"/>
        <v>0.39010696979282172</v>
      </c>
      <c r="H139" s="31">
        <v>1063271</v>
      </c>
      <c r="I139" s="36">
        <f t="shared" si="33"/>
        <v>0.31256974437547258</v>
      </c>
      <c r="J139" s="31">
        <v>809098</v>
      </c>
      <c r="K139" s="36">
        <f t="shared" si="34"/>
        <v>0.23785051509418209</v>
      </c>
      <c r="L139" s="31">
        <v>24517</v>
      </c>
      <c r="M139" s="36">
        <f t="shared" si="35"/>
        <v>7.2072617637963044E-3</v>
      </c>
      <c r="N139" s="31">
        <f t="shared" si="36"/>
        <v>3223916</v>
      </c>
      <c r="O139" s="36">
        <f t="shared" si="37"/>
        <v>0.94773449102627272</v>
      </c>
      <c r="P139" s="31">
        <v>19116</v>
      </c>
      <c r="Q139" s="31">
        <v>4223665</v>
      </c>
      <c r="R139" s="31">
        <v>3227896</v>
      </c>
      <c r="S139" s="31">
        <v>3043742</v>
      </c>
      <c r="T139" s="36">
        <f t="shared" si="38"/>
        <v>0.94294921521635144</v>
      </c>
      <c r="U139" s="36">
        <f t="shared" si="39"/>
        <v>0.28253818790541962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415000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461589</v>
      </c>
      <c r="K140" s="36">
        <f t="shared" si="34"/>
        <v>1.1122626506024096</v>
      </c>
      <c r="L140" s="31">
        <v>122549</v>
      </c>
      <c r="M140" s="36">
        <f t="shared" si="35"/>
        <v>0.29529879518072288</v>
      </c>
      <c r="N140" s="31">
        <f t="shared" si="36"/>
        <v>584138</v>
      </c>
      <c r="O140" s="36">
        <f t="shared" si="37"/>
        <v>1.4075614457831325</v>
      </c>
      <c r="P140" s="31">
        <v>555</v>
      </c>
      <c r="Q140" s="31">
        <v>0</v>
      </c>
      <c r="R140" s="31">
        <v>0</v>
      </c>
      <c r="S140" s="31">
        <v>625</v>
      </c>
      <c r="T140" s="36">
        <f t="shared" si="38"/>
        <v>0</v>
      </c>
      <c r="U140" s="36">
        <f t="shared" si="39"/>
        <v>219.809009009009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218026000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221436100</v>
      </c>
      <c r="E144" s="32">
        <f>SUM(E138:E143)</f>
        <v>3825100</v>
      </c>
      <c r="F144" s="32">
        <f>SUM(F138:F143)</f>
        <v>1333326</v>
      </c>
      <c r="G144" s="37">
        <f t="shared" si="32"/>
        <v>6.0212675349683269E-3</v>
      </c>
      <c r="H144" s="32">
        <f>SUM(H138:H143)</f>
        <v>1063934</v>
      </c>
      <c r="I144" s="37">
        <f t="shared" si="33"/>
        <v>4.8046998660110076E-3</v>
      </c>
      <c r="J144" s="32">
        <f>SUM(J138:J143)</f>
        <v>1273530</v>
      </c>
      <c r="K144" s="37">
        <f t="shared" si="34"/>
        <v>0.33294031528587487</v>
      </c>
      <c r="L144" s="32">
        <f>SUM(L138:L143)</f>
        <v>147066</v>
      </c>
      <c r="M144" s="37">
        <f t="shared" si="35"/>
        <v>3.8447622284384725E-2</v>
      </c>
      <c r="N144" s="32">
        <f t="shared" si="36"/>
        <v>3817856</v>
      </c>
      <c r="O144" s="37">
        <f t="shared" si="37"/>
        <v>0.9981061933021359</v>
      </c>
      <c r="P144" s="32">
        <f>SUM(P138:P143)</f>
        <v>20280</v>
      </c>
      <c r="Q144" s="32">
        <f>SUM(Q138:Q143)</f>
        <v>4231665</v>
      </c>
      <c r="R144" s="32">
        <f>SUM(R138:R143)</f>
        <v>3235896</v>
      </c>
      <c r="S144" s="32">
        <f>SUM(S138:S143)</f>
        <v>3058629</v>
      </c>
      <c r="T144" s="37">
        <f t="shared" si="38"/>
        <v>0.94521857315562674</v>
      </c>
      <c r="U144" s="37">
        <f t="shared" si="39"/>
        <v>6.2517751479289938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435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870</v>
      </c>
      <c r="M145" s="36">
        <f t="shared" si="35"/>
        <v>0</v>
      </c>
      <c r="N145" s="31">
        <f t="shared" si="36"/>
        <v>1305</v>
      </c>
      <c r="O145" s="36">
        <f t="shared" si="37"/>
        <v>0</v>
      </c>
      <c r="P145" s="31">
        <v>435</v>
      </c>
      <c r="Q145" s="31">
        <v>0</v>
      </c>
      <c r="R145" s="31">
        <v>0</v>
      </c>
      <c r="S145" s="31">
        <v>1827</v>
      </c>
      <c r="T145" s="36">
        <f t="shared" si="38"/>
        <v>0</v>
      </c>
      <c r="U145" s="36">
        <f t="shared" si="39"/>
        <v>1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435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870</v>
      </c>
      <c r="M150" s="37">
        <f t="shared" si="35"/>
        <v>0</v>
      </c>
      <c r="N150" s="32">
        <f t="shared" si="36"/>
        <v>1305</v>
      </c>
      <c r="O150" s="37">
        <f t="shared" si="37"/>
        <v>0</v>
      </c>
      <c r="P150" s="32">
        <f>SUM(P145:P149)</f>
        <v>435</v>
      </c>
      <c r="Q150" s="32">
        <f>SUM(Q145:Q149)</f>
        <v>0</v>
      </c>
      <c r="R150" s="32">
        <f>SUM(R145:R149)</f>
        <v>0</v>
      </c>
      <c r="S150" s="32">
        <f>SUM(S145:S149)</f>
        <v>1827</v>
      </c>
      <c r="T150" s="37">
        <f t="shared" si="38"/>
        <v>0</v>
      </c>
      <c r="U150" s="37">
        <f t="shared" si="39"/>
        <v>1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242729</v>
      </c>
      <c r="G151" s="36">
        <f t="shared" si="32"/>
        <v>0</v>
      </c>
      <c r="H151" s="31">
        <v>204046</v>
      </c>
      <c r="I151" s="36">
        <f t="shared" si="33"/>
        <v>0</v>
      </c>
      <c r="J151" s="31">
        <v>217020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663795</v>
      </c>
      <c r="O151" s="36">
        <f t="shared" si="37"/>
        <v>0</v>
      </c>
      <c r="P151" s="31">
        <v>233418</v>
      </c>
      <c r="Q151" s="31">
        <v>1030000</v>
      </c>
      <c r="R151" s="31">
        <v>1030000</v>
      </c>
      <c r="S151" s="31">
        <v>933671</v>
      </c>
      <c r="T151" s="36">
        <f t="shared" si="38"/>
        <v>0.9064766990291262</v>
      </c>
      <c r="U151" s="36">
        <f t="shared" si="39"/>
        <v>-1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13277000</v>
      </c>
      <c r="E152" s="31">
        <v>13277400</v>
      </c>
      <c r="F152" s="31">
        <v>3246140</v>
      </c>
      <c r="G152" s="36">
        <f t="shared" si="32"/>
        <v>0.24449348497401521</v>
      </c>
      <c r="H152" s="31">
        <v>1125888</v>
      </c>
      <c r="I152" s="36">
        <f t="shared" si="33"/>
        <v>8.4799879490848842E-2</v>
      </c>
      <c r="J152" s="31">
        <v>4614854</v>
      </c>
      <c r="K152" s="36">
        <f t="shared" si="34"/>
        <v>0.34757211502251945</v>
      </c>
      <c r="L152" s="31">
        <v>3615014</v>
      </c>
      <c r="M152" s="36">
        <f t="shared" si="35"/>
        <v>0.27226821516260713</v>
      </c>
      <c r="N152" s="31">
        <f t="shared" si="36"/>
        <v>12601896</v>
      </c>
      <c r="O152" s="36">
        <f t="shared" si="37"/>
        <v>0.94912377423290706</v>
      </c>
      <c r="P152" s="31">
        <v>6659332</v>
      </c>
      <c r="Q152" s="31">
        <v>5451000</v>
      </c>
      <c r="R152" s="31">
        <v>11601000</v>
      </c>
      <c r="S152" s="31">
        <v>15532809</v>
      </c>
      <c r="T152" s="36">
        <f t="shared" si="38"/>
        <v>1.3389198344970261</v>
      </c>
      <c r="U152" s="36">
        <f t="shared" si="39"/>
        <v>-0.45715065715299974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5208120</v>
      </c>
      <c r="E153" s="31">
        <v>5035120</v>
      </c>
      <c r="F153" s="31">
        <v>897188</v>
      </c>
      <c r="G153" s="36">
        <f t="shared" si="32"/>
        <v>0.17226715206254847</v>
      </c>
      <c r="H153" s="31">
        <v>622708</v>
      </c>
      <c r="I153" s="36">
        <f t="shared" si="33"/>
        <v>0.11956483337557507</v>
      </c>
      <c r="J153" s="31">
        <v>748993</v>
      </c>
      <c r="K153" s="36">
        <f t="shared" si="34"/>
        <v>0.14875375363447146</v>
      </c>
      <c r="L153" s="31">
        <v>542700</v>
      </c>
      <c r="M153" s="36">
        <f t="shared" si="35"/>
        <v>0.10778293268084971</v>
      </c>
      <c r="N153" s="31">
        <f t="shared" si="36"/>
        <v>2811589</v>
      </c>
      <c r="O153" s="36">
        <f t="shared" si="37"/>
        <v>0.55839562910119322</v>
      </c>
      <c r="P153" s="31">
        <v>3083176</v>
      </c>
      <c r="Q153" s="31">
        <v>5632600</v>
      </c>
      <c r="R153" s="31">
        <v>5509200</v>
      </c>
      <c r="S153" s="31">
        <v>5526448</v>
      </c>
      <c r="T153" s="36">
        <f t="shared" si="38"/>
        <v>1.0031307630871995</v>
      </c>
      <c r="U153" s="36">
        <f t="shared" si="39"/>
        <v>-0.82398020742247602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18485120</v>
      </c>
      <c r="E157" s="32">
        <f>SUM(E151:E156)</f>
        <v>18312520</v>
      </c>
      <c r="F157" s="32">
        <f>SUM(F151:F156)</f>
        <v>4386057</v>
      </c>
      <c r="G157" s="37">
        <f t="shared" si="32"/>
        <v>0.23727500822283004</v>
      </c>
      <c r="H157" s="32">
        <f>SUM(H151:H156)</f>
        <v>1952642</v>
      </c>
      <c r="I157" s="37">
        <f t="shared" si="33"/>
        <v>0.1056331795519856</v>
      </c>
      <c r="J157" s="32">
        <f>SUM(J151:J156)</f>
        <v>5580867</v>
      </c>
      <c r="K157" s="37">
        <f t="shared" si="34"/>
        <v>0.30475690948050843</v>
      </c>
      <c r="L157" s="32">
        <f>SUM(L151:L156)</f>
        <v>4157714</v>
      </c>
      <c r="M157" s="37">
        <f t="shared" si="35"/>
        <v>0.22704215476624737</v>
      </c>
      <c r="N157" s="32">
        <f t="shared" si="36"/>
        <v>16077280</v>
      </c>
      <c r="O157" s="37">
        <f t="shared" si="37"/>
        <v>0.87793924593665973</v>
      </c>
      <c r="P157" s="32">
        <f>SUM(P151:P156)</f>
        <v>9975926</v>
      </c>
      <c r="Q157" s="32">
        <f>SUM(Q151:Q156)</f>
        <v>12113600</v>
      </c>
      <c r="R157" s="32">
        <f>SUM(R151:R156)</f>
        <v>18140200</v>
      </c>
      <c r="S157" s="32">
        <f>SUM(S151:S156)</f>
        <v>21992928</v>
      </c>
      <c r="T157" s="37">
        <f t="shared" si="38"/>
        <v>1.2123861919934731</v>
      </c>
      <c r="U157" s="37">
        <f t="shared" si="39"/>
        <v>-0.58322525648245582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61239415</v>
      </c>
      <c r="E159" s="31">
        <v>61219727</v>
      </c>
      <c r="F159" s="31">
        <v>25260331</v>
      </c>
      <c r="G159" s="36">
        <f t="shared" si="32"/>
        <v>0.41248485146371827</v>
      </c>
      <c r="H159" s="31">
        <v>20146748</v>
      </c>
      <c r="I159" s="36">
        <f t="shared" si="33"/>
        <v>0.32898335165350617</v>
      </c>
      <c r="J159" s="31">
        <v>15350278</v>
      </c>
      <c r="K159" s="36">
        <f t="shared" si="34"/>
        <v>0.25074071303846224</v>
      </c>
      <c r="L159" s="31">
        <v>-38265</v>
      </c>
      <c r="M159" s="36">
        <f t="shared" si="35"/>
        <v>-6.2504362360191515E-4</v>
      </c>
      <c r="N159" s="31">
        <f t="shared" si="36"/>
        <v>60719092</v>
      </c>
      <c r="O159" s="36">
        <f t="shared" si="37"/>
        <v>0.99182232550628657</v>
      </c>
      <c r="P159" s="31">
        <v>-26652</v>
      </c>
      <c r="Q159" s="31">
        <v>58292880</v>
      </c>
      <c r="R159" s="31">
        <v>58342880</v>
      </c>
      <c r="S159" s="31">
        <v>57830623</v>
      </c>
      <c r="T159" s="36">
        <f t="shared" si="38"/>
        <v>0.99121988835655694</v>
      </c>
      <c r="U159" s="36">
        <f t="shared" si="39"/>
        <v>0.43572714993246286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5848291</v>
      </c>
      <c r="E160" s="31">
        <v>5043235</v>
      </c>
      <c r="F160" s="31">
        <v>2436800</v>
      </c>
      <c r="G160" s="36">
        <f t="shared" si="32"/>
        <v>0.41666873279732491</v>
      </c>
      <c r="H160" s="31">
        <v>1949411</v>
      </c>
      <c r="I160" s="36">
        <f t="shared" si="33"/>
        <v>0.33333002752428015</v>
      </c>
      <c r="J160" s="31">
        <v>1462080</v>
      </c>
      <c r="K160" s="36">
        <f t="shared" si="34"/>
        <v>0.28990915553211383</v>
      </c>
      <c r="L160" s="31">
        <v>0</v>
      </c>
      <c r="M160" s="36">
        <f t="shared" si="35"/>
        <v>0</v>
      </c>
      <c r="N160" s="31">
        <f t="shared" si="36"/>
        <v>5848291</v>
      </c>
      <c r="O160" s="36">
        <f t="shared" si="37"/>
        <v>1.1596308718511035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67087706</v>
      </c>
      <c r="E163" s="32">
        <f>SUM(E158:E162)</f>
        <v>66262962</v>
      </c>
      <c r="F163" s="32">
        <f>SUM(F158:F162)</f>
        <v>27697131</v>
      </c>
      <c r="G163" s="37">
        <f t="shared" si="32"/>
        <v>0.41284957634413672</v>
      </c>
      <c r="H163" s="32">
        <f>SUM(H158:H162)</f>
        <v>22096159</v>
      </c>
      <c r="I163" s="37">
        <f t="shared" si="33"/>
        <v>0.32936226795413159</v>
      </c>
      <c r="J163" s="32">
        <f>SUM(J158:J162)</f>
        <v>16812358</v>
      </c>
      <c r="K163" s="37">
        <f t="shared" si="34"/>
        <v>0.25372180012115969</v>
      </c>
      <c r="L163" s="32">
        <f>SUM(L158:L162)</f>
        <v>-38265</v>
      </c>
      <c r="M163" s="37">
        <f t="shared" si="35"/>
        <v>-5.7747192164455308E-4</v>
      </c>
      <c r="N163" s="32">
        <f t="shared" si="36"/>
        <v>66567383</v>
      </c>
      <c r="O163" s="37">
        <f t="shared" si="37"/>
        <v>1.0045941351067282</v>
      </c>
      <c r="P163" s="32">
        <f>SUM(P158:P162)</f>
        <v>-26652</v>
      </c>
      <c r="Q163" s="32">
        <f>SUM(Q158:Q162)</f>
        <v>58292880</v>
      </c>
      <c r="R163" s="32">
        <f>SUM(R158:R162)</f>
        <v>58342880</v>
      </c>
      <c r="S163" s="32">
        <f>SUM(S158:S162)</f>
        <v>57830623</v>
      </c>
      <c r="T163" s="37">
        <f t="shared" si="38"/>
        <v>0.99121988835655694</v>
      </c>
      <c r="U163" s="37">
        <f t="shared" si="39"/>
        <v>0.43572714993246286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349740</v>
      </c>
      <c r="E164" s="31">
        <v>399640</v>
      </c>
      <c r="F164" s="31">
        <v>95381</v>
      </c>
      <c r="G164" s="36">
        <f t="shared" si="32"/>
        <v>0.27271973466003319</v>
      </c>
      <c r="H164" s="31">
        <v>93321</v>
      </c>
      <c r="I164" s="36">
        <f t="shared" si="33"/>
        <v>0.26682964487905303</v>
      </c>
      <c r="J164" s="31">
        <v>90303</v>
      </c>
      <c r="K164" s="36">
        <f t="shared" si="34"/>
        <v>0.22596086477830046</v>
      </c>
      <c r="L164" s="31">
        <v>87921</v>
      </c>
      <c r="M164" s="36">
        <f t="shared" si="35"/>
        <v>0.22000050045040537</v>
      </c>
      <c r="N164" s="31">
        <f t="shared" si="36"/>
        <v>366926</v>
      </c>
      <c r="O164" s="36">
        <f t="shared" si="37"/>
        <v>0.91814132719447505</v>
      </c>
      <c r="P164" s="31">
        <v>85699</v>
      </c>
      <c r="Q164" s="31">
        <v>333408</v>
      </c>
      <c r="R164" s="31">
        <v>333408</v>
      </c>
      <c r="S164" s="31">
        <v>332957</v>
      </c>
      <c r="T164" s="36">
        <f t="shared" si="38"/>
        <v>0.99864730300412707</v>
      </c>
      <c r="U164" s="36">
        <f t="shared" si="39"/>
        <v>2.5927957152358738E-2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600000</v>
      </c>
      <c r="E165" s="31">
        <v>600000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949740</v>
      </c>
      <c r="E169" s="32">
        <f>SUM(E164:E168)</f>
        <v>999640</v>
      </c>
      <c r="F169" s="32">
        <f>SUM(F164:F168)</f>
        <v>95381</v>
      </c>
      <c r="G169" s="37">
        <f t="shared" si="32"/>
        <v>0.10042853833680797</v>
      </c>
      <c r="H169" s="32">
        <f>SUM(H164:H168)</f>
        <v>93321</v>
      </c>
      <c r="I169" s="37">
        <f t="shared" si="33"/>
        <v>9.8259523659106701E-2</v>
      </c>
      <c r="J169" s="32">
        <f>SUM(J164:J168)</f>
        <v>90303</v>
      </c>
      <c r="K169" s="37">
        <f t="shared" si="34"/>
        <v>9.0335520787483498E-2</v>
      </c>
      <c r="L169" s="32">
        <f>SUM(L164:L168)</f>
        <v>87921</v>
      </c>
      <c r="M169" s="37">
        <f t="shared" si="35"/>
        <v>8.795266295866512E-2</v>
      </c>
      <c r="N169" s="32">
        <f t="shared" si="36"/>
        <v>366926</v>
      </c>
      <c r="O169" s="37">
        <f t="shared" si="37"/>
        <v>0.36705814093073508</v>
      </c>
      <c r="P169" s="32">
        <f>SUM(P164:P168)</f>
        <v>85699</v>
      </c>
      <c r="Q169" s="32">
        <f>SUM(Q164:Q168)</f>
        <v>333408</v>
      </c>
      <c r="R169" s="32">
        <f>SUM(R164:R168)</f>
        <v>333408</v>
      </c>
      <c r="S169" s="32">
        <f>SUM(S164:S168)</f>
        <v>332957</v>
      </c>
      <c r="T169" s="37">
        <f t="shared" si="38"/>
        <v>0.99864730300412707</v>
      </c>
      <c r="U169" s="37">
        <f t="shared" si="39"/>
        <v>2.5927957152358738E-2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612892118</v>
      </c>
      <c r="E170" s="32">
        <f>SUM(E105,E107:E111,E113:E120,E122:E125,E127:E131,E133:E136,E138:E143,E145:E149,E151:E156,E158:E162,E164:E168)</f>
        <v>386320753</v>
      </c>
      <c r="F170" s="32">
        <f>SUM(F105,F107:F111,F113:F120,F122:F125,F127:F131,F133:F136,F138:F143,F145:F149,F151:F156,F158:F162,F164:F168)</f>
        <v>94181125</v>
      </c>
      <c r="G170" s="37">
        <f t="shared" si="32"/>
        <v>0.15366672573198273</v>
      </c>
      <c r="H170" s="32">
        <f>SUM(H105,H107:H111,H113:H120,H122:H125,H127:H131,H133:H136,H138:H143,H145:H149,H151:H156,H158:H162,H164:H168)</f>
        <v>101448172</v>
      </c>
      <c r="I170" s="37">
        <f t="shared" si="33"/>
        <v>0.16552370151381193</v>
      </c>
      <c r="J170" s="32">
        <f>SUM(J105,J107:J111,J113:J120,J122:J125,J127:J131,J133:J136,J138:J143,J145:J149,J151:J156,J158:J162,J164:J168)</f>
        <v>81200477</v>
      </c>
      <c r="K170" s="37">
        <f t="shared" si="34"/>
        <v>0.21018926984748346</v>
      </c>
      <c r="L170" s="32">
        <f>SUM(L105,L107:L111,L113:L120,L122:L125,L127:L131,L133:L136,L138:L143,L145:L149,L151:L156,L158:L162,L164:L168)</f>
        <v>67669585</v>
      </c>
      <c r="M170" s="37">
        <f t="shared" si="35"/>
        <v>0.1751642501069571</v>
      </c>
      <c r="N170" s="32">
        <f t="shared" si="36"/>
        <v>344499359</v>
      </c>
      <c r="O170" s="37">
        <f t="shared" si="37"/>
        <v>0.89174437646636084</v>
      </c>
      <c r="P170" s="32">
        <f>SUM(P105,P107:P111,P113:P120,P122:P125,P127:P131,P133:P136,P138:P143,P145:P149,P151:P156,P158:P162,P164:P168)</f>
        <v>55518601</v>
      </c>
      <c r="Q170" s="32">
        <f>SUM(Q105,Q107:Q111,Q113:Q120,Q122:Q125,Q127:Q131,Q133:Q136,Q138:Q143,Q145:Q149,Q151:Q156,Q158:Q162,Q164:Q168)</f>
        <v>356701249</v>
      </c>
      <c r="R170" s="32">
        <f>SUM(R105,R107:R111,R113:R120,R122:R125,R127:R131,R133:R136,R138:R143,R145:R149,R151:R156,R158:R162,R164:R168)</f>
        <v>353324436</v>
      </c>
      <c r="S170" s="32">
        <f>SUM(S105,S107:S111,S113:S120,S122:S125,S127:S131,S133:S136,S138:S143,S145:S149,S151:S156,S158:S162,S164:S168)</f>
        <v>297807392</v>
      </c>
      <c r="T170" s="37">
        <f t="shared" si="38"/>
        <v>0.84287233391352534</v>
      </c>
      <c r="U170" s="37">
        <f t="shared" si="39"/>
        <v>0.21886329592490994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450000</v>
      </c>
      <c r="E173" s="31">
        <v>28000</v>
      </c>
      <c r="F173" s="31">
        <v>-204</v>
      </c>
      <c r="G173" s="36">
        <f t="shared" ref="G173:G205" si="40">IF(($D173     =0),0,($F173     /$D173     ))</f>
        <v>-4.5333333333333331E-4</v>
      </c>
      <c r="H173" s="31">
        <v>12885</v>
      </c>
      <c r="I173" s="36">
        <f t="shared" ref="I173:I205" si="41">IF(($D173     =0),0,($H173     /$D173     ))</f>
        <v>2.8633333333333334E-2</v>
      </c>
      <c r="J173" s="31">
        <v>198831</v>
      </c>
      <c r="K173" s="36">
        <f t="shared" ref="K173:K205" si="42">IF(($E173     =0),0,($J173     /$E173     ))</f>
        <v>7.1011071428571428</v>
      </c>
      <c r="L173" s="31">
        <v>145717</v>
      </c>
      <c r="M173" s="36">
        <f t="shared" ref="M173:M205" si="43">IF(($E173     =0),0,($L173     /$E173     ))</f>
        <v>5.2041785714285718</v>
      </c>
      <c r="N173" s="31">
        <f t="shared" ref="N173:N205" si="44">$F173     +$H173     +$J173     +$L173</f>
        <v>357229</v>
      </c>
      <c r="O173" s="36">
        <f t="shared" ref="O173:O205" si="45">IF(($E173     =0),0,($N173     /$E173     ))</f>
        <v>12.758178571428571</v>
      </c>
      <c r="P173" s="31">
        <v>3787</v>
      </c>
      <c r="Q173" s="31">
        <v>450000</v>
      </c>
      <c r="R173" s="31">
        <v>60000</v>
      </c>
      <c r="S173" s="31">
        <v>44065</v>
      </c>
      <c r="T173" s="36">
        <f t="shared" ref="T173:T205" si="46">IF(($R173     =0),0,($S173     /$R173     ))</f>
        <v>0.73441666666666672</v>
      </c>
      <c r="U173" s="36">
        <f t="shared" ref="U173:U205" si="47">IF(($P173     =0),0,(($L173     /$P173     )-1))</f>
        <v>37.478214945867443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143304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481416</v>
      </c>
      <c r="E175" s="31">
        <v>652320</v>
      </c>
      <c r="F175" s="31">
        <v>52683</v>
      </c>
      <c r="G175" s="36">
        <f t="shared" si="40"/>
        <v>0.10943342140684979</v>
      </c>
      <c r="H175" s="31">
        <v>61866</v>
      </c>
      <c r="I175" s="36">
        <f t="shared" si="41"/>
        <v>0.12850840021935292</v>
      </c>
      <c r="J175" s="31">
        <v>75423</v>
      </c>
      <c r="K175" s="36">
        <f t="shared" si="42"/>
        <v>0.11562270051508462</v>
      </c>
      <c r="L175" s="31">
        <v>81742</v>
      </c>
      <c r="M175" s="36">
        <f t="shared" si="43"/>
        <v>0.12530966396860438</v>
      </c>
      <c r="N175" s="31">
        <f t="shared" si="44"/>
        <v>271714</v>
      </c>
      <c r="O175" s="36">
        <f t="shared" si="45"/>
        <v>0.41653482953151827</v>
      </c>
      <c r="P175" s="31">
        <v>146744</v>
      </c>
      <c r="Q175" s="31">
        <v>481416</v>
      </c>
      <c r="R175" s="31">
        <v>502320</v>
      </c>
      <c r="S175" s="31">
        <v>346893</v>
      </c>
      <c r="T175" s="36">
        <f t="shared" si="46"/>
        <v>0.69058170090778781</v>
      </c>
      <c r="U175" s="36">
        <f t="shared" si="47"/>
        <v>-0.44296189282014942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3343</v>
      </c>
      <c r="G178" s="36">
        <f t="shared" si="40"/>
        <v>0</v>
      </c>
      <c r="H178" s="31">
        <v>1114</v>
      </c>
      <c r="I178" s="36">
        <f t="shared" si="41"/>
        <v>0</v>
      </c>
      <c r="J178" s="31">
        <v>4457</v>
      </c>
      <c r="K178" s="36">
        <f t="shared" si="42"/>
        <v>0</v>
      </c>
      <c r="L178" s="31">
        <v>3343</v>
      </c>
      <c r="M178" s="36">
        <f t="shared" si="43"/>
        <v>0</v>
      </c>
      <c r="N178" s="31">
        <f t="shared" si="44"/>
        <v>12257</v>
      </c>
      <c r="O178" s="36">
        <f t="shared" si="45"/>
        <v>0</v>
      </c>
      <c r="P178" s="31">
        <v>3198</v>
      </c>
      <c r="Q178" s="31">
        <v>0</v>
      </c>
      <c r="R178" s="31">
        <v>0</v>
      </c>
      <c r="S178" s="31">
        <v>12792</v>
      </c>
      <c r="T178" s="36">
        <f t="shared" si="46"/>
        <v>0</v>
      </c>
      <c r="U178" s="36">
        <f t="shared" si="47"/>
        <v>4.5340838023764762E-2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931416</v>
      </c>
      <c r="E179" s="32">
        <f>SUM(E173:E178)</f>
        <v>680320</v>
      </c>
      <c r="F179" s="32">
        <f>SUM(F173:F178)</f>
        <v>55822</v>
      </c>
      <c r="G179" s="37">
        <f t="shared" si="40"/>
        <v>5.9932403995636749E-2</v>
      </c>
      <c r="H179" s="32">
        <f>SUM(H173:H178)</f>
        <v>75865</v>
      </c>
      <c r="I179" s="37">
        <f t="shared" si="41"/>
        <v>8.1451252716294331E-2</v>
      </c>
      <c r="J179" s="32">
        <f>SUM(J173:J178)</f>
        <v>278711</v>
      </c>
      <c r="K179" s="37">
        <f t="shared" si="42"/>
        <v>0.40967632878645344</v>
      </c>
      <c r="L179" s="32">
        <f>SUM(L173:L178)</f>
        <v>230802</v>
      </c>
      <c r="M179" s="37">
        <f t="shared" si="43"/>
        <v>0.33925505644402631</v>
      </c>
      <c r="N179" s="32">
        <f t="shared" si="44"/>
        <v>641200</v>
      </c>
      <c r="O179" s="37">
        <f t="shared" si="45"/>
        <v>0.94249764816556914</v>
      </c>
      <c r="P179" s="32">
        <f>SUM(P173:P178)</f>
        <v>153729</v>
      </c>
      <c r="Q179" s="32">
        <f>SUM(Q173:Q178)</f>
        <v>1074720</v>
      </c>
      <c r="R179" s="32">
        <f>SUM(R173:R178)</f>
        <v>562320</v>
      </c>
      <c r="S179" s="32">
        <f>SUM(S173:S178)</f>
        <v>403750</v>
      </c>
      <c r="T179" s="37">
        <f t="shared" si="46"/>
        <v>0.71800754019063873</v>
      </c>
      <c r="U179" s="37">
        <f t="shared" si="47"/>
        <v>0.5013562828093594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1468600</v>
      </c>
      <c r="E181" s="31">
        <v>2000000</v>
      </c>
      <c r="F181" s="31">
        <v>416912</v>
      </c>
      <c r="G181" s="36">
        <f t="shared" si="40"/>
        <v>0.28388397112896635</v>
      </c>
      <c r="H181" s="31">
        <v>625035</v>
      </c>
      <c r="I181" s="36">
        <f t="shared" si="41"/>
        <v>0.42559921013209862</v>
      </c>
      <c r="J181" s="31">
        <v>314373</v>
      </c>
      <c r="K181" s="36">
        <f t="shared" si="42"/>
        <v>0.15718650000000001</v>
      </c>
      <c r="L181" s="31">
        <v>231354</v>
      </c>
      <c r="M181" s="36">
        <f t="shared" si="43"/>
        <v>0.115677</v>
      </c>
      <c r="N181" s="31">
        <f t="shared" si="44"/>
        <v>1587674</v>
      </c>
      <c r="O181" s="36">
        <f t="shared" si="45"/>
        <v>0.79383700000000001</v>
      </c>
      <c r="P181" s="31">
        <v>218327</v>
      </c>
      <c r="Q181" s="31">
        <v>1700000</v>
      </c>
      <c r="R181" s="31">
        <v>1400000</v>
      </c>
      <c r="S181" s="31">
        <v>1145577</v>
      </c>
      <c r="T181" s="36">
        <f t="shared" si="46"/>
        <v>0.8182692857142857</v>
      </c>
      <c r="U181" s="36">
        <f t="shared" si="47"/>
        <v>5.9667379664448239E-2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112428</v>
      </c>
      <c r="E182" s="31">
        <v>110745</v>
      </c>
      <c r="F182" s="31">
        <v>32301</v>
      </c>
      <c r="G182" s="36">
        <f t="shared" si="40"/>
        <v>0.28730387447966699</v>
      </c>
      <c r="H182" s="31">
        <v>32301</v>
      </c>
      <c r="I182" s="36">
        <f t="shared" si="41"/>
        <v>0.28730387447966699</v>
      </c>
      <c r="J182" s="31">
        <v>32301</v>
      </c>
      <c r="K182" s="36">
        <f t="shared" si="42"/>
        <v>0.29167005282405528</v>
      </c>
      <c r="L182" s="31">
        <v>32301</v>
      </c>
      <c r="M182" s="36">
        <f t="shared" si="43"/>
        <v>0.29167005282405528</v>
      </c>
      <c r="N182" s="31">
        <f t="shared" si="44"/>
        <v>129204</v>
      </c>
      <c r="O182" s="36">
        <f t="shared" si="45"/>
        <v>1.1666802112962211</v>
      </c>
      <c r="P182" s="31">
        <v>32634</v>
      </c>
      <c r="Q182" s="31">
        <v>107178</v>
      </c>
      <c r="R182" s="31">
        <v>107178</v>
      </c>
      <c r="S182" s="31">
        <v>129537</v>
      </c>
      <c r="T182" s="36">
        <f t="shared" si="46"/>
        <v>1.208615574091698</v>
      </c>
      <c r="U182" s="36">
        <f t="shared" si="47"/>
        <v>-1.0204081632653073E-2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1581028</v>
      </c>
      <c r="E185" s="32">
        <f>SUM(E180:E184)</f>
        <v>2110745</v>
      </c>
      <c r="F185" s="32">
        <f>SUM(F180:F184)</f>
        <v>449213</v>
      </c>
      <c r="G185" s="37">
        <f t="shared" si="40"/>
        <v>0.28412716283329581</v>
      </c>
      <c r="H185" s="32">
        <f>SUM(H180:H184)</f>
        <v>657336</v>
      </c>
      <c r="I185" s="37">
        <f t="shared" si="41"/>
        <v>0.41576493268936415</v>
      </c>
      <c r="J185" s="32">
        <f>SUM(J180:J184)</f>
        <v>346674</v>
      </c>
      <c r="K185" s="37">
        <f t="shared" si="42"/>
        <v>0.16424248310430678</v>
      </c>
      <c r="L185" s="32">
        <f>SUM(L180:L184)</f>
        <v>263655</v>
      </c>
      <c r="M185" s="37">
        <f t="shared" si="43"/>
        <v>0.12491087270134478</v>
      </c>
      <c r="N185" s="32">
        <f t="shared" si="44"/>
        <v>1716878</v>
      </c>
      <c r="O185" s="37">
        <f t="shared" si="45"/>
        <v>0.81339906052128519</v>
      </c>
      <c r="P185" s="32">
        <f>SUM(P180:P184)</f>
        <v>250961</v>
      </c>
      <c r="Q185" s="32">
        <f>SUM(Q180:Q184)</f>
        <v>1807178</v>
      </c>
      <c r="R185" s="32">
        <f>SUM(R180:R184)</f>
        <v>1507178</v>
      </c>
      <c r="S185" s="32">
        <f>SUM(S180:S184)</f>
        <v>1275114</v>
      </c>
      <c r="T185" s="37">
        <f t="shared" si="46"/>
        <v>0.84602747651571353</v>
      </c>
      <c r="U185" s="37">
        <f t="shared" si="47"/>
        <v>5.0581564466191997E-2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1673</v>
      </c>
      <c r="E187" s="31">
        <v>1673</v>
      </c>
      <c r="F187" s="31">
        <v>53836</v>
      </c>
      <c r="G187" s="36">
        <f t="shared" si="40"/>
        <v>32.179318589360427</v>
      </c>
      <c r="H187" s="31">
        <v>45241</v>
      </c>
      <c r="I187" s="36">
        <f t="shared" si="41"/>
        <v>27.0418410041841</v>
      </c>
      <c r="J187" s="31">
        <v>76564</v>
      </c>
      <c r="K187" s="36">
        <f t="shared" si="42"/>
        <v>45.764494919306635</v>
      </c>
      <c r="L187" s="31">
        <v>57567</v>
      </c>
      <c r="M187" s="36">
        <f t="shared" si="43"/>
        <v>34.409444112372981</v>
      </c>
      <c r="N187" s="31">
        <f t="shared" si="44"/>
        <v>233208</v>
      </c>
      <c r="O187" s="36">
        <f t="shared" si="45"/>
        <v>139.39509862522414</v>
      </c>
      <c r="P187" s="31">
        <v>56163</v>
      </c>
      <c r="Q187" s="31">
        <v>249544</v>
      </c>
      <c r="R187" s="31">
        <v>249544</v>
      </c>
      <c r="S187" s="31">
        <v>223639</v>
      </c>
      <c r="T187" s="36">
        <f t="shared" si="46"/>
        <v>0.89619065174878976</v>
      </c>
      <c r="U187" s="36">
        <f t="shared" si="47"/>
        <v>2.4998664601249887E-2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2760089</v>
      </c>
      <c r="E188" s="31">
        <v>2545089</v>
      </c>
      <c r="F188" s="31">
        <v>932989</v>
      </c>
      <c r="G188" s="36">
        <f t="shared" si="40"/>
        <v>0.3380285925562545</v>
      </c>
      <c r="H188" s="31">
        <v>986408</v>
      </c>
      <c r="I188" s="36">
        <f t="shared" si="41"/>
        <v>0.3573826786020306</v>
      </c>
      <c r="J188" s="31">
        <v>840426</v>
      </c>
      <c r="K188" s="36">
        <f t="shared" si="42"/>
        <v>0.33021477834370427</v>
      </c>
      <c r="L188" s="31">
        <v>707079</v>
      </c>
      <c r="M188" s="36">
        <f t="shared" si="43"/>
        <v>0.27782093278466885</v>
      </c>
      <c r="N188" s="31">
        <f t="shared" si="44"/>
        <v>3466902</v>
      </c>
      <c r="O188" s="36">
        <f t="shared" si="45"/>
        <v>1.3621928349067558</v>
      </c>
      <c r="P188" s="31">
        <v>693037</v>
      </c>
      <c r="Q188" s="31">
        <v>3632802</v>
      </c>
      <c r="R188" s="31">
        <v>3000698</v>
      </c>
      <c r="S188" s="31">
        <v>3149565</v>
      </c>
      <c r="T188" s="36">
        <f t="shared" si="46"/>
        <v>1.0496107905560639</v>
      </c>
      <c r="U188" s="36">
        <f t="shared" si="47"/>
        <v>2.0261544477423232E-2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5667000</v>
      </c>
      <c r="E190" s="31">
        <v>5447000</v>
      </c>
      <c r="F190" s="31">
        <v>2361253</v>
      </c>
      <c r="G190" s="36">
        <f t="shared" si="40"/>
        <v>0.41666719604729135</v>
      </c>
      <c r="H190" s="31">
        <v>1889000</v>
      </c>
      <c r="I190" s="36">
        <f t="shared" si="41"/>
        <v>0.33333333333333331</v>
      </c>
      <c r="J190" s="31">
        <v>1416747</v>
      </c>
      <c r="K190" s="36">
        <f t="shared" si="42"/>
        <v>0.26009675050486508</v>
      </c>
      <c r="L190" s="31">
        <v>0</v>
      </c>
      <c r="M190" s="36">
        <f t="shared" si="43"/>
        <v>0</v>
      </c>
      <c r="N190" s="31">
        <f t="shared" si="44"/>
        <v>5667000</v>
      </c>
      <c r="O190" s="36">
        <f t="shared" si="45"/>
        <v>1.0403892050670094</v>
      </c>
      <c r="P190" s="31">
        <v>0</v>
      </c>
      <c r="Q190" s="31">
        <v>5167000</v>
      </c>
      <c r="R190" s="31">
        <v>4798000</v>
      </c>
      <c r="S190" s="31">
        <v>5166999</v>
      </c>
      <c r="T190" s="36">
        <f t="shared" si="46"/>
        <v>1.0769068361817424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8428762</v>
      </c>
      <c r="E191" s="32">
        <f>SUM(E186:E190)</f>
        <v>7993762</v>
      </c>
      <c r="F191" s="32">
        <f>SUM(F186:F190)</f>
        <v>3348078</v>
      </c>
      <c r="G191" s="37">
        <f t="shared" si="40"/>
        <v>0.39722061199497627</v>
      </c>
      <c r="H191" s="32">
        <f>SUM(H186:H190)</f>
        <v>2920649</v>
      </c>
      <c r="I191" s="37">
        <f t="shared" si="41"/>
        <v>0.34650984331981377</v>
      </c>
      <c r="J191" s="32">
        <f>SUM(J186:J190)</f>
        <v>2333737</v>
      </c>
      <c r="K191" s="37">
        <f t="shared" si="42"/>
        <v>0.29194476893357596</v>
      </c>
      <c r="L191" s="32">
        <f>SUM(L186:L190)</f>
        <v>764646</v>
      </c>
      <c r="M191" s="37">
        <f t="shared" si="43"/>
        <v>9.5655337249220082E-2</v>
      </c>
      <c r="N191" s="32">
        <f t="shared" si="44"/>
        <v>9367110</v>
      </c>
      <c r="O191" s="37">
        <f t="shared" si="45"/>
        <v>1.1718024629705013</v>
      </c>
      <c r="P191" s="32">
        <f>SUM(P186:P190)</f>
        <v>749200</v>
      </c>
      <c r="Q191" s="32">
        <f>SUM(Q186:Q190)</f>
        <v>9049346</v>
      </c>
      <c r="R191" s="32">
        <f>SUM(R186:R190)</f>
        <v>8048242</v>
      </c>
      <c r="S191" s="32">
        <f>SUM(S186:S190)</f>
        <v>8540203</v>
      </c>
      <c r="T191" s="37">
        <f t="shared" si="46"/>
        <v>1.0611265168219346</v>
      </c>
      <c r="U191" s="37">
        <f t="shared" si="47"/>
        <v>2.0616657768286251E-2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7679</v>
      </c>
      <c r="E195" s="31">
        <v>7979</v>
      </c>
      <c r="F195" s="31">
        <v>120</v>
      </c>
      <c r="G195" s="36">
        <f t="shared" si="40"/>
        <v>1.5627034770152363E-2</v>
      </c>
      <c r="H195" s="31">
        <v>0</v>
      </c>
      <c r="I195" s="36">
        <f t="shared" si="41"/>
        <v>0</v>
      </c>
      <c r="J195" s="31">
        <v>4426</v>
      </c>
      <c r="K195" s="36">
        <f t="shared" si="42"/>
        <v>0.55470610352174454</v>
      </c>
      <c r="L195" s="31">
        <v>10327</v>
      </c>
      <c r="M195" s="36">
        <f t="shared" si="43"/>
        <v>1.2942724652212056</v>
      </c>
      <c r="N195" s="31">
        <f t="shared" si="44"/>
        <v>14873</v>
      </c>
      <c r="O195" s="36">
        <f t="shared" si="45"/>
        <v>1.8640180473743577</v>
      </c>
      <c r="P195" s="31">
        <v>751</v>
      </c>
      <c r="Q195" s="31">
        <v>7320</v>
      </c>
      <c r="R195" s="31">
        <v>7320</v>
      </c>
      <c r="S195" s="31">
        <v>3280</v>
      </c>
      <c r="T195" s="36">
        <f t="shared" si="46"/>
        <v>0.44808743169398907</v>
      </c>
      <c r="U195" s="36">
        <f t="shared" si="47"/>
        <v>12.750998668442078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70058</v>
      </c>
      <c r="E196" s="31">
        <v>70058</v>
      </c>
      <c r="F196" s="31">
        <v>0</v>
      </c>
      <c r="G196" s="36">
        <f t="shared" si="40"/>
        <v>0</v>
      </c>
      <c r="H196" s="31">
        <v>8135</v>
      </c>
      <c r="I196" s="36">
        <f t="shared" si="41"/>
        <v>0.11611807359616318</v>
      </c>
      <c r="J196" s="31">
        <v>2974</v>
      </c>
      <c r="K196" s="36">
        <f t="shared" si="42"/>
        <v>4.2450540980330582E-2</v>
      </c>
      <c r="L196" s="31">
        <v>2974</v>
      </c>
      <c r="M196" s="36">
        <f t="shared" si="43"/>
        <v>4.2450540980330582E-2</v>
      </c>
      <c r="N196" s="31">
        <f t="shared" si="44"/>
        <v>14083</v>
      </c>
      <c r="O196" s="36">
        <f t="shared" si="45"/>
        <v>0.20101915555682434</v>
      </c>
      <c r="P196" s="31">
        <v>0</v>
      </c>
      <c r="Q196" s="31">
        <v>66785</v>
      </c>
      <c r="R196" s="31">
        <v>66785</v>
      </c>
      <c r="S196" s="31">
        <v>1183</v>
      </c>
      <c r="T196" s="36">
        <f t="shared" si="46"/>
        <v>1.771355843378004E-2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77737</v>
      </c>
      <c r="E198" s="32">
        <f>SUM(E192:E197)</f>
        <v>78037</v>
      </c>
      <c r="F198" s="32">
        <f>SUM(F192:F197)</f>
        <v>120</v>
      </c>
      <c r="G198" s="37">
        <f t="shared" si="40"/>
        <v>1.5436664651324336E-3</v>
      </c>
      <c r="H198" s="32">
        <f>SUM(H192:H197)</f>
        <v>8135</v>
      </c>
      <c r="I198" s="37">
        <f t="shared" si="41"/>
        <v>0.10464772244876958</v>
      </c>
      <c r="J198" s="32">
        <f>SUM(J192:J197)</f>
        <v>7400</v>
      </c>
      <c r="K198" s="37">
        <f t="shared" si="42"/>
        <v>9.4826812922075426E-2</v>
      </c>
      <c r="L198" s="32">
        <f>SUM(L192:L197)</f>
        <v>13301</v>
      </c>
      <c r="M198" s="37">
        <f t="shared" si="43"/>
        <v>0.17044478901034124</v>
      </c>
      <c r="N198" s="32">
        <f t="shared" si="44"/>
        <v>28956</v>
      </c>
      <c r="O198" s="37">
        <f t="shared" si="45"/>
        <v>0.37105475607724542</v>
      </c>
      <c r="P198" s="32">
        <f>SUM(P192:P197)</f>
        <v>751</v>
      </c>
      <c r="Q198" s="32">
        <f>SUM(Q192:Q197)</f>
        <v>74105</v>
      </c>
      <c r="R198" s="32">
        <f>SUM(R192:R197)</f>
        <v>74105</v>
      </c>
      <c r="S198" s="32">
        <f>SUM(S192:S197)</f>
        <v>4463</v>
      </c>
      <c r="T198" s="37">
        <f t="shared" si="46"/>
        <v>6.0225355913905945E-2</v>
      </c>
      <c r="U198" s="37">
        <f t="shared" si="47"/>
        <v>16.711051930758988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17596095</v>
      </c>
      <c r="E200" s="31">
        <v>17611517</v>
      </c>
      <c r="F200" s="31">
        <v>9278753</v>
      </c>
      <c r="G200" s="36">
        <f t="shared" si="40"/>
        <v>0.52731887387514109</v>
      </c>
      <c r="H200" s="31">
        <v>5363012</v>
      </c>
      <c r="I200" s="36">
        <f t="shared" si="41"/>
        <v>0.30478421490677338</v>
      </c>
      <c r="J200" s="31">
        <v>2948503</v>
      </c>
      <c r="K200" s="36">
        <f t="shared" si="42"/>
        <v>0.16741902472115264</v>
      </c>
      <c r="L200" s="31">
        <v>0</v>
      </c>
      <c r="M200" s="36">
        <f t="shared" si="43"/>
        <v>0</v>
      </c>
      <c r="N200" s="31">
        <f t="shared" si="44"/>
        <v>17590268</v>
      </c>
      <c r="O200" s="36">
        <f t="shared" si="45"/>
        <v>0.99879345998416835</v>
      </c>
      <c r="P200" s="31">
        <v>0</v>
      </c>
      <c r="Q200" s="31">
        <v>17595085</v>
      </c>
      <c r="R200" s="31">
        <v>17595085</v>
      </c>
      <c r="S200" s="31">
        <v>17577506</v>
      </c>
      <c r="T200" s="36">
        <f t="shared" si="46"/>
        <v>0.99900091417574854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17596095</v>
      </c>
      <c r="E204" s="32">
        <f>SUM(E199:E203)</f>
        <v>17611517</v>
      </c>
      <c r="F204" s="32">
        <f>SUM(F199:F203)</f>
        <v>9278753</v>
      </c>
      <c r="G204" s="37">
        <f t="shared" si="40"/>
        <v>0.52731887387514109</v>
      </c>
      <c r="H204" s="32">
        <f>SUM(H199:H203)</f>
        <v>5363012</v>
      </c>
      <c r="I204" s="37">
        <f t="shared" si="41"/>
        <v>0.30478421490677338</v>
      </c>
      <c r="J204" s="32">
        <f>SUM(J199:J203)</f>
        <v>2948503</v>
      </c>
      <c r="K204" s="37">
        <f t="shared" si="42"/>
        <v>0.16741902472115264</v>
      </c>
      <c r="L204" s="32">
        <f>SUM(L199:L203)</f>
        <v>0</v>
      </c>
      <c r="M204" s="37">
        <f t="shared" si="43"/>
        <v>0</v>
      </c>
      <c r="N204" s="32">
        <f t="shared" si="44"/>
        <v>17590268</v>
      </c>
      <c r="O204" s="37">
        <f t="shared" si="45"/>
        <v>0.99879345998416835</v>
      </c>
      <c r="P204" s="32">
        <f>SUM(P199:P203)</f>
        <v>0</v>
      </c>
      <c r="Q204" s="32">
        <f>SUM(Q199:Q203)</f>
        <v>17595085</v>
      </c>
      <c r="R204" s="32">
        <f>SUM(R199:R203)</f>
        <v>17595085</v>
      </c>
      <c r="S204" s="32">
        <f>SUM(S199:S203)</f>
        <v>17577506</v>
      </c>
      <c r="T204" s="37">
        <f t="shared" si="46"/>
        <v>0.99900091417574854</v>
      </c>
      <c r="U204" s="37">
        <f t="shared" si="47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28615038</v>
      </c>
      <c r="E205" s="32">
        <f>SUM(E173:E178,E180:E184,E186:E190,E192:E197,E199:E203)</f>
        <v>28474381</v>
      </c>
      <c r="F205" s="32">
        <f>SUM(F173:F178,F180:F184,F186:F190,F192:F197,F199:F203)</f>
        <v>13131986</v>
      </c>
      <c r="G205" s="37">
        <f t="shared" si="40"/>
        <v>0.45891904808932982</v>
      </c>
      <c r="H205" s="32">
        <f>SUM(H173:H178,H180:H184,H186:H190,H192:H197,H199:H203)</f>
        <v>9024997</v>
      </c>
      <c r="I205" s="37">
        <f t="shared" si="41"/>
        <v>0.31539350043847575</v>
      </c>
      <c r="J205" s="32">
        <f>SUM(J173:J178,J180:J184,J186:J190,J192:J197,J199:J203)</f>
        <v>5915025</v>
      </c>
      <c r="K205" s="37">
        <f t="shared" si="42"/>
        <v>0.20773146921086713</v>
      </c>
      <c r="L205" s="32">
        <f>SUM(L173:L178,L180:L184,L186:L190,L192:L197,L199:L203)</f>
        <v>1272404</v>
      </c>
      <c r="M205" s="37">
        <f t="shared" si="43"/>
        <v>4.4685923111023908E-2</v>
      </c>
      <c r="N205" s="32">
        <f t="shared" si="44"/>
        <v>29344412</v>
      </c>
      <c r="O205" s="37">
        <f t="shared" si="45"/>
        <v>1.0305548696563414</v>
      </c>
      <c r="P205" s="32">
        <f>SUM(P173:P178,P180:P184,P186:P190,P192:P197,P199:P203)</f>
        <v>1154641</v>
      </c>
      <c r="Q205" s="32">
        <f>SUM(Q173:Q178,Q180:Q184,Q186:Q190,Q192:Q197,Q199:Q203)</f>
        <v>29600434</v>
      </c>
      <c r="R205" s="32">
        <f>SUM(R173:R178,R180:R184,R186:R190,R192:R197,R199:R203)</f>
        <v>27786930</v>
      </c>
      <c r="S205" s="32">
        <f>SUM(S173:S178,S180:S184,S186:S190,S192:S197,S199:S203)</f>
        <v>27801036</v>
      </c>
      <c r="T205" s="37">
        <f t="shared" si="46"/>
        <v>1.0005076487398932</v>
      </c>
      <c r="U205" s="37">
        <f t="shared" si="47"/>
        <v>0.10199100846063835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329709</v>
      </c>
      <c r="E209" s="31">
        <v>329709</v>
      </c>
      <c r="F209" s="31">
        <v>24591</v>
      </c>
      <c r="G209" s="36">
        <f t="shared" si="48"/>
        <v>7.4583951302512219E-2</v>
      </c>
      <c r="H209" s="31">
        <v>28983</v>
      </c>
      <c r="I209" s="36">
        <f t="shared" si="49"/>
        <v>8.7904788768277481E-2</v>
      </c>
      <c r="J209" s="31">
        <v>53752</v>
      </c>
      <c r="K209" s="36">
        <f t="shared" si="50"/>
        <v>0.16302861007737127</v>
      </c>
      <c r="L209" s="31">
        <v>31859</v>
      </c>
      <c r="M209" s="36">
        <f t="shared" si="51"/>
        <v>9.6627632245404285E-2</v>
      </c>
      <c r="N209" s="31">
        <f t="shared" si="52"/>
        <v>139185</v>
      </c>
      <c r="O209" s="36">
        <f t="shared" si="53"/>
        <v>0.42214498239356524</v>
      </c>
      <c r="P209" s="31">
        <v>25964</v>
      </c>
      <c r="Q209" s="31">
        <v>214196</v>
      </c>
      <c r="R209" s="31">
        <v>314308</v>
      </c>
      <c r="S209" s="31">
        <v>138603</v>
      </c>
      <c r="T209" s="36">
        <f t="shared" si="54"/>
        <v>0.44097827608587753</v>
      </c>
      <c r="U209" s="36">
        <f t="shared" si="55"/>
        <v>0.22704513942381754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19983</v>
      </c>
      <c r="E210" s="31">
        <v>19983</v>
      </c>
      <c r="F210" s="31">
        <v>4255</v>
      </c>
      <c r="G210" s="36">
        <f t="shared" si="48"/>
        <v>0.21293099134264123</v>
      </c>
      <c r="H210" s="31">
        <v>3290</v>
      </c>
      <c r="I210" s="36">
        <f t="shared" si="49"/>
        <v>0.16463994395235951</v>
      </c>
      <c r="J210" s="31">
        <v>10731</v>
      </c>
      <c r="K210" s="36">
        <f t="shared" si="50"/>
        <v>0.53700645548716408</v>
      </c>
      <c r="L210" s="31">
        <v>1420</v>
      </c>
      <c r="M210" s="36">
        <f t="shared" si="51"/>
        <v>7.1060401341139973E-2</v>
      </c>
      <c r="N210" s="31">
        <f t="shared" si="52"/>
        <v>19696</v>
      </c>
      <c r="O210" s="36">
        <f t="shared" si="53"/>
        <v>0.98563779212330482</v>
      </c>
      <c r="P210" s="31">
        <v>5627</v>
      </c>
      <c r="Q210" s="31">
        <v>6050</v>
      </c>
      <c r="R210" s="31">
        <v>19050</v>
      </c>
      <c r="S210" s="31">
        <v>24260</v>
      </c>
      <c r="T210" s="36">
        <f t="shared" si="54"/>
        <v>1.2734908136482939</v>
      </c>
      <c r="U210" s="36">
        <f t="shared" si="55"/>
        <v>-0.74764528167762578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10904698</v>
      </c>
      <c r="E211" s="31">
        <v>10795484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10278048</v>
      </c>
      <c r="R211" s="31">
        <v>10278048</v>
      </c>
      <c r="S211" s="31">
        <v>20794</v>
      </c>
      <c r="T211" s="36">
        <f t="shared" si="54"/>
        <v>2.0231468076428519E-3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91608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3036</v>
      </c>
      <c r="K214" s="36">
        <f t="shared" si="50"/>
        <v>3.3141210374639768E-2</v>
      </c>
      <c r="L214" s="31">
        <v>5328</v>
      </c>
      <c r="M214" s="36">
        <f t="shared" si="51"/>
        <v>5.8160859313597067E-2</v>
      </c>
      <c r="N214" s="31">
        <f t="shared" si="52"/>
        <v>8364</v>
      </c>
      <c r="O214" s="36">
        <f t="shared" si="53"/>
        <v>9.1302069688236842E-2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11254390</v>
      </c>
      <c r="E216" s="32">
        <f>SUM(E208:E215)</f>
        <v>11236784</v>
      </c>
      <c r="F216" s="32">
        <f>SUM(F208:F215)</f>
        <v>28846</v>
      </c>
      <c r="G216" s="37">
        <f t="shared" si="48"/>
        <v>2.56308871471488E-3</v>
      </c>
      <c r="H216" s="32">
        <f>SUM(H208:H215)</f>
        <v>32273</v>
      </c>
      <c r="I216" s="37">
        <f t="shared" si="49"/>
        <v>2.8675921129443708E-3</v>
      </c>
      <c r="J216" s="32">
        <f>SUM(J208:J215)</f>
        <v>67519</v>
      </c>
      <c r="K216" s="37">
        <f t="shared" si="50"/>
        <v>6.008747698629786E-3</v>
      </c>
      <c r="L216" s="32">
        <f>SUM(L208:L215)</f>
        <v>38607</v>
      </c>
      <c r="M216" s="37">
        <f t="shared" si="51"/>
        <v>3.4357695226676956E-3</v>
      </c>
      <c r="N216" s="32">
        <f t="shared" si="52"/>
        <v>167245</v>
      </c>
      <c r="O216" s="37">
        <f t="shared" si="53"/>
        <v>1.4883706939636821E-2</v>
      </c>
      <c r="P216" s="32">
        <f>SUM(P208:P215)</f>
        <v>31591</v>
      </c>
      <c r="Q216" s="32">
        <f>SUM(Q208:Q215)</f>
        <v>10498294</v>
      </c>
      <c r="R216" s="32">
        <f>SUM(R208:R215)</f>
        <v>10611406</v>
      </c>
      <c r="S216" s="32">
        <f>SUM(S208:S215)</f>
        <v>183657</v>
      </c>
      <c r="T216" s="37">
        <f t="shared" si="54"/>
        <v>1.7307508543165723E-2</v>
      </c>
      <c r="U216" s="37">
        <f t="shared" si="55"/>
        <v>0.22208856952929623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4059813</v>
      </c>
      <c r="E218" s="31">
        <v>4225297</v>
      </c>
      <c r="F218" s="31">
        <v>1155838</v>
      </c>
      <c r="G218" s="36">
        <f t="shared" si="48"/>
        <v>0.28470227569594952</v>
      </c>
      <c r="H218" s="31">
        <v>960335</v>
      </c>
      <c r="I218" s="36">
        <f t="shared" si="49"/>
        <v>0.23654660941279806</v>
      </c>
      <c r="J218" s="31">
        <v>909633</v>
      </c>
      <c r="K218" s="36">
        <f t="shared" si="50"/>
        <v>0.21528261800294748</v>
      </c>
      <c r="L218" s="31">
        <v>1046330</v>
      </c>
      <c r="M218" s="36">
        <f t="shared" si="51"/>
        <v>0.24763466331479184</v>
      </c>
      <c r="N218" s="31">
        <f t="shared" si="52"/>
        <v>4072136</v>
      </c>
      <c r="O218" s="36">
        <f t="shared" si="53"/>
        <v>0.96375142386440527</v>
      </c>
      <c r="P218" s="31">
        <v>1101304</v>
      </c>
      <c r="Q218" s="31">
        <v>4423352</v>
      </c>
      <c r="R218" s="31">
        <v>3923040</v>
      </c>
      <c r="S218" s="31">
        <v>3557750</v>
      </c>
      <c r="T218" s="36">
        <f t="shared" si="54"/>
        <v>0.90688598637791096</v>
      </c>
      <c r="U218" s="36">
        <f t="shared" si="55"/>
        <v>-4.9917189077675173E-2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2244295</v>
      </c>
      <c r="E219" s="31">
        <v>2244295</v>
      </c>
      <c r="F219" s="31">
        <v>223018</v>
      </c>
      <c r="G219" s="36">
        <f t="shared" si="48"/>
        <v>9.9371071984743542E-2</v>
      </c>
      <c r="H219" s="31">
        <v>404022</v>
      </c>
      <c r="I219" s="36">
        <f t="shared" si="49"/>
        <v>0.18002178857948711</v>
      </c>
      <c r="J219" s="31">
        <v>325010</v>
      </c>
      <c r="K219" s="36">
        <f t="shared" si="50"/>
        <v>0.14481607810024974</v>
      </c>
      <c r="L219" s="31">
        <v>130601</v>
      </c>
      <c r="M219" s="36">
        <f t="shared" si="51"/>
        <v>5.8192439051016023E-2</v>
      </c>
      <c r="N219" s="31">
        <f t="shared" si="52"/>
        <v>1082651</v>
      </c>
      <c r="O219" s="36">
        <f t="shared" si="53"/>
        <v>0.4824013777154964</v>
      </c>
      <c r="P219" s="31">
        <v>158228</v>
      </c>
      <c r="Q219" s="31">
        <v>4079320</v>
      </c>
      <c r="R219" s="31">
        <v>4079320</v>
      </c>
      <c r="S219" s="31">
        <v>2463479</v>
      </c>
      <c r="T219" s="36">
        <f t="shared" si="54"/>
        <v>0.60389452163595891</v>
      </c>
      <c r="U219" s="36">
        <f t="shared" si="55"/>
        <v>-0.17460247238162652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17120580</v>
      </c>
      <c r="E220" s="31">
        <v>0</v>
      </c>
      <c r="F220" s="31">
        <v>0</v>
      </c>
      <c r="G220" s="36">
        <f t="shared" si="48"/>
        <v>0</v>
      </c>
      <c r="H220" s="31">
        <v>18609</v>
      </c>
      <c r="I220" s="36">
        <f t="shared" si="49"/>
        <v>1.0869374752490862E-3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18609</v>
      </c>
      <c r="O220" s="36">
        <f t="shared" si="53"/>
        <v>0</v>
      </c>
      <c r="P220" s="31">
        <v>-12152178</v>
      </c>
      <c r="Q220" s="31">
        <v>0</v>
      </c>
      <c r="R220" s="31">
        <v>16196191</v>
      </c>
      <c r="S220" s="31">
        <v>-2062</v>
      </c>
      <c r="T220" s="36">
        <f t="shared" si="54"/>
        <v>-1.2731388509804557E-4</v>
      </c>
      <c r="U220" s="36">
        <f t="shared" si="55"/>
        <v>-1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55426</v>
      </c>
      <c r="E221" s="31">
        <v>126131</v>
      </c>
      <c r="F221" s="31">
        <v>61913</v>
      </c>
      <c r="G221" s="36">
        <f t="shared" si="48"/>
        <v>1.1170389347959442</v>
      </c>
      <c r="H221" s="31">
        <v>0</v>
      </c>
      <c r="I221" s="36">
        <f t="shared" si="49"/>
        <v>0</v>
      </c>
      <c r="J221" s="31">
        <v>22321</v>
      </c>
      <c r="K221" s="36">
        <f t="shared" si="50"/>
        <v>0.17696680435420317</v>
      </c>
      <c r="L221" s="31">
        <v>22174</v>
      </c>
      <c r="M221" s="36">
        <f t="shared" si="51"/>
        <v>0.17580134939071282</v>
      </c>
      <c r="N221" s="31">
        <f t="shared" si="52"/>
        <v>106408</v>
      </c>
      <c r="O221" s="36">
        <f t="shared" si="53"/>
        <v>0.84363082826585056</v>
      </c>
      <c r="P221" s="31">
        <v>0</v>
      </c>
      <c r="Q221" s="31">
        <v>52837</v>
      </c>
      <c r="R221" s="31">
        <v>52837</v>
      </c>
      <c r="S221" s="31">
        <v>77293</v>
      </c>
      <c r="T221" s="36">
        <f t="shared" si="54"/>
        <v>1.4628574673051082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23480114</v>
      </c>
      <c r="E224" s="32">
        <f>SUM(E217:E223)</f>
        <v>6595723</v>
      </c>
      <c r="F224" s="32">
        <f>SUM(F217:F223)</f>
        <v>1440769</v>
      </c>
      <c r="G224" s="37">
        <f t="shared" si="48"/>
        <v>6.1361243816788966E-2</v>
      </c>
      <c r="H224" s="32">
        <f>SUM(H217:H223)</f>
        <v>1382966</v>
      </c>
      <c r="I224" s="37">
        <f t="shared" si="49"/>
        <v>5.8899458494963017E-2</v>
      </c>
      <c r="J224" s="32">
        <f>SUM(J217:J223)</f>
        <v>1256964</v>
      </c>
      <c r="K224" s="37">
        <f t="shared" si="50"/>
        <v>0.19057258772086091</v>
      </c>
      <c r="L224" s="32">
        <f>SUM(L217:L223)</f>
        <v>1199105</v>
      </c>
      <c r="M224" s="37">
        <f t="shared" si="51"/>
        <v>0.18180038791804931</v>
      </c>
      <c r="N224" s="32">
        <f t="shared" si="52"/>
        <v>5279804</v>
      </c>
      <c r="O224" s="37">
        <f t="shared" si="53"/>
        <v>0.80048904418818079</v>
      </c>
      <c r="P224" s="32">
        <f>SUM(P217:P223)</f>
        <v>-10892646</v>
      </c>
      <c r="Q224" s="32">
        <f>SUM(Q217:Q223)</f>
        <v>8555509</v>
      </c>
      <c r="R224" s="32">
        <f>SUM(R217:R223)</f>
        <v>24251388</v>
      </c>
      <c r="S224" s="32">
        <f>SUM(S217:S223)</f>
        <v>6096460</v>
      </c>
      <c r="T224" s="37">
        <f t="shared" si="54"/>
        <v>0.25138602376078434</v>
      </c>
      <c r="U224" s="37">
        <f t="shared" si="55"/>
        <v>-1.1100839043148929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2000</v>
      </c>
      <c r="G225" s="36">
        <f t="shared" si="48"/>
        <v>0</v>
      </c>
      <c r="H225" s="31">
        <v>59900</v>
      </c>
      <c r="I225" s="36">
        <f t="shared" si="49"/>
        <v>0</v>
      </c>
      <c r="J225" s="31">
        <v>1000</v>
      </c>
      <c r="K225" s="36">
        <f t="shared" si="50"/>
        <v>0</v>
      </c>
      <c r="L225" s="31">
        <v>7000</v>
      </c>
      <c r="M225" s="36">
        <f t="shared" si="51"/>
        <v>0</v>
      </c>
      <c r="N225" s="31">
        <f t="shared" si="52"/>
        <v>69900</v>
      </c>
      <c r="O225" s="36">
        <f t="shared" si="53"/>
        <v>0</v>
      </c>
      <c r="P225" s="31">
        <v>50372</v>
      </c>
      <c r="Q225" s="31">
        <v>0</v>
      </c>
      <c r="R225" s="31">
        <v>0</v>
      </c>
      <c r="S225" s="31">
        <v>50372</v>
      </c>
      <c r="T225" s="36">
        <f t="shared" si="54"/>
        <v>0</v>
      </c>
      <c r="U225" s="36">
        <f t="shared" si="55"/>
        <v>-0.86103390772651478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85764</v>
      </c>
      <c r="E226" s="31">
        <v>85764</v>
      </c>
      <c r="F226" s="31">
        <v>52415</v>
      </c>
      <c r="G226" s="36">
        <f t="shared" si="48"/>
        <v>0.61115386409215988</v>
      </c>
      <c r="H226" s="31">
        <v>35781</v>
      </c>
      <c r="I226" s="36">
        <f t="shared" si="49"/>
        <v>0.41720302224709671</v>
      </c>
      <c r="J226" s="31">
        <v>22868</v>
      </c>
      <c r="K226" s="36">
        <f t="shared" si="50"/>
        <v>0.26663868289725295</v>
      </c>
      <c r="L226" s="31">
        <v>42561</v>
      </c>
      <c r="M226" s="36">
        <f t="shared" si="51"/>
        <v>0.49625717084091225</v>
      </c>
      <c r="N226" s="31">
        <f t="shared" si="52"/>
        <v>153625</v>
      </c>
      <c r="O226" s="36">
        <f t="shared" si="53"/>
        <v>1.7912527400774219</v>
      </c>
      <c r="P226" s="31">
        <v>58400</v>
      </c>
      <c r="Q226" s="31">
        <v>101308</v>
      </c>
      <c r="R226" s="31">
        <v>77699</v>
      </c>
      <c r="S226" s="31">
        <v>125021</v>
      </c>
      <c r="T226" s="36">
        <f t="shared" si="54"/>
        <v>1.6090425874206875</v>
      </c>
      <c r="U226" s="36">
        <f t="shared" si="55"/>
        <v>-0.27121575342465754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281974</v>
      </c>
      <c r="E228" s="31">
        <v>961456</v>
      </c>
      <c r="F228" s="31">
        <v>82428</v>
      </c>
      <c r="G228" s="36">
        <f t="shared" si="48"/>
        <v>0.29232482427457851</v>
      </c>
      <c r="H228" s="31">
        <v>81030</v>
      </c>
      <c r="I228" s="36">
        <f t="shared" si="49"/>
        <v>0.2873669203543589</v>
      </c>
      <c r="J228" s="31">
        <v>50037</v>
      </c>
      <c r="K228" s="36">
        <f t="shared" si="50"/>
        <v>5.2042943202809076E-2</v>
      </c>
      <c r="L228" s="31">
        <v>35602</v>
      </c>
      <c r="M228" s="36">
        <f t="shared" si="51"/>
        <v>3.702925562896274E-2</v>
      </c>
      <c r="N228" s="31">
        <f t="shared" si="52"/>
        <v>249097</v>
      </c>
      <c r="O228" s="36">
        <f t="shared" si="53"/>
        <v>0.25908309896656739</v>
      </c>
      <c r="P228" s="31">
        <v>39015</v>
      </c>
      <c r="Q228" s="31">
        <v>292623</v>
      </c>
      <c r="R228" s="31">
        <v>372342</v>
      </c>
      <c r="S228" s="31">
        <v>229254</v>
      </c>
      <c r="T228" s="36">
        <f t="shared" si="54"/>
        <v>0.61570813929129675</v>
      </c>
      <c r="U228" s="36">
        <f t="shared" si="55"/>
        <v>-8.7479174676406535E-2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367738</v>
      </c>
      <c r="E230" s="32">
        <f>SUM(E225:E229)</f>
        <v>1047220</v>
      </c>
      <c r="F230" s="32">
        <f>SUM(F225:F229)</f>
        <v>136843</v>
      </c>
      <c r="G230" s="37">
        <f t="shared" si="48"/>
        <v>0.37212091217116533</v>
      </c>
      <c r="H230" s="32">
        <f>SUM(H225:H229)</f>
        <v>176711</v>
      </c>
      <c r="I230" s="37">
        <f t="shared" si="49"/>
        <v>0.48053505484883258</v>
      </c>
      <c r="J230" s="32">
        <f>SUM(J225:J229)</f>
        <v>73905</v>
      </c>
      <c r="K230" s="37">
        <f t="shared" si="50"/>
        <v>7.0572563549206477E-2</v>
      </c>
      <c r="L230" s="32">
        <f>SUM(L225:L229)</f>
        <v>85163</v>
      </c>
      <c r="M230" s="37">
        <f t="shared" si="51"/>
        <v>8.1322931189243899E-2</v>
      </c>
      <c r="N230" s="32">
        <f t="shared" si="52"/>
        <v>472622</v>
      </c>
      <c r="O230" s="37">
        <f t="shared" si="53"/>
        <v>0.45131109031531103</v>
      </c>
      <c r="P230" s="32">
        <f>SUM(P225:P229)</f>
        <v>147787</v>
      </c>
      <c r="Q230" s="32">
        <f>SUM(Q225:Q229)</f>
        <v>393931</v>
      </c>
      <c r="R230" s="32">
        <f>SUM(R225:R229)</f>
        <v>450041</v>
      </c>
      <c r="S230" s="32">
        <f>SUM(S225:S229)</f>
        <v>404647</v>
      </c>
      <c r="T230" s="37">
        <f t="shared" si="54"/>
        <v>0.89913363449107975</v>
      </c>
      <c r="U230" s="37">
        <f t="shared" si="55"/>
        <v>-0.42374498433556407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35102242</v>
      </c>
      <c r="E231" s="32">
        <f>SUM(E208:E215,E217:E223,E225:E229)</f>
        <v>18879727</v>
      </c>
      <c r="F231" s="32">
        <f>SUM(F208:F215,F217:F223,F225:F229)</f>
        <v>1606458</v>
      </c>
      <c r="G231" s="37">
        <f t="shared" si="48"/>
        <v>4.5765110957869871E-2</v>
      </c>
      <c r="H231" s="32">
        <f>SUM(H208:H215,H217:H223,H225:H229)</f>
        <v>1591950</v>
      </c>
      <c r="I231" s="37">
        <f t="shared" si="49"/>
        <v>4.5351804024369724E-2</v>
      </c>
      <c r="J231" s="32">
        <f>SUM(J208:J215,J217:J223,J225:J229)</f>
        <v>1398388</v>
      </c>
      <c r="K231" s="37">
        <f t="shared" si="50"/>
        <v>7.4068232024753322E-2</v>
      </c>
      <c r="L231" s="32">
        <f>SUM(L208:L215,L217:L223,L225:L229)</f>
        <v>1322875</v>
      </c>
      <c r="M231" s="37">
        <f t="shared" si="51"/>
        <v>7.0068544953007003E-2</v>
      </c>
      <c r="N231" s="32">
        <f t="shared" si="52"/>
        <v>5919671</v>
      </c>
      <c r="O231" s="37">
        <f t="shared" si="53"/>
        <v>0.31354642998810311</v>
      </c>
      <c r="P231" s="32">
        <f>SUM(P208:P215,P217:P223,P225:P229)</f>
        <v>-10713268</v>
      </c>
      <c r="Q231" s="32">
        <f>SUM(Q208:Q215,Q217:Q223,Q225:Q229)</f>
        <v>19447734</v>
      </c>
      <c r="R231" s="32">
        <f>SUM(R208:R215,R217:R223,R225:R229)</f>
        <v>35312835</v>
      </c>
      <c r="S231" s="32">
        <f>SUM(S208:S215,S217:S223,S225:S229)</f>
        <v>6684764</v>
      </c>
      <c r="T231" s="37">
        <f t="shared" si="54"/>
        <v>0.18930125547835511</v>
      </c>
      <c r="U231" s="37">
        <f t="shared" si="55"/>
        <v>-1.1234800622928502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200</v>
      </c>
      <c r="S234" s="31">
        <v>149</v>
      </c>
      <c r="T234" s="36">
        <f t="shared" ref="T234:T260" si="62">IF(($R234     =0),0,($S234     /$R234     ))</f>
        <v>0.745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226817</v>
      </c>
      <c r="E235" s="31">
        <v>255817</v>
      </c>
      <c r="F235" s="31">
        <v>98268</v>
      </c>
      <c r="G235" s="36">
        <f t="shared" si="56"/>
        <v>0.43324794878690753</v>
      </c>
      <c r="H235" s="31">
        <v>45688</v>
      </c>
      <c r="I235" s="36">
        <f t="shared" si="57"/>
        <v>0.20143110966109243</v>
      </c>
      <c r="J235" s="31">
        <v>46681</v>
      </c>
      <c r="K235" s="36">
        <f t="shared" si="58"/>
        <v>0.18247809957899591</v>
      </c>
      <c r="L235" s="31">
        <v>41160</v>
      </c>
      <c r="M235" s="36">
        <f t="shared" si="59"/>
        <v>0.16089626568992679</v>
      </c>
      <c r="N235" s="31">
        <f t="shared" si="60"/>
        <v>231797</v>
      </c>
      <c r="O235" s="36">
        <f t="shared" si="61"/>
        <v>0.90610475457065009</v>
      </c>
      <c r="P235" s="31">
        <v>25865</v>
      </c>
      <c r="Q235" s="31">
        <v>103592</v>
      </c>
      <c r="R235" s="31">
        <v>103592</v>
      </c>
      <c r="S235" s="31">
        <v>193917</v>
      </c>
      <c r="T235" s="36">
        <f t="shared" si="62"/>
        <v>1.8719302648853193</v>
      </c>
      <c r="U235" s="36">
        <f t="shared" si="63"/>
        <v>0.59133964817320694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464000</v>
      </c>
      <c r="E236" s="31">
        <v>464000</v>
      </c>
      <c r="F236" s="31">
        <v>111859</v>
      </c>
      <c r="G236" s="36">
        <f t="shared" si="56"/>
        <v>0.24107543103448276</v>
      </c>
      <c r="H236" s="31">
        <v>35200</v>
      </c>
      <c r="I236" s="36">
        <f t="shared" si="57"/>
        <v>7.586206896551724E-2</v>
      </c>
      <c r="J236" s="31">
        <v>-11936</v>
      </c>
      <c r="K236" s="36">
        <f t="shared" si="58"/>
        <v>-2.5724137931034483E-2</v>
      </c>
      <c r="L236" s="31">
        <v>57731</v>
      </c>
      <c r="M236" s="36">
        <f t="shared" si="59"/>
        <v>0.12442025862068966</v>
      </c>
      <c r="N236" s="31">
        <f t="shared" si="60"/>
        <v>192854</v>
      </c>
      <c r="O236" s="36">
        <f t="shared" si="61"/>
        <v>0.41563362068965515</v>
      </c>
      <c r="P236" s="31">
        <v>2355</v>
      </c>
      <c r="Q236" s="31">
        <v>1399607</v>
      </c>
      <c r="R236" s="31">
        <v>1399607</v>
      </c>
      <c r="S236" s="31">
        <v>161445</v>
      </c>
      <c r="T236" s="36">
        <f t="shared" si="62"/>
        <v>0.11535023760241268</v>
      </c>
      <c r="U236" s="36">
        <f t="shared" si="63"/>
        <v>23.514225053078555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50000</v>
      </c>
      <c r="E237" s="31">
        <v>50000</v>
      </c>
      <c r="F237" s="31">
        <v>5741</v>
      </c>
      <c r="G237" s="36">
        <f t="shared" si="56"/>
        <v>0.11482000000000001</v>
      </c>
      <c r="H237" s="31">
        <v>548</v>
      </c>
      <c r="I237" s="36">
        <f t="shared" si="57"/>
        <v>1.0959999999999999E-2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6289</v>
      </c>
      <c r="O237" s="36">
        <f t="shared" si="61"/>
        <v>0.12578</v>
      </c>
      <c r="P237" s="31">
        <v>435</v>
      </c>
      <c r="Q237" s="31">
        <v>9500</v>
      </c>
      <c r="R237" s="31">
        <v>9500</v>
      </c>
      <c r="S237" s="31">
        <v>17526</v>
      </c>
      <c r="T237" s="36">
        <f t="shared" si="62"/>
        <v>1.8448421052631578</v>
      </c>
      <c r="U237" s="36">
        <f t="shared" si="63"/>
        <v>-1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2478</v>
      </c>
      <c r="G238" s="36">
        <f t="shared" si="56"/>
        <v>0</v>
      </c>
      <c r="H238" s="31">
        <v>0</v>
      </c>
      <c r="I238" s="36">
        <f t="shared" si="57"/>
        <v>0</v>
      </c>
      <c r="J238" s="31">
        <v>1300</v>
      </c>
      <c r="K238" s="36">
        <f t="shared" si="58"/>
        <v>0</v>
      </c>
      <c r="L238" s="31">
        <v>1968</v>
      </c>
      <c r="M238" s="36">
        <f t="shared" si="59"/>
        <v>0</v>
      </c>
      <c r="N238" s="31">
        <f t="shared" si="60"/>
        <v>5746</v>
      </c>
      <c r="O238" s="36">
        <f t="shared" si="61"/>
        <v>0</v>
      </c>
      <c r="P238" s="31">
        <v>1239</v>
      </c>
      <c r="Q238" s="31">
        <v>0</v>
      </c>
      <c r="R238" s="31">
        <v>0</v>
      </c>
      <c r="S238" s="31">
        <v>1239</v>
      </c>
      <c r="T238" s="36">
        <f t="shared" si="62"/>
        <v>0</v>
      </c>
      <c r="U238" s="36">
        <f t="shared" si="63"/>
        <v>0.58837772397094423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740817</v>
      </c>
      <c r="E240" s="32">
        <f>SUM(E234:E239)</f>
        <v>769817</v>
      </c>
      <c r="F240" s="32">
        <f>SUM(F234:F239)</f>
        <v>218346</v>
      </c>
      <c r="G240" s="37">
        <f t="shared" si="56"/>
        <v>0.29473675685088219</v>
      </c>
      <c r="H240" s="32">
        <f>SUM(H234:H239)</f>
        <v>81436</v>
      </c>
      <c r="I240" s="37">
        <f t="shared" si="57"/>
        <v>0.10992728298621657</v>
      </c>
      <c r="J240" s="32">
        <f>SUM(J234:J239)</f>
        <v>36045</v>
      </c>
      <c r="K240" s="37">
        <f t="shared" si="58"/>
        <v>4.6822816331673629E-2</v>
      </c>
      <c r="L240" s="32">
        <f>SUM(L234:L239)</f>
        <v>100859</v>
      </c>
      <c r="M240" s="37">
        <f t="shared" si="59"/>
        <v>0.13101685205704733</v>
      </c>
      <c r="N240" s="32">
        <f t="shared" si="60"/>
        <v>436686</v>
      </c>
      <c r="O240" s="37">
        <f t="shared" si="61"/>
        <v>0.56725949154149624</v>
      </c>
      <c r="P240" s="32">
        <f>SUM(P234:P239)</f>
        <v>29894</v>
      </c>
      <c r="Q240" s="32">
        <f>SUM(Q234:Q239)</f>
        <v>1512699</v>
      </c>
      <c r="R240" s="32">
        <f>SUM(R234:R239)</f>
        <v>1512899</v>
      </c>
      <c r="S240" s="32">
        <f>SUM(S234:S239)</f>
        <v>374276</v>
      </c>
      <c r="T240" s="37">
        <f t="shared" si="62"/>
        <v>0.24738994473524009</v>
      </c>
      <c r="U240" s="37">
        <f t="shared" si="63"/>
        <v>2.3738877366695657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13201000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394236</v>
      </c>
      <c r="E243" s="31">
        <v>394236</v>
      </c>
      <c r="F243" s="31">
        <v>15327</v>
      </c>
      <c r="G243" s="36">
        <f t="shared" si="56"/>
        <v>3.8877728061364261E-2</v>
      </c>
      <c r="H243" s="31">
        <v>2260</v>
      </c>
      <c r="I243" s="36">
        <f t="shared" si="57"/>
        <v>5.732606864923548E-3</v>
      </c>
      <c r="J243" s="31">
        <v>45219</v>
      </c>
      <c r="K243" s="36">
        <f t="shared" si="58"/>
        <v>0.11470033178096369</v>
      </c>
      <c r="L243" s="31">
        <v>17655</v>
      </c>
      <c r="M243" s="36">
        <f t="shared" si="59"/>
        <v>4.4782820442577545E-2</v>
      </c>
      <c r="N243" s="31">
        <f t="shared" si="60"/>
        <v>80461</v>
      </c>
      <c r="O243" s="36">
        <f t="shared" si="61"/>
        <v>0.20409348714982903</v>
      </c>
      <c r="P243" s="31">
        <v>3996</v>
      </c>
      <c r="Q243" s="31">
        <v>532228</v>
      </c>
      <c r="R243" s="31">
        <v>532228</v>
      </c>
      <c r="S243" s="31">
        <v>49297</v>
      </c>
      <c r="T243" s="36">
        <f t="shared" si="62"/>
        <v>9.262383790405615E-2</v>
      </c>
      <c r="U243" s="36">
        <f t="shared" si="63"/>
        <v>3.4181681681681679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8824985</v>
      </c>
      <c r="E245" s="31">
        <v>8824985</v>
      </c>
      <c r="F245" s="31">
        <v>0</v>
      </c>
      <c r="G245" s="36">
        <f t="shared" si="56"/>
        <v>0</v>
      </c>
      <c r="H245" s="31">
        <v>2941650</v>
      </c>
      <c r="I245" s="36">
        <f t="shared" si="57"/>
        <v>0.33333201132919771</v>
      </c>
      <c r="J245" s="31">
        <v>2206273</v>
      </c>
      <c r="K245" s="36">
        <f t="shared" si="58"/>
        <v>0.2500030311666252</v>
      </c>
      <c r="L245" s="31">
        <v>0</v>
      </c>
      <c r="M245" s="36">
        <f t="shared" si="59"/>
        <v>0</v>
      </c>
      <c r="N245" s="31">
        <f t="shared" si="60"/>
        <v>5147923</v>
      </c>
      <c r="O245" s="36">
        <f t="shared" si="61"/>
        <v>0.58333504249582291</v>
      </c>
      <c r="P245" s="31">
        <v>0</v>
      </c>
      <c r="Q245" s="31">
        <v>7953144</v>
      </c>
      <c r="R245" s="31">
        <v>7953144</v>
      </c>
      <c r="S245" s="31">
        <v>7953138</v>
      </c>
      <c r="T245" s="36">
        <f t="shared" si="62"/>
        <v>0.9999992455813701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9219221</v>
      </c>
      <c r="E247" s="32">
        <f>SUM(E241:E246)</f>
        <v>9219221</v>
      </c>
      <c r="F247" s="32">
        <f>SUM(F241:F246)</f>
        <v>15327</v>
      </c>
      <c r="G247" s="37">
        <f t="shared" si="56"/>
        <v>1.6625048905975896E-3</v>
      </c>
      <c r="H247" s="32">
        <f>SUM(H241:H246)</f>
        <v>2943910</v>
      </c>
      <c r="I247" s="37">
        <f t="shared" si="57"/>
        <v>0.31932307512749719</v>
      </c>
      <c r="J247" s="32">
        <f>SUM(J241:J246)</f>
        <v>2251492</v>
      </c>
      <c r="K247" s="37">
        <f t="shared" si="58"/>
        <v>0.24421716325056098</v>
      </c>
      <c r="L247" s="32">
        <f>SUM(L241:L246)</f>
        <v>17655</v>
      </c>
      <c r="M247" s="37">
        <f t="shared" si="59"/>
        <v>1.9150208027337667E-3</v>
      </c>
      <c r="N247" s="32">
        <f t="shared" si="60"/>
        <v>5228384</v>
      </c>
      <c r="O247" s="37">
        <f t="shared" si="61"/>
        <v>0.56711776407138959</v>
      </c>
      <c r="P247" s="32">
        <f>SUM(P241:P246)</f>
        <v>3996</v>
      </c>
      <c r="Q247" s="32">
        <f>SUM(Q241:Q246)</f>
        <v>21686372</v>
      </c>
      <c r="R247" s="32">
        <f>SUM(R241:R246)</f>
        <v>8485372</v>
      </c>
      <c r="S247" s="32">
        <f>SUM(S241:S246)</f>
        <v>8002435</v>
      </c>
      <c r="T247" s="37">
        <f t="shared" si="62"/>
        <v>0.94308593659771189</v>
      </c>
      <c r="U247" s="37">
        <f t="shared" si="63"/>
        <v>3.4181681681681679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14326</v>
      </c>
      <c r="E248" s="31">
        <v>212718</v>
      </c>
      <c r="F248" s="31">
        <v>35256</v>
      </c>
      <c r="G248" s="36">
        <f t="shared" si="56"/>
        <v>2.4609800362976406</v>
      </c>
      <c r="H248" s="31">
        <v>42197</v>
      </c>
      <c r="I248" s="36">
        <f t="shared" si="57"/>
        <v>2.9454837358648609</v>
      </c>
      <c r="J248" s="31">
        <v>56688</v>
      </c>
      <c r="K248" s="36">
        <f t="shared" si="58"/>
        <v>0.26649366767269345</v>
      </c>
      <c r="L248" s="31">
        <v>42218</v>
      </c>
      <c r="M248" s="36">
        <f t="shared" si="59"/>
        <v>0.19846933498810632</v>
      </c>
      <c r="N248" s="31">
        <f t="shared" si="60"/>
        <v>176359</v>
      </c>
      <c r="O248" s="36">
        <f t="shared" si="61"/>
        <v>0.82907417331866606</v>
      </c>
      <c r="P248" s="31">
        <v>31111</v>
      </c>
      <c r="Q248" s="31">
        <v>23258</v>
      </c>
      <c r="R248" s="31">
        <v>23258</v>
      </c>
      <c r="S248" s="31">
        <v>151190</v>
      </c>
      <c r="T248" s="36">
        <f t="shared" si="62"/>
        <v>6.5005589474589387</v>
      </c>
      <c r="U248" s="36">
        <f t="shared" si="63"/>
        <v>0.35701198932853329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274819</v>
      </c>
      <c r="E249" s="31">
        <v>174870</v>
      </c>
      <c r="F249" s="31">
        <v>8724</v>
      </c>
      <c r="G249" s="36">
        <f t="shared" si="56"/>
        <v>3.1744530036132874E-2</v>
      </c>
      <c r="H249" s="31">
        <v>64085</v>
      </c>
      <c r="I249" s="36">
        <f t="shared" si="57"/>
        <v>0.23318984495249601</v>
      </c>
      <c r="J249" s="31">
        <v>14471</v>
      </c>
      <c r="K249" s="36">
        <f t="shared" si="58"/>
        <v>8.2752902155887237E-2</v>
      </c>
      <c r="L249" s="31">
        <v>0</v>
      </c>
      <c r="M249" s="36">
        <f t="shared" si="59"/>
        <v>0</v>
      </c>
      <c r="N249" s="31">
        <f t="shared" si="60"/>
        <v>87280</v>
      </c>
      <c r="O249" s="36">
        <f t="shared" si="61"/>
        <v>0.49911362726596903</v>
      </c>
      <c r="P249" s="31">
        <v>19140</v>
      </c>
      <c r="Q249" s="31">
        <v>153252</v>
      </c>
      <c r="R249" s="31">
        <v>253252</v>
      </c>
      <c r="S249" s="31">
        <v>41056</v>
      </c>
      <c r="T249" s="36">
        <f t="shared" si="62"/>
        <v>0.16211520540805205</v>
      </c>
      <c r="U249" s="36">
        <f t="shared" si="63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436800</v>
      </c>
      <c r="E250" s="31">
        <v>436800</v>
      </c>
      <c r="F250" s="31">
        <v>9956</v>
      </c>
      <c r="G250" s="36">
        <f t="shared" si="56"/>
        <v>2.2793040293040294E-2</v>
      </c>
      <c r="H250" s="31">
        <v>7740</v>
      </c>
      <c r="I250" s="36">
        <f t="shared" si="57"/>
        <v>1.7719780219780219E-2</v>
      </c>
      <c r="J250" s="31">
        <v>8347</v>
      </c>
      <c r="K250" s="36">
        <f t="shared" si="58"/>
        <v>1.9109432234432233E-2</v>
      </c>
      <c r="L250" s="31">
        <v>9434</v>
      </c>
      <c r="M250" s="36">
        <f t="shared" si="59"/>
        <v>2.1597985347985349E-2</v>
      </c>
      <c r="N250" s="31">
        <f t="shared" si="60"/>
        <v>35477</v>
      </c>
      <c r="O250" s="36">
        <f t="shared" si="61"/>
        <v>8.1220238095238095E-2</v>
      </c>
      <c r="P250" s="31">
        <v>7418</v>
      </c>
      <c r="Q250" s="31">
        <v>398262</v>
      </c>
      <c r="R250" s="31">
        <v>398262</v>
      </c>
      <c r="S250" s="31">
        <v>21940</v>
      </c>
      <c r="T250" s="36">
        <f t="shared" si="62"/>
        <v>5.5089363283466662E-2</v>
      </c>
      <c r="U250" s="36">
        <f t="shared" si="63"/>
        <v>0.27177136694526816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725945</v>
      </c>
      <c r="E254" s="32">
        <f>SUM(E248:E253)</f>
        <v>824388</v>
      </c>
      <c r="F254" s="32">
        <f>SUM(F248:F253)</f>
        <v>53936</v>
      </c>
      <c r="G254" s="37">
        <f t="shared" si="56"/>
        <v>7.4297639628346498E-2</v>
      </c>
      <c r="H254" s="32">
        <f>SUM(H248:H253)</f>
        <v>114022</v>
      </c>
      <c r="I254" s="37">
        <f t="shared" si="57"/>
        <v>0.15706699543353836</v>
      </c>
      <c r="J254" s="32">
        <f>SUM(J248:J253)</f>
        <v>79506</v>
      </c>
      <c r="K254" s="37">
        <f t="shared" si="58"/>
        <v>9.64424518551944E-2</v>
      </c>
      <c r="L254" s="32">
        <f>SUM(L248:L253)</f>
        <v>51652</v>
      </c>
      <c r="M254" s="37">
        <f t="shared" si="59"/>
        <v>6.2654963439545464E-2</v>
      </c>
      <c r="N254" s="32">
        <f t="shared" si="60"/>
        <v>299116</v>
      </c>
      <c r="O254" s="37">
        <f t="shared" si="61"/>
        <v>0.36283400534699678</v>
      </c>
      <c r="P254" s="32">
        <f>SUM(P248:P253)</f>
        <v>57669</v>
      </c>
      <c r="Q254" s="32">
        <f>SUM(Q248:Q253)</f>
        <v>574772</v>
      </c>
      <c r="R254" s="32">
        <f>SUM(R248:R253)</f>
        <v>674772</v>
      </c>
      <c r="S254" s="32">
        <f>SUM(S248:S253)</f>
        <v>214186</v>
      </c>
      <c r="T254" s="37">
        <f t="shared" si="62"/>
        <v>0.31741980995062036</v>
      </c>
      <c r="U254" s="37">
        <f t="shared" si="63"/>
        <v>-0.10433681874143819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740116</v>
      </c>
      <c r="E255" s="31">
        <v>740116</v>
      </c>
      <c r="F255" s="31">
        <v>2556</v>
      </c>
      <c r="G255" s="36">
        <f t="shared" si="56"/>
        <v>3.4535126926049432E-3</v>
      </c>
      <c r="H255" s="31">
        <v>-54420</v>
      </c>
      <c r="I255" s="36">
        <f t="shared" si="57"/>
        <v>-7.3529014370720264E-2</v>
      </c>
      <c r="J255" s="31">
        <v>28001</v>
      </c>
      <c r="K255" s="36">
        <f t="shared" si="58"/>
        <v>3.7833258570278173E-2</v>
      </c>
      <c r="L255" s="31">
        <v>13700</v>
      </c>
      <c r="M255" s="36">
        <f t="shared" si="59"/>
        <v>1.851061185003432E-2</v>
      </c>
      <c r="N255" s="31">
        <f t="shared" si="60"/>
        <v>-10163</v>
      </c>
      <c r="O255" s="36">
        <f t="shared" si="61"/>
        <v>-1.3731631257802831E-2</v>
      </c>
      <c r="P255" s="31">
        <v>67300</v>
      </c>
      <c r="Q255" s="31">
        <v>710370</v>
      </c>
      <c r="R255" s="31">
        <v>710370</v>
      </c>
      <c r="S255" s="31">
        <v>302158</v>
      </c>
      <c r="T255" s="36">
        <f t="shared" si="62"/>
        <v>0.4253529850641215</v>
      </c>
      <c r="U255" s="36">
        <f t="shared" si="63"/>
        <v>-0.79643387815750377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1268193</v>
      </c>
      <c r="E257" s="31">
        <v>759466</v>
      </c>
      <c r="F257" s="31">
        <v>19399</v>
      </c>
      <c r="G257" s="36">
        <f t="shared" si="56"/>
        <v>1.5296567635998622E-2</v>
      </c>
      <c r="H257" s="31">
        <v>82820</v>
      </c>
      <c r="I257" s="36">
        <f t="shared" si="57"/>
        <v>6.5305517377875447E-2</v>
      </c>
      <c r="J257" s="31">
        <v>654788</v>
      </c>
      <c r="K257" s="36">
        <f t="shared" si="58"/>
        <v>0.862168945021897</v>
      </c>
      <c r="L257" s="31">
        <v>156627</v>
      </c>
      <c r="M257" s="36">
        <f t="shared" si="59"/>
        <v>0.20623306375795625</v>
      </c>
      <c r="N257" s="31">
        <f t="shared" si="60"/>
        <v>913634</v>
      </c>
      <c r="O257" s="36">
        <f t="shared" si="61"/>
        <v>1.202995262460729</v>
      </c>
      <c r="P257" s="31">
        <v>666837</v>
      </c>
      <c r="Q257" s="31">
        <v>912004</v>
      </c>
      <c r="R257" s="31">
        <v>1061568</v>
      </c>
      <c r="S257" s="31">
        <v>930097</v>
      </c>
      <c r="T257" s="36">
        <f t="shared" si="62"/>
        <v>0.87615395339723878</v>
      </c>
      <c r="U257" s="36">
        <f t="shared" si="63"/>
        <v>-0.76511951196469297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2008309</v>
      </c>
      <c r="E259" s="32">
        <f>SUM(E255:E258)</f>
        <v>1499582</v>
      </c>
      <c r="F259" s="32">
        <f>SUM(F255:F258)</f>
        <v>21955</v>
      </c>
      <c r="G259" s="37">
        <f t="shared" si="56"/>
        <v>1.0932082662578318E-2</v>
      </c>
      <c r="H259" s="32">
        <f>SUM(H255:H258)</f>
        <v>28400</v>
      </c>
      <c r="I259" s="37">
        <f t="shared" si="57"/>
        <v>1.4141250176143212E-2</v>
      </c>
      <c r="J259" s="32">
        <f>SUM(J255:J258)</f>
        <v>682789</v>
      </c>
      <c r="K259" s="37">
        <f t="shared" si="58"/>
        <v>0.45531954904766797</v>
      </c>
      <c r="L259" s="32">
        <f>SUM(L255:L258)</f>
        <v>170327</v>
      </c>
      <c r="M259" s="37">
        <f t="shared" si="59"/>
        <v>0.11358298512518822</v>
      </c>
      <c r="N259" s="32">
        <f t="shared" si="60"/>
        <v>903471</v>
      </c>
      <c r="O259" s="37">
        <f t="shared" si="61"/>
        <v>0.60248189162046495</v>
      </c>
      <c r="P259" s="32">
        <f>SUM(P255:P258)</f>
        <v>734137</v>
      </c>
      <c r="Q259" s="32">
        <f>SUM(Q255:Q258)</f>
        <v>1622374</v>
      </c>
      <c r="R259" s="32">
        <f>SUM(R255:R258)</f>
        <v>1771938</v>
      </c>
      <c r="S259" s="32">
        <f>SUM(S255:S258)</f>
        <v>1232255</v>
      </c>
      <c r="T259" s="37">
        <f t="shared" si="62"/>
        <v>0.69542783099634409</v>
      </c>
      <c r="U259" s="37">
        <f t="shared" si="63"/>
        <v>-0.76799017077194043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12694292</v>
      </c>
      <c r="E260" s="32">
        <f>SUM(E234:E239,E241:E246,E248:E253,E255:E258)</f>
        <v>12313008</v>
      </c>
      <c r="F260" s="32">
        <f>SUM(F234:F239,F241:F246,F248:F253,F255:F258)</f>
        <v>309564</v>
      </c>
      <c r="G260" s="37">
        <f t="shared" si="56"/>
        <v>2.438607840437261E-2</v>
      </c>
      <c r="H260" s="32">
        <f>SUM(H234:H239,H241:H246,H248:H253,H255:H258)</f>
        <v>3167768</v>
      </c>
      <c r="I260" s="37">
        <f t="shared" si="57"/>
        <v>0.24954270785641294</v>
      </c>
      <c r="J260" s="32">
        <f>SUM(J234:J239,J241:J246,J248:J253,J255:J258)</f>
        <v>3049832</v>
      </c>
      <c r="K260" s="37">
        <f t="shared" si="58"/>
        <v>0.24769187188053479</v>
      </c>
      <c r="L260" s="32">
        <f>SUM(L234:L239,L241:L246,L248:L253,L255:L258)</f>
        <v>340493</v>
      </c>
      <c r="M260" s="37">
        <f t="shared" si="59"/>
        <v>2.7653112870551208E-2</v>
      </c>
      <c r="N260" s="32">
        <f t="shared" si="60"/>
        <v>6867657</v>
      </c>
      <c r="O260" s="37">
        <f t="shared" si="61"/>
        <v>0.55775623633152838</v>
      </c>
      <c r="P260" s="32">
        <f>SUM(P234:P239,P241:P246,P248:P253,P255:P258)</f>
        <v>825696</v>
      </c>
      <c r="Q260" s="32">
        <f>SUM(Q234:Q239,Q241:Q246,Q248:Q253,Q255:Q258)</f>
        <v>25396217</v>
      </c>
      <c r="R260" s="32">
        <f>SUM(R234:R239,R241:R246,R248:R253,R255:R258)</f>
        <v>12444981</v>
      </c>
      <c r="S260" s="32">
        <f>SUM(S234:S239,S241:S246,S248:S253,S255:S258)</f>
        <v>9823152</v>
      </c>
      <c r="T260" s="37">
        <f t="shared" si="62"/>
        <v>0.78932639591816167</v>
      </c>
      <c r="U260" s="37">
        <f t="shared" si="63"/>
        <v>-0.58762910320505368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3966328</v>
      </c>
      <c r="E264" s="31">
        <v>3966328</v>
      </c>
      <c r="F264" s="31">
        <v>1548955</v>
      </c>
      <c r="G264" s="36">
        <f t="shared" si="64"/>
        <v>0.39052619954779333</v>
      </c>
      <c r="H264" s="31">
        <v>1282968</v>
      </c>
      <c r="I264" s="36">
        <f t="shared" si="65"/>
        <v>0.32346492776189967</v>
      </c>
      <c r="J264" s="31">
        <v>886939</v>
      </c>
      <c r="K264" s="36">
        <f t="shared" si="66"/>
        <v>0.22361715924653736</v>
      </c>
      <c r="L264" s="31">
        <v>209792</v>
      </c>
      <c r="M264" s="36">
        <f t="shared" si="67"/>
        <v>5.2893255424160582E-2</v>
      </c>
      <c r="N264" s="31">
        <f t="shared" si="68"/>
        <v>3928654</v>
      </c>
      <c r="O264" s="36">
        <f t="shared" si="69"/>
        <v>0.99050154198039098</v>
      </c>
      <c r="P264" s="31">
        <v>164869</v>
      </c>
      <c r="Q264" s="31">
        <v>3827368</v>
      </c>
      <c r="R264" s="31">
        <v>3778727</v>
      </c>
      <c r="S264" s="31">
        <v>3702677</v>
      </c>
      <c r="T264" s="36">
        <f t="shared" si="70"/>
        <v>0.97987417455666947</v>
      </c>
      <c r="U264" s="36">
        <f t="shared" si="71"/>
        <v>0.27247693623422231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3966328</v>
      </c>
      <c r="E267" s="32">
        <f>SUM(E263:E266)</f>
        <v>3966328</v>
      </c>
      <c r="F267" s="32">
        <f>SUM(F263:F266)</f>
        <v>1548955</v>
      </c>
      <c r="G267" s="37">
        <f t="shared" si="64"/>
        <v>0.39052619954779333</v>
      </c>
      <c r="H267" s="32">
        <f>SUM(H263:H266)</f>
        <v>1282968</v>
      </c>
      <c r="I267" s="37">
        <f t="shared" si="65"/>
        <v>0.32346492776189967</v>
      </c>
      <c r="J267" s="32">
        <f>SUM(J263:J266)</f>
        <v>886939</v>
      </c>
      <c r="K267" s="37">
        <f t="shared" si="66"/>
        <v>0.22361715924653736</v>
      </c>
      <c r="L267" s="32">
        <f>SUM(L263:L266)</f>
        <v>209792</v>
      </c>
      <c r="M267" s="37">
        <f t="shared" si="67"/>
        <v>5.2893255424160582E-2</v>
      </c>
      <c r="N267" s="32">
        <f t="shared" si="68"/>
        <v>3928654</v>
      </c>
      <c r="O267" s="37">
        <f t="shared" si="69"/>
        <v>0.99050154198039098</v>
      </c>
      <c r="P267" s="32">
        <f>SUM(P263:P266)</f>
        <v>164869</v>
      </c>
      <c r="Q267" s="32">
        <f>SUM(Q263:Q266)</f>
        <v>3827368</v>
      </c>
      <c r="R267" s="32">
        <f>SUM(R263:R266)</f>
        <v>3778727</v>
      </c>
      <c r="S267" s="32">
        <f>SUM(S263:S266)</f>
        <v>3702677</v>
      </c>
      <c r="T267" s="37">
        <f t="shared" si="70"/>
        <v>0.97987417455666947</v>
      </c>
      <c r="U267" s="37">
        <f t="shared" si="71"/>
        <v>0.27247693623422231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1334385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109558</v>
      </c>
      <c r="Q268" s="31">
        <v>-19423</v>
      </c>
      <c r="R268" s="31">
        <v>1270888</v>
      </c>
      <c r="S268" s="31">
        <v>535583</v>
      </c>
      <c r="T268" s="36">
        <f t="shared" si="70"/>
        <v>0.42142423250514599</v>
      </c>
      <c r="U268" s="36">
        <f t="shared" si="71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138078</v>
      </c>
      <c r="E269" s="31">
        <v>138078</v>
      </c>
      <c r="F269" s="31">
        <v>33255</v>
      </c>
      <c r="G269" s="36">
        <f t="shared" si="64"/>
        <v>0.24084213270760005</v>
      </c>
      <c r="H269" s="31">
        <v>10765</v>
      </c>
      <c r="I269" s="36">
        <f t="shared" si="65"/>
        <v>7.7963180231463369E-2</v>
      </c>
      <c r="J269" s="31">
        <v>31088</v>
      </c>
      <c r="K269" s="36">
        <f t="shared" si="66"/>
        <v>0.22514810469444807</v>
      </c>
      <c r="L269" s="31">
        <v>12853</v>
      </c>
      <c r="M269" s="36">
        <f t="shared" si="67"/>
        <v>9.3085067860194964E-2</v>
      </c>
      <c r="N269" s="31">
        <f t="shared" si="68"/>
        <v>87961</v>
      </c>
      <c r="O269" s="36">
        <f t="shared" si="69"/>
        <v>0.63703848549370645</v>
      </c>
      <c r="P269" s="31">
        <v>4425</v>
      </c>
      <c r="Q269" s="31">
        <v>123504</v>
      </c>
      <c r="R269" s="31">
        <v>131628</v>
      </c>
      <c r="S269" s="31">
        <v>71001</v>
      </c>
      <c r="T269" s="36">
        <f t="shared" si="70"/>
        <v>0.53940650925335032</v>
      </c>
      <c r="U269" s="36">
        <f t="shared" si="71"/>
        <v>1.9046327683615818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700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700</v>
      </c>
      <c r="O270" s="36">
        <f t="shared" si="69"/>
        <v>0</v>
      </c>
      <c r="P270" s="31">
        <v>168</v>
      </c>
      <c r="Q270" s="31">
        <v>8668</v>
      </c>
      <c r="R270" s="31">
        <v>8668</v>
      </c>
      <c r="S270" s="31">
        <v>2385</v>
      </c>
      <c r="T270" s="36">
        <f t="shared" si="70"/>
        <v>0.27514997692662668</v>
      </c>
      <c r="U270" s="36">
        <f t="shared" si="71"/>
        <v>-1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148955</v>
      </c>
      <c r="E271" s="31">
        <v>148955</v>
      </c>
      <c r="F271" s="31">
        <v>13001</v>
      </c>
      <c r="G271" s="36">
        <f t="shared" si="64"/>
        <v>8.7281393709509589E-2</v>
      </c>
      <c r="H271" s="31">
        <v>60988</v>
      </c>
      <c r="I271" s="36">
        <f t="shared" si="65"/>
        <v>0.40943909234332515</v>
      </c>
      <c r="J271" s="31">
        <v>15780</v>
      </c>
      <c r="K271" s="36">
        <f t="shared" si="66"/>
        <v>0.10593803497700648</v>
      </c>
      <c r="L271" s="31">
        <v>11669</v>
      </c>
      <c r="M271" s="36">
        <f t="shared" si="67"/>
        <v>7.8339095700043632E-2</v>
      </c>
      <c r="N271" s="31">
        <f t="shared" si="68"/>
        <v>101438</v>
      </c>
      <c r="O271" s="36">
        <f t="shared" si="69"/>
        <v>0.6809976167298849</v>
      </c>
      <c r="P271" s="31">
        <v>17343</v>
      </c>
      <c r="Q271" s="31">
        <v>40435</v>
      </c>
      <c r="R271" s="31">
        <v>147482</v>
      </c>
      <c r="S271" s="31">
        <v>122604</v>
      </c>
      <c r="T271" s="36">
        <f t="shared" si="70"/>
        <v>0.83131500793317148</v>
      </c>
      <c r="U271" s="36">
        <f t="shared" si="71"/>
        <v>-0.3271636971688866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5495</v>
      </c>
      <c r="E272" s="31">
        <v>5495</v>
      </c>
      <c r="F272" s="31">
        <v>0</v>
      </c>
      <c r="G272" s="36">
        <f t="shared" si="64"/>
        <v>0</v>
      </c>
      <c r="H272" s="31">
        <v>849</v>
      </c>
      <c r="I272" s="36">
        <f t="shared" si="65"/>
        <v>0.15450409463148318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849</v>
      </c>
      <c r="O272" s="36">
        <f t="shared" si="69"/>
        <v>0.15450409463148318</v>
      </c>
      <c r="P272" s="31">
        <v>16</v>
      </c>
      <c r="Q272" s="31">
        <v>1960</v>
      </c>
      <c r="R272" s="31">
        <v>2000</v>
      </c>
      <c r="S272" s="31">
        <v>475</v>
      </c>
      <c r="T272" s="36">
        <f t="shared" si="70"/>
        <v>0.23749999999999999</v>
      </c>
      <c r="U272" s="36">
        <f t="shared" si="71"/>
        <v>-1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1626913</v>
      </c>
      <c r="E275" s="32">
        <f>SUM(E268:E274)</f>
        <v>292528</v>
      </c>
      <c r="F275" s="32">
        <f>SUM(F268:F274)</f>
        <v>46956</v>
      </c>
      <c r="G275" s="37">
        <f t="shared" si="64"/>
        <v>2.8862022738769682E-2</v>
      </c>
      <c r="H275" s="32">
        <f>SUM(H268:H274)</f>
        <v>72602</v>
      </c>
      <c r="I275" s="37">
        <f t="shared" si="65"/>
        <v>4.4625619194142527E-2</v>
      </c>
      <c r="J275" s="32">
        <f>SUM(J268:J274)</f>
        <v>46868</v>
      </c>
      <c r="K275" s="37">
        <f t="shared" si="66"/>
        <v>0.16021714160695727</v>
      </c>
      <c r="L275" s="32">
        <f>SUM(L268:L274)</f>
        <v>24522</v>
      </c>
      <c r="M275" s="37">
        <f t="shared" si="67"/>
        <v>8.3827872887381721E-2</v>
      </c>
      <c r="N275" s="32">
        <f t="shared" si="68"/>
        <v>190948</v>
      </c>
      <c r="O275" s="37">
        <f t="shared" si="69"/>
        <v>0.65275118962971068</v>
      </c>
      <c r="P275" s="32">
        <f>SUM(P268:P274)</f>
        <v>131510</v>
      </c>
      <c r="Q275" s="32">
        <f>SUM(Q268:Q274)</f>
        <v>155144</v>
      </c>
      <c r="R275" s="32">
        <f>SUM(R268:R274)</f>
        <v>1560666</v>
      </c>
      <c r="S275" s="32">
        <f>SUM(S268:S274)</f>
        <v>732048</v>
      </c>
      <c r="T275" s="37">
        <f t="shared" si="70"/>
        <v>0.46906128537432096</v>
      </c>
      <c r="U275" s="37">
        <f t="shared" si="71"/>
        <v>-0.81353509238841148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75680</v>
      </c>
      <c r="E277" s="31">
        <v>75680</v>
      </c>
      <c r="F277" s="31">
        <v>13000</v>
      </c>
      <c r="G277" s="36">
        <f t="shared" si="64"/>
        <v>0.17177589852008457</v>
      </c>
      <c r="H277" s="31">
        <v>12900</v>
      </c>
      <c r="I277" s="36">
        <f t="shared" si="65"/>
        <v>0.17045454545454544</v>
      </c>
      <c r="J277" s="31">
        <v>13100</v>
      </c>
      <c r="K277" s="36">
        <f t="shared" si="66"/>
        <v>0.17309725158562367</v>
      </c>
      <c r="L277" s="31">
        <v>9650</v>
      </c>
      <c r="M277" s="36">
        <f t="shared" si="67"/>
        <v>0.1275105708245243</v>
      </c>
      <c r="N277" s="31">
        <f t="shared" si="68"/>
        <v>48650</v>
      </c>
      <c r="O277" s="36">
        <f t="shared" si="69"/>
        <v>0.64283826638477803</v>
      </c>
      <c r="P277" s="31">
        <v>13050</v>
      </c>
      <c r="Q277" s="31">
        <v>82100</v>
      </c>
      <c r="R277" s="31">
        <v>68800</v>
      </c>
      <c r="S277" s="31">
        <v>56251</v>
      </c>
      <c r="T277" s="36">
        <f t="shared" si="70"/>
        <v>0.81760174418604648</v>
      </c>
      <c r="U277" s="36">
        <f t="shared" si="71"/>
        <v>-0.26053639846743293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36750</v>
      </c>
      <c r="F278" s="31">
        <v>0</v>
      </c>
      <c r="G278" s="36">
        <f t="shared" si="64"/>
        <v>0</v>
      </c>
      <c r="H278" s="31">
        <v>5673</v>
      </c>
      <c r="I278" s="36">
        <f t="shared" si="65"/>
        <v>0</v>
      </c>
      <c r="J278" s="31">
        <v>9490</v>
      </c>
      <c r="K278" s="36">
        <f t="shared" si="66"/>
        <v>0.25823129251700683</v>
      </c>
      <c r="L278" s="31">
        <v>11537</v>
      </c>
      <c r="M278" s="36">
        <f t="shared" si="67"/>
        <v>0.31393197278911567</v>
      </c>
      <c r="N278" s="31">
        <f t="shared" si="68"/>
        <v>26700</v>
      </c>
      <c r="O278" s="36">
        <f t="shared" si="69"/>
        <v>0.72653061224489801</v>
      </c>
      <c r="P278" s="31">
        <v>0</v>
      </c>
      <c r="Q278" s="31">
        <v>35004</v>
      </c>
      <c r="R278" s="31">
        <v>35004</v>
      </c>
      <c r="S278" s="31">
        <v>14113</v>
      </c>
      <c r="T278" s="36">
        <f t="shared" si="70"/>
        <v>0.40318249342932239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900</v>
      </c>
      <c r="E279" s="31">
        <v>10100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4710</v>
      </c>
      <c r="R279" s="31">
        <v>4710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350000</v>
      </c>
      <c r="E280" s="31">
        <v>500000</v>
      </c>
      <c r="F280" s="31">
        <v>52322</v>
      </c>
      <c r="G280" s="36">
        <f t="shared" si="64"/>
        <v>0.14949142857142858</v>
      </c>
      <c r="H280" s="31">
        <v>150870</v>
      </c>
      <c r="I280" s="36">
        <f t="shared" si="65"/>
        <v>0.43105714285714286</v>
      </c>
      <c r="J280" s="31">
        <v>107040</v>
      </c>
      <c r="K280" s="36">
        <f t="shared" si="66"/>
        <v>0.21407999999999999</v>
      </c>
      <c r="L280" s="31">
        <v>138640</v>
      </c>
      <c r="M280" s="36">
        <f t="shared" si="67"/>
        <v>0.27728000000000003</v>
      </c>
      <c r="N280" s="31">
        <f t="shared" si="68"/>
        <v>448872</v>
      </c>
      <c r="O280" s="36">
        <f t="shared" si="69"/>
        <v>0.89774399999999999</v>
      </c>
      <c r="P280" s="31">
        <v>55115</v>
      </c>
      <c r="Q280" s="31">
        <v>245544</v>
      </c>
      <c r="R280" s="31">
        <v>570000</v>
      </c>
      <c r="S280" s="31">
        <v>398464</v>
      </c>
      <c r="T280" s="36">
        <f t="shared" si="70"/>
        <v>0.69905964912280705</v>
      </c>
      <c r="U280" s="36">
        <f t="shared" si="71"/>
        <v>1.51546765853216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1112</v>
      </c>
      <c r="E283" s="31">
        <v>1112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1060</v>
      </c>
      <c r="R283" s="31">
        <v>1060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427692</v>
      </c>
      <c r="E285" s="32">
        <f>SUM(E276:E284)</f>
        <v>623642</v>
      </c>
      <c r="F285" s="32">
        <f>SUM(F276:F284)</f>
        <v>65322</v>
      </c>
      <c r="G285" s="37">
        <f t="shared" si="64"/>
        <v>0.15273140484273728</v>
      </c>
      <c r="H285" s="32">
        <f>SUM(H276:H284)</f>
        <v>169443</v>
      </c>
      <c r="I285" s="37">
        <f t="shared" si="65"/>
        <v>0.39617996128054767</v>
      </c>
      <c r="J285" s="32">
        <f>SUM(J276:J284)</f>
        <v>129630</v>
      </c>
      <c r="K285" s="37">
        <f t="shared" si="66"/>
        <v>0.20785963742018659</v>
      </c>
      <c r="L285" s="32">
        <f>SUM(L276:L284)</f>
        <v>159827</v>
      </c>
      <c r="M285" s="37">
        <f t="shared" si="67"/>
        <v>0.25628004528238957</v>
      </c>
      <c r="N285" s="32">
        <f t="shared" si="68"/>
        <v>524222</v>
      </c>
      <c r="O285" s="37">
        <f t="shared" si="69"/>
        <v>0.84058161573466827</v>
      </c>
      <c r="P285" s="32">
        <f>SUM(P276:P284)</f>
        <v>68165</v>
      </c>
      <c r="Q285" s="32">
        <f>SUM(Q276:Q284)</f>
        <v>368418</v>
      </c>
      <c r="R285" s="32">
        <f>SUM(R276:R284)</f>
        <v>679574</v>
      </c>
      <c r="S285" s="32">
        <f>SUM(S276:S284)</f>
        <v>468828</v>
      </c>
      <c r="T285" s="37">
        <f t="shared" si="70"/>
        <v>0.68988513392213358</v>
      </c>
      <c r="U285" s="37">
        <f t="shared" si="71"/>
        <v>1.3447076945646592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24410</v>
      </c>
      <c r="E289" s="31">
        <v>24410</v>
      </c>
      <c r="F289" s="31">
        <v>2636</v>
      </c>
      <c r="G289" s="36">
        <f t="shared" si="64"/>
        <v>0.10798852929127407</v>
      </c>
      <c r="H289" s="31">
        <v>3999</v>
      </c>
      <c r="I289" s="36">
        <f t="shared" si="65"/>
        <v>0.16382630069643589</v>
      </c>
      <c r="J289" s="31">
        <v>3317</v>
      </c>
      <c r="K289" s="36">
        <f t="shared" si="66"/>
        <v>0.13588693158541582</v>
      </c>
      <c r="L289" s="31">
        <v>3272</v>
      </c>
      <c r="M289" s="36">
        <f t="shared" si="67"/>
        <v>0.13404342482589102</v>
      </c>
      <c r="N289" s="31">
        <f t="shared" si="68"/>
        <v>13224</v>
      </c>
      <c r="O289" s="36">
        <f t="shared" si="69"/>
        <v>0.54174518639901681</v>
      </c>
      <c r="P289" s="31">
        <v>5519</v>
      </c>
      <c r="Q289" s="31">
        <v>17049</v>
      </c>
      <c r="R289" s="31">
        <v>17049</v>
      </c>
      <c r="S289" s="31">
        <v>22115</v>
      </c>
      <c r="T289" s="36">
        <f t="shared" si="70"/>
        <v>1.2971435274796175</v>
      </c>
      <c r="U289" s="36">
        <f t="shared" si="71"/>
        <v>-0.40713897445189351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1671400</v>
      </c>
      <c r="E290" s="31">
        <v>1671400</v>
      </c>
      <c r="F290" s="31">
        <v>225329</v>
      </c>
      <c r="G290" s="36">
        <f t="shared" si="64"/>
        <v>0.1348145267440469</v>
      </c>
      <c r="H290" s="31">
        <v>521137</v>
      </c>
      <c r="I290" s="36">
        <f t="shared" si="65"/>
        <v>0.31179669737944238</v>
      </c>
      <c r="J290" s="31">
        <v>676075</v>
      </c>
      <c r="K290" s="36">
        <f t="shared" si="66"/>
        <v>0.4044962307047984</v>
      </c>
      <c r="L290" s="31">
        <v>256434</v>
      </c>
      <c r="M290" s="36">
        <f t="shared" si="67"/>
        <v>0.15342467392605003</v>
      </c>
      <c r="N290" s="31">
        <f t="shared" si="68"/>
        <v>1678975</v>
      </c>
      <c r="O290" s="36">
        <f t="shared" si="69"/>
        <v>1.0045321287543376</v>
      </c>
      <c r="P290" s="31">
        <v>449375</v>
      </c>
      <c r="Q290" s="31">
        <v>1572967</v>
      </c>
      <c r="R290" s="31">
        <v>1591600</v>
      </c>
      <c r="S290" s="31">
        <v>1709596</v>
      </c>
      <c r="T290" s="36">
        <f t="shared" si="70"/>
        <v>1.0741367177682835</v>
      </c>
      <c r="U290" s="36">
        <f t="shared" si="71"/>
        <v>-0.42935410292072318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1695810</v>
      </c>
      <c r="E292" s="32">
        <f>SUM(E286:E291)</f>
        <v>1695810</v>
      </c>
      <c r="F292" s="32">
        <f>SUM(F286:F291)</f>
        <v>227965</v>
      </c>
      <c r="G292" s="37">
        <f t="shared" si="64"/>
        <v>0.13442838525542367</v>
      </c>
      <c r="H292" s="32">
        <f>SUM(H286:H291)</f>
        <v>525136</v>
      </c>
      <c r="I292" s="37">
        <f t="shared" si="65"/>
        <v>0.30966676691374623</v>
      </c>
      <c r="J292" s="32">
        <f>SUM(J286:J291)</f>
        <v>679392</v>
      </c>
      <c r="K292" s="37">
        <f t="shared" si="66"/>
        <v>0.40062978753516021</v>
      </c>
      <c r="L292" s="32">
        <f>SUM(L286:L291)</f>
        <v>259706</v>
      </c>
      <c r="M292" s="37">
        <f t="shared" si="67"/>
        <v>0.1531456943879326</v>
      </c>
      <c r="N292" s="32">
        <f t="shared" si="68"/>
        <v>1692199</v>
      </c>
      <c r="O292" s="37">
        <f t="shared" si="69"/>
        <v>0.99787063409226273</v>
      </c>
      <c r="P292" s="32">
        <f>SUM(P286:P291)</f>
        <v>454894</v>
      </c>
      <c r="Q292" s="32">
        <f>SUM(Q286:Q291)</f>
        <v>1590016</v>
      </c>
      <c r="R292" s="32">
        <f>SUM(R286:R291)</f>
        <v>1608649</v>
      </c>
      <c r="S292" s="32">
        <f>SUM(S286:S291)</f>
        <v>1731711</v>
      </c>
      <c r="T292" s="37">
        <f t="shared" si="70"/>
        <v>1.0765002185063366</v>
      </c>
      <c r="U292" s="37">
        <f t="shared" si="71"/>
        <v>-0.42908457794563126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2720300</v>
      </c>
      <c r="E293" s="31">
        <v>2720300</v>
      </c>
      <c r="F293" s="31">
        <v>366307</v>
      </c>
      <c r="G293" s="36">
        <f t="shared" si="64"/>
        <v>0.13465683931919273</v>
      </c>
      <c r="H293" s="31">
        <v>535043</v>
      </c>
      <c r="I293" s="36">
        <f t="shared" si="65"/>
        <v>0.19668529206337537</v>
      </c>
      <c r="J293" s="31">
        <v>1400635</v>
      </c>
      <c r="K293" s="36">
        <f t="shared" si="66"/>
        <v>0.514882549718781</v>
      </c>
      <c r="L293" s="31">
        <v>916186</v>
      </c>
      <c r="M293" s="36">
        <f t="shared" si="67"/>
        <v>0.3367959416240856</v>
      </c>
      <c r="N293" s="31">
        <f t="shared" si="68"/>
        <v>3218171</v>
      </c>
      <c r="O293" s="36">
        <f t="shared" si="69"/>
        <v>1.1830206227254347</v>
      </c>
      <c r="P293" s="31">
        <v>560493</v>
      </c>
      <c r="Q293" s="31">
        <v>2265300</v>
      </c>
      <c r="R293" s="31">
        <v>2265300</v>
      </c>
      <c r="S293" s="31">
        <v>2652032</v>
      </c>
      <c r="T293" s="36">
        <f t="shared" si="70"/>
        <v>1.1707199929369179</v>
      </c>
      <c r="U293" s="36">
        <f t="shared" si="71"/>
        <v>0.63460739027962876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145864</v>
      </c>
      <c r="F295" s="31">
        <v>6810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-4205</v>
      </c>
      <c r="K295" s="36">
        <f t="shared" si="66"/>
        <v>-2.8828223550704767E-2</v>
      </c>
      <c r="L295" s="31">
        <v>-1511</v>
      </c>
      <c r="M295" s="36">
        <f t="shared" si="67"/>
        <v>-1.0358964514890583E-2</v>
      </c>
      <c r="N295" s="31">
        <f t="shared" si="68"/>
        <v>1094</v>
      </c>
      <c r="O295" s="36">
        <f t="shared" si="69"/>
        <v>7.5001371140240225E-3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2720300</v>
      </c>
      <c r="E298" s="32">
        <f>SUM(E293:E297)</f>
        <v>2866164</v>
      </c>
      <c r="F298" s="32">
        <f>SUM(F293:F297)</f>
        <v>373117</v>
      </c>
      <c r="G298" s="37">
        <f t="shared" si="64"/>
        <v>0.13716023967944713</v>
      </c>
      <c r="H298" s="32">
        <f>SUM(H293:H297)</f>
        <v>535043</v>
      </c>
      <c r="I298" s="37">
        <f t="shared" si="65"/>
        <v>0.19668529206337537</v>
      </c>
      <c r="J298" s="32">
        <f>SUM(J293:J297)</f>
        <v>1396430</v>
      </c>
      <c r="K298" s="37">
        <f t="shared" si="66"/>
        <v>0.48721217627463048</v>
      </c>
      <c r="L298" s="32">
        <f>SUM(L293:L297)</f>
        <v>914675</v>
      </c>
      <c r="M298" s="37">
        <f t="shared" si="67"/>
        <v>0.31912863325336582</v>
      </c>
      <c r="N298" s="32">
        <f t="shared" si="68"/>
        <v>3219265</v>
      </c>
      <c r="O298" s="37">
        <f t="shared" si="69"/>
        <v>1.1231963697820502</v>
      </c>
      <c r="P298" s="32">
        <f>SUM(P293:P297)</f>
        <v>560493</v>
      </c>
      <c r="Q298" s="32">
        <f>SUM(Q293:Q297)</f>
        <v>2265300</v>
      </c>
      <c r="R298" s="32">
        <f>SUM(R293:R297)</f>
        <v>2265300</v>
      </c>
      <c r="S298" s="32">
        <f>SUM(S293:S297)</f>
        <v>2652032</v>
      </c>
      <c r="T298" s="37">
        <f t="shared" si="70"/>
        <v>1.1707199929369179</v>
      </c>
      <c r="U298" s="37">
        <f t="shared" si="71"/>
        <v>0.63191154929677973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10437043</v>
      </c>
      <c r="E299" s="32">
        <f>SUM(E263:E266,E268:E274,E276:E284,E286:E291,E293:E297)</f>
        <v>9444472</v>
      </c>
      <c r="F299" s="32">
        <f>SUM(F263:F266,F268:F274,F276:F284,F286:F291,F293:F297)</f>
        <v>2262315</v>
      </c>
      <c r="G299" s="37">
        <f t="shared" si="64"/>
        <v>0.21675823315090298</v>
      </c>
      <c r="H299" s="32">
        <f>SUM(H263:H266,H268:H274,H276:H284,H286:H291,H293:H297)</f>
        <v>2585192</v>
      </c>
      <c r="I299" s="37">
        <f t="shared" si="65"/>
        <v>0.24769391100525312</v>
      </c>
      <c r="J299" s="32">
        <f>SUM(J263:J266,J268:J274,J276:J284,J286:J291,J293:J297)</f>
        <v>3139259</v>
      </c>
      <c r="K299" s="37">
        <f t="shared" si="66"/>
        <v>0.33239115961167548</v>
      </c>
      <c r="L299" s="32">
        <f>SUM(L263:L266,L268:L274,L276:L284,L286:L291,L293:L297)</f>
        <v>1568522</v>
      </c>
      <c r="M299" s="37">
        <f t="shared" si="67"/>
        <v>0.16607831544209142</v>
      </c>
      <c r="N299" s="32">
        <f t="shared" si="68"/>
        <v>9555288</v>
      </c>
      <c r="O299" s="37">
        <f t="shared" si="69"/>
        <v>1.0117334245895377</v>
      </c>
      <c r="P299" s="32">
        <f>SUM(P263:P266,P268:P274,P276:P284,P286:P291,P293:P297)</f>
        <v>1379931</v>
      </c>
      <c r="Q299" s="32">
        <f>SUM(Q263:Q266,Q268:Q274,Q276:Q284,Q286:Q291,Q293:Q297)</f>
        <v>8206246</v>
      </c>
      <c r="R299" s="32">
        <f>SUM(R263:R266,R268:R274,R276:R284,R286:R291,R293:R297)</f>
        <v>9892916</v>
      </c>
      <c r="S299" s="32">
        <f>SUM(S263:S266,S268:S274,S276:S284,S286:S291,S293:S297)</f>
        <v>9287296</v>
      </c>
      <c r="T299" s="37">
        <f t="shared" si="70"/>
        <v>0.93878245807404004</v>
      </c>
      <c r="U299" s="37">
        <f t="shared" si="71"/>
        <v>0.13666697827645002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88066710</v>
      </c>
      <c r="E302" s="31">
        <v>88218340</v>
      </c>
      <c r="F302" s="31">
        <v>17126602</v>
      </c>
      <c r="G302" s="36">
        <f t="shared" ref="G302:G339" si="72">IF(($D302     =0),0,($F302     /$D302     ))</f>
        <v>0.19447305343869437</v>
      </c>
      <c r="H302" s="31">
        <v>26117223</v>
      </c>
      <c r="I302" s="36">
        <f t="shared" ref="I302:I339" si="73">IF(($D302     =0),0,($H302     /$D302     ))</f>
        <v>0.29656181092719369</v>
      </c>
      <c r="J302" s="31">
        <v>18933389</v>
      </c>
      <c r="K302" s="36">
        <f t="shared" ref="K302:K339" si="74">IF(($E302     =0),0,($J302     /$E302     ))</f>
        <v>0.21461964711646128</v>
      </c>
      <c r="L302" s="31">
        <v>31524414</v>
      </c>
      <c r="M302" s="36">
        <f t="shared" ref="M302:M339" si="75">IF(($E302     =0),0,($L302     /$E302     ))</f>
        <v>0.357345354718758</v>
      </c>
      <c r="N302" s="31">
        <f t="shared" ref="N302:N339" si="76">$F302     +$H302     +$J302     +$L302</f>
        <v>93701628</v>
      </c>
      <c r="O302" s="36">
        <f t="shared" ref="O302:O339" si="77">IF(($E302     =0),0,($N302     /$E302     ))</f>
        <v>1.0621558737106138</v>
      </c>
      <c r="P302" s="31">
        <v>24875331</v>
      </c>
      <c r="Q302" s="31">
        <v>85762166</v>
      </c>
      <c r="R302" s="31">
        <v>90603957</v>
      </c>
      <c r="S302" s="31">
        <v>83230339</v>
      </c>
      <c r="T302" s="36">
        <f t="shared" ref="T302:T339" si="78">IF(($R302     =0),0,($S302     /$R302     ))</f>
        <v>0.91861704229981922</v>
      </c>
      <c r="U302" s="36">
        <f t="shared" ref="U302:U339" si="79">IF(($P302     =0),0,(($L302     /$P302     )-1))</f>
        <v>0.26729626230903225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88066710</v>
      </c>
      <c r="E303" s="32">
        <f>E302</f>
        <v>88218340</v>
      </c>
      <c r="F303" s="32">
        <f>F302</f>
        <v>17126602</v>
      </c>
      <c r="G303" s="37">
        <f t="shared" si="72"/>
        <v>0.19447305343869437</v>
      </c>
      <c r="H303" s="32">
        <f>H302</f>
        <v>26117223</v>
      </c>
      <c r="I303" s="37">
        <f t="shared" si="73"/>
        <v>0.29656181092719369</v>
      </c>
      <c r="J303" s="32">
        <f>J302</f>
        <v>18933389</v>
      </c>
      <c r="K303" s="37">
        <f t="shared" si="74"/>
        <v>0.21461964711646128</v>
      </c>
      <c r="L303" s="32">
        <f>L302</f>
        <v>31524414</v>
      </c>
      <c r="M303" s="37">
        <f t="shared" si="75"/>
        <v>0.357345354718758</v>
      </c>
      <c r="N303" s="32">
        <f t="shared" si="76"/>
        <v>93701628</v>
      </c>
      <c r="O303" s="37">
        <f t="shared" si="77"/>
        <v>1.0621558737106138</v>
      </c>
      <c r="P303" s="32">
        <f>P302</f>
        <v>24875331</v>
      </c>
      <c r="Q303" s="32">
        <f>Q302</f>
        <v>85762166</v>
      </c>
      <c r="R303" s="32">
        <f>R302</f>
        <v>90603957</v>
      </c>
      <c r="S303" s="32">
        <f>S302</f>
        <v>83230339</v>
      </c>
      <c r="T303" s="37">
        <f t="shared" si="78"/>
        <v>0.91861704229981922</v>
      </c>
      <c r="U303" s="37">
        <f t="shared" si="79"/>
        <v>0.26729626230903225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4205707</v>
      </c>
      <c r="E304" s="31">
        <v>3373337</v>
      </c>
      <c r="F304" s="31">
        <v>1550589</v>
      </c>
      <c r="G304" s="36">
        <f t="shared" si="72"/>
        <v>0.36868688189643262</v>
      </c>
      <c r="H304" s="31">
        <v>525382</v>
      </c>
      <c r="I304" s="36">
        <f t="shared" si="73"/>
        <v>0.12492120825345179</v>
      </c>
      <c r="J304" s="31">
        <v>793574</v>
      </c>
      <c r="K304" s="36">
        <f t="shared" si="74"/>
        <v>0.23524895378078145</v>
      </c>
      <c r="L304" s="31">
        <v>384880</v>
      </c>
      <c r="M304" s="36">
        <f t="shared" si="75"/>
        <v>0.11409473764405988</v>
      </c>
      <c r="N304" s="31">
        <f t="shared" si="76"/>
        <v>3254425</v>
      </c>
      <c r="O304" s="36">
        <f t="shared" si="77"/>
        <v>0.96474944543044472</v>
      </c>
      <c r="P304" s="31">
        <v>253974</v>
      </c>
      <c r="Q304" s="31">
        <v>4295624</v>
      </c>
      <c r="R304" s="31">
        <v>3860043</v>
      </c>
      <c r="S304" s="31">
        <v>3241688</v>
      </c>
      <c r="T304" s="36">
        <f t="shared" si="78"/>
        <v>0.83980618868753532</v>
      </c>
      <c r="U304" s="36">
        <f t="shared" si="79"/>
        <v>0.51543071338010971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3599547</v>
      </c>
      <c r="E305" s="31">
        <v>3069864</v>
      </c>
      <c r="F305" s="31">
        <v>681481</v>
      </c>
      <c r="G305" s="36">
        <f t="shared" si="72"/>
        <v>0.18932410106049455</v>
      </c>
      <c r="H305" s="31">
        <v>1485786</v>
      </c>
      <c r="I305" s="36">
        <f t="shared" si="73"/>
        <v>0.41277027359276042</v>
      </c>
      <c r="J305" s="31">
        <v>487826</v>
      </c>
      <c r="K305" s="36">
        <f t="shared" si="74"/>
        <v>0.1589080167720785</v>
      </c>
      <c r="L305" s="31">
        <v>515676</v>
      </c>
      <c r="M305" s="36">
        <f t="shared" si="75"/>
        <v>0.167980079899305</v>
      </c>
      <c r="N305" s="31">
        <f t="shared" si="76"/>
        <v>3170769</v>
      </c>
      <c r="O305" s="36">
        <f t="shared" si="77"/>
        <v>1.0328695342855578</v>
      </c>
      <c r="P305" s="31">
        <v>301831</v>
      </c>
      <c r="Q305" s="31">
        <v>2838963</v>
      </c>
      <c r="R305" s="31">
        <v>3830990</v>
      </c>
      <c r="S305" s="31">
        <v>3030874</v>
      </c>
      <c r="T305" s="36">
        <f t="shared" si="78"/>
        <v>0.79114641385124995</v>
      </c>
      <c r="U305" s="36">
        <f t="shared" si="79"/>
        <v>0.70849250077029868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6276000</v>
      </c>
      <c r="E306" s="31">
        <v>6276000</v>
      </c>
      <c r="F306" s="31">
        <v>1708776</v>
      </c>
      <c r="G306" s="36">
        <f t="shared" si="72"/>
        <v>0.27227151051625237</v>
      </c>
      <c r="H306" s="31">
        <v>2188357</v>
      </c>
      <c r="I306" s="36">
        <f t="shared" si="73"/>
        <v>0.34868658381134482</v>
      </c>
      <c r="J306" s="31">
        <v>1794599</v>
      </c>
      <c r="K306" s="36">
        <f t="shared" si="74"/>
        <v>0.28594630337794774</v>
      </c>
      <c r="L306" s="31">
        <v>884248</v>
      </c>
      <c r="M306" s="36">
        <f t="shared" si="75"/>
        <v>0.14089356277884002</v>
      </c>
      <c r="N306" s="31">
        <f t="shared" si="76"/>
        <v>6575980</v>
      </c>
      <c r="O306" s="36">
        <f t="shared" si="77"/>
        <v>1.047797960484385</v>
      </c>
      <c r="P306" s="31">
        <v>861027</v>
      </c>
      <c r="Q306" s="31">
        <v>5518000</v>
      </c>
      <c r="R306" s="31">
        <v>5515000</v>
      </c>
      <c r="S306" s="31">
        <v>6012933</v>
      </c>
      <c r="T306" s="36">
        <f t="shared" si="78"/>
        <v>1.0902870353581142</v>
      </c>
      <c r="U306" s="36">
        <f t="shared" si="79"/>
        <v>2.696895683875189E-2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10657197</v>
      </c>
      <c r="E307" s="31">
        <v>10657197</v>
      </c>
      <c r="F307" s="31">
        <v>2447279</v>
      </c>
      <c r="G307" s="36">
        <f t="shared" si="72"/>
        <v>0.22963627302751372</v>
      </c>
      <c r="H307" s="31">
        <v>3126599</v>
      </c>
      <c r="I307" s="36">
        <f t="shared" si="73"/>
        <v>0.29337911272541928</v>
      </c>
      <c r="J307" s="31">
        <v>3391197</v>
      </c>
      <c r="K307" s="36">
        <f t="shared" si="74"/>
        <v>0.31820721715100136</v>
      </c>
      <c r="L307" s="31">
        <v>1818607</v>
      </c>
      <c r="M307" s="36">
        <f t="shared" si="75"/>
        <v>0.17064590248261338</v>
      </c>
      <c r="N307" s="31">
        <f t="shared" si="76"/>
        <v>10783682</v>
      </c>
      <c r="O307" s="36">
        <f t="shared" si="77"/>
        <v>1.0118685053865477</v>
      </c>
      <c r="P307" s="31">
        <v>1540382</v>
      </c>
      <c r="Q307" s="31">
        <v>9861584</v>
      </c>
      <c r="R307" s="31">
        <v>9033829</v>
      </c>
      <c r="S307" s="31">
        <v>10062657</v>
      </c>
      <c r="T307" s="36">
        <f t="shared" si="78"/>
        <v>1.1138861494943064</v>
      </c>
      <c r="U307" s="36">
        <f t="shared" si="79"/>
        <v>0.18062078107897905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5270502</v>
      </c>
      <c r="E308" s="31">
        <v>5390502</v>
      </c>
      <c r="F308" s="31">
        <v>1116686</v>
      </c>
      <c r="G308" s="36">
        <f t="shared" si="72"/>
        <v>0.2118746942890829</v>
      </c>
      <c r="H308" s="31">
        <v>2172234</v>
      </c>
      <c r="I308" s="36">
        <f t="shared" si="73"/>
        <v>0.41214935503297406</v>
      </c>
      <c r="J308" s="31">
        <v>1972288</v>
      </c>
      <c r="K308" s="36">
        <f t="shared" si="74"/>
        <v>0.36588206441626403</v>
      </c>
      <c r="L308" s="31">
        <v>643331</v>
      </c>
      <c r="M308" s="36">
        <f t="shared" si="75"/>
        <v>0.1193452854669194</v>
      </c>
      <c r="N308" s="31">
        <f t="shared" si="76"/>
        <v>5904539</v>
      </c>
      <c r="O308" s="36">
        <f t="shared" si="77"/>
        <v>1.0953597642668531</v>
      </c>
      <c r="P308" s="31">
        <v>610567</v>
      </c>
      <c r="Q308" s="31">
        <v>5250475</v>
      </c>
      <c r="R308" s="31">
        <v>5280475</v>
      </c>
      <c r="S308" s="31">
        <v>5354330</v>
      </c>
      <c r="T308" s="36">
        <f t="shared" si="78"/>
        <v>1.0139864311449254</v>
      </c>
      <c r="U308" s="36">
        <f t="shared" si="79"/>
        <v>5.3661596516025201E-2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4713065</v>
      </c>
      <c r="E309" s="31">
        <v>4713065</v>
      </c>
      <c r="F309" s="31">
        <v>1166731</v>
      </c>
      <c r="G309" s="36">
        <f t="shared" si="72"/>
        <v>0.24755249503242582</v>
      </c>
      <c r="H309" s="31">
        <v>1466830</v>
      </c>
      <c r="I309" s="36">
        <f t="shared" si="73"/>
        <v>0.3112263463372561</v>
      </c>
      <c r="J309" s="31">
        <v>1776617</v>
      </c>
      <c r="K309" s="36">
        <f t="shared" si="74"/>
        <v>0.37695576021124255</v>
      </c>
      <c r="L309" s="31">
        <v>1474501</v>
      </c>
      <c r="M309" s="36">
        <f t="shared" si="75"/>
        <v>0.3128539496060419</v>
      </c>
      <c r="N309" s="31">
        <f t="shared" si="76"/>
        <v>5884679</v>
      </c>
      <c r="O309" s="36">
        <f t="shared" si="77"/>
        <v>1.2485885511869665</v>
      </c>
      <c r="P309" s="31">
        <v>1358787</v>
      </c>
      <c r="Q309" s="31">
        <v>4266792</v>
      </c>
      <c r="R309" s="31">
        <v>4516792</v>
      </c>
      <c r="S309" s="31">
        <v>5376761</v>
      </c>
      <c r="T309" s="36">
        <f t="shared" si="78"/>
        <v>1.1903937573392798</v>
      </c>
      <c r="U309" s="36">
        <f t="shared" si="79"/>
        <v>8.5159778537769348E-2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34722018</v>
      </c>
      <c r="E310" s="32">
        <f>SUM(E304:E309)</f>
        <v>33479965</v>
      </c>
      <c r="F310" s="32">
        <f>SUM(F304:F309)</f>
        <v>8671542</v>
      </c>
      <c r="G310" s="37">
        <f t="shared" si="72"/>
        <v>0.24974187848183249</v>
      </c>
      <c r="H310" s="32">
        <f>SUM(H304:H309)</f>
        <v>10965188</v>
      </c>
      <c r="I310" s="37">
        <f t="shared" si="73"/>
        <v>0.31579927180499706</v>
      </c>
      <c r="J310" s="32">
        <f>SUM(J304:J309)</f>
        <v>10216101</v>
      </c>
      <c r="K310" s="37">
        <f t="shared" si="74"/>
        <v>0.30514073118057322</v>
      </c>
      <c r="L310" s="32">
        <f>SUM(L304:L309)</f>
        <v>5721243</v>
      </c>
      <c r="M310" s="37">
        <f t="shared" si="75"/>
        <v>0.17088557290905174</v>
      </c>
      <c r="N310" s="32">
        <f t="shared" si="76"/>
        <v>35574074</v>
      </c>
      <c r="O310" s="37">
        <f t="shared" si="77"/>
        <v>1.062548123930237</v>
      </c>
      <c r="P310" s="32">
        <f>SUM(P304:P309)</f>
        <v>4926568</v>
      </c>
      <c r="Q310" s="32">
        <f>SUM(Q304:Q309)</f>
        <v>32031438</v>
      </c>
      <c r="R310" s="32">
        <f>SUM(R304:R309)</f>
        <v>32037129</v>
      </c>
      <c r="S310" s="32">
        <f>SUM(S304:S309)</f>
        <v>33079243</v>
      </c>
      <c r="T310" s="37">
        <f t="shared" si="78"/>
        <v>1.0325283204996303</v>
      </c>
      <c r="U310" s="37">
        <f t="shared" si="79"/>
        <v>0.16130397469394508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7820409</v>
      </c>
      <c r="E311" s="31">
        <v>7820409</v>
      </c>
      <c r="F311" s="31">
        <v>1180269</v>
      </c>
      <c r="G311" s="36">
        <f t="shared" si="72"/>
        <v>0.15092164616965686</v>
      </c>
      <c r="H311" s="31">
        <v>1936223</v>
      </c>
      <c r="I311" s="36">
        <f t="shared" si="73"/>
        <v>0.24758589991904514</v>
      </c>
      <c r="J311" s="31">
        <v>2894570</v>
      </c>
      <c r="K311" s="36">
        <f t="shared" si="74"/>
        <v>0.37013025789316134</v>
      </c>
      <c r="L311" s="31">
        <v>1523462</v>
      </c>
      <c r="M311" s="36">
        <f t="shared" si="75"/>
        <v>0.19480592383339543</v>
      </c>
      <c r="N311" s="31">
        <f t="shared" si="76"/>
        <v>7534524</v>
      </c>
      <c r="O311" s="36">
        <f t="shared" si="77"/>
        <v>0.96344372781525878</v>
      </c>
      <c r="P311" s="31">
        <v>1312943</v>
      </c>
      <c r="Q311" s="31">
        <v>6955693</v>
      </c>
      <c r="R311" s="31">
        <v>6955693</v>
      </c>
      <c r="S311" s="31">
        <v>6690048</v>
      </c>
      <c r="T311" s="36">
        <f t="shared" si="78"/>
        <v>0.96180898150622807</v>
      </c>
      <c r="U311" s="36">
        <f t="shared" si="79"/>
        <v>0.16034130956180115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1924489</v>
      </c>
      <c r="E312" s="31">
        <v>2350989</v>
      </c>
      <c r="F312" s="31">
        <v>215551</v>
      </c>
      <c r="G312" s="36">
        <f t="shared" si="72"/>
        <v>0.11200427749911795</v>
      </c>
      <c r="H312" s="31">
        <v>729353</v>
      </c>
      <c r="I312" s="36">
        <f t="shared" si="73"/>
        <v>0.37898527868956383</v>
      </c>
      <c r="J312" s="31">
        <v>1305582</v>
      </c>
      <c r="K312" s="36">
        <f t="shared" si="74"/>
        <v>0.55533309598641256</v>
      </c>
      <c r="L312" s="31">
        <v>455426</v>
      </c>
      <c r="M312" s="36">
        <f t="shared" si="75"/>
        <v>0.19371677196277823</v>
      </c>
      <c r="N312" s="31">
        <f t="shared" si="76"/>
        <v>2705912</v>
      </c>
      <c r="O312" s="36">
        <f t="shared" si="77"/>
        <v>1.1509675289846104</v>
      </c>
      <c r="P312" s="31">
        <v>353792</v>
      </c>
      <c r="Q312" s="31">
        <v>1841642</v>
      </c>
      <c r="R312" s="31">
        <v>1834595</v>
      </c>
      <c r="S312" s="31">
        <v>2006103</v>
      </c>
      <c r="T312" s="36">
        <f t="shared" si="78"/>
        <v>1.0934854831720353</v>
      </c>
      <c r="U312" s="36">
        <f t="shared" si="79"/>
        <v>0.28727048661360355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257265</v>
      </c>
      <c r="E313" s="31">
        <v>257265</v>
      </c>
      <c r="F313" s="31">
        <v>25500</v>
      </c>
      <c r="G313" s="36">
        <f t="shared" si="72"/>
        <v>9.911958486385633E-2</v>
      </c>
      <c r="H313" s="31">
        <v>73833</v>
      </c>
      <c r="I313" s="36">
        <f t="shared" si="73"/>
        <v>0.28699201212757275</v>
      </c>
      <c r="J313" s="31">
        <v>603076</v>
      </c>
      <c r="K313" s="36">
        <f t="shared" si="74"/>
        <v>2.3441820690727462</v>
      </c>
      <c r="L313" s="31">
        <v>77330</v>
      </c>
      <c r="M313" s="36">
        <f t="shared" si="75"/>
        <v>0.30058499990282395</v>
      </c>
      <c r="N313" s="31">
        <f t="shared" si="76"/>
        <v>779739</v>
      </c>
      <c r="O313" s="36">
        <f t="shared" si="77"/>
        <v>3.0308786659669988</v>
      </c>
      <c r="P313" s="31">
        <v>418989</v>
      </c>
      <c r="Q313" s="31">
        <v>1242263</v>
      </c>
      <c r="R313" s="31">
        <v>737521</v>
      </c>
      <c r="S313" s="31">
        <v>745783</v>
      </c>
      <c r="T313" s="36">
        <f t="shared" si="78"/>
        <v>1.0112023928810163</v>
      </c>
      <c r="U313" s="36">
        <f t="shared" si="79"/>
        <v>-0.81543668210859954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4288900</v>
      </c>
      <c r="E314" s="31">
        <v>3889500</v>
      </c>
      <c r="F314" s="31">
        <v>700396</v>
      </c>
      <c r="G314" s="36">
        <f t="shared" si="72"/>
        <v>0.16330434377113012</v>
      </c>
      <c r="H314" s="31">
        <v>824509</v>
      </c>
      <c r="I314" s="36">
        <f t="shared" si="73"/>
        <v>0.19224253305043251</v>
      </c>
      <c r="J314" s="31">
        <v>1845177</v>
      </c>
      <c r="K314" s="36">
        <f t="shared" si="74"/>
        <v>0.47439953721558042</v>
      </c>
      <c r="L314" s="31">
        <v>1447362</v>
      </c>
      <c r="M314" s="36">
        <f t="shared" si="75"/>
        <v>0.37212032394909372</v>
      </c>
      <c r="N314" s="31">
        <f t="shared" si="76"/>
        <v>4817444</v>
      </c>
      <c r="O314" s="36">
        <f t="shared" si="77"/>
        <v>1.2385766808073018</v>
      </c>
      <c r="P314" s="31">
        <v>1046372</v>
      </c>
      <c r="Q314" s="31">
        <v>4367070</v>
      </c>
      <c r="R314" s="31">
        <v>5286470</v>
      </c>
      <c r="S314" s="31">
        <v>4293479</v>
      </c>
      <c r="T314" s="36">
        <f t="shared" si="78"/>
        <v>0.8121636933530314</v>
      </c>
      <c r="U314" s="36">
        <f t="shared" si="79"/>
        <v>0.38321935219979131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1016343</v>
      </c>
      <c r="E315" s="31">
        <v>1074727</v>
      </c>
      <c r="F315" s="31">
        <v>150107</v>
      </c>
      <c r="G315" s="36">
        <f t="shared" si="72"/>
        <v>0.14769324922786894</v>
      </c>
      <c r="H315" s="31">
        <v>94805</v>
      </c>
      <c r="I315" s="36">
        <f t="shared" si="73"/>
        <v>9.328051651853754E-2</v>
      </c>
      <c r="J315" s="31">
        <v>135421</v>
      </c>
      <c r="K315" s="36">
        <f t="shared" si="74"/>
        <v>0.12600502267087363</v>
      </c>
      <c r="L315" s="31">
        <v>229765</v>
      </c>
      <c r="M315" s="36">
        <f t="shared" si="75"/>
        <v>0.21378917622800953</v>
      </c>
      <c r="N315" s="31">
        <f t="shared" si="76"/>
        <v>610098</v>
      </c>
      <c r="O315" s="36">
        <f t="shared" si="77"/>
        <v>0.56767718685768576</v>
      </c>
      <c r="P315" s="31">
        <v>149586</v>
      </c>
      <c r="Q315" s="31">
        <v>379360</v>
      </c>
      <c r="R315" s="31">
        <v>1007441</v>
      </c>
      <c r="S315" s="31">
        <v>536853</v>
      </c>
      <c r="T315" s="36">
        <f t="shared" si="78"/>
        <v>0.53288778201403353</v>
      </c>
      <c r="U315" s="36">
        <f t="shared" si="79"/>
        <v>0.53600604334630253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15307406</v>
      </c>
      <c r="E317" s="32">
        <f>SUM(E311:E316)</f>
        <v>15392890</v>
      </c>
      <c r="F317" s="32">
        <f>SUM(F311:F316)</f>
        <v>2271823</v>
      </c>
      <c r="G317" s="37">
        <f t="shared" si="72"/>
        <v>0.1484133235899015</v>
      </c>
      <c r="H317" s="32">
        <f>SUM(H311:H316)</f>
        <v>3658723</v>
      </c>
      <c r="I317" s="37">
        <f t="shared" si="73"/>
        <v>0.23901652572617463</v>
      </c>
      <c r="J317" s="32">
        <f>SUM(J311:J316)</f>
        <v>6783826</v>
      </c>
      <c r="K317" s="37">
        <f t="shared" si="74"/>
        <v>0.44071165323730632</v>
      </c>
      <c r="L317" s="32">
        <f>SUM(L311:L316)</f>
        <v>3733345</v>
      </c>
      <c r="M317" s="37">
        <f t="shared" si="75"/>
        <v>0.24253697648719635</v>
      </c>
      <c r="N317" s="32">
        <f t="shared" si="76"/>
        <v>16447717</v>
      </c>
      <c r="O317" s="37">
        <f t="shared" si="77"/>
        <v>1.068526897808014</v>
      </c>
      <c r="P317" s="32">
        <f>SUM(P311:P316)</f>
        <v>3281682</v>
      </c>
      <c r="Q317" s="32">
        <f>SUM(Q311:Q316)</f>
        <v>14786028</v>
      </c>
      <c r="R317" s="32">
        <f>SUM(R311:R316)</f>
        <v>15821720</v>
      </c>
      <c r="S317" s="32">
        <f>SUM(S311:S316)</f>
        <v>14272266</v>
      </c>
      <c r="T317" s="37">
        <f t="shared" si="78"/>
        <v>0.9020679167625264</v>
      </c>
      <c r="U317" s="37">
        <f t="shared" si="79"/>
        <v>0.13763155601304455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50153</v>
      </c>
      <c r="E318" s="31">
        <v>50153</v>
      </c>
      <c r="F318" s="31">
        <v>14589</v>
      </c>
      <c r="G318" s="36">
        <f t="shared" si="72"/>
        <v>0.29088987697645208</v>
      </c>
      <c r="H318" s="31">
        <v>8932</v>
      </c>
      <c r="I318" s="36">
        <f t="shared" si="73"/>
        <v>0.17809502921061551</v>
      </c>
      <c r="J318" s="31">
        <v>18513</v>
      </c>
      <c r="K318" s="36">
        <f t="shared" si="74"/>
        <v>0.36913046078998263</v>
      </c>
      <c r="L318" s="31">
        <v>21940</v>
      </c>
      <c r="M318" s="36">
        <f t="shared" si="75"/>
        <v>0.43746136821326742</v>
      </c>
      <c r="N318" s="31">
        <f t="shared" si="76"/>
        <v>63974</v>
      </c>
      <c r="O318" s="36">
        <f t="shared" si="77"/>
        <v>1.2755767351903176</v>
      </c>
      <c r="P318" s="31">
        <v>17410</v>
      </c>
      <c r="Q318" s="31">
        <v>12236</v>
      </c>
      <c r="R318" s="31">
        <v>50104</v>
      </c>
      <c r="S318" s="31">
        <v>58054</v>
      </c>
      <c r="T318" s="36">
        <f t="shared" si="78"/>
        <v>1.1586699664697429</v>
      </c>
      <c r="U318" s="36">
        <f t="shared" si="79"/>
        <v>0.26019529006318209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14104460</v>
      </c>
      <c r="E319" s="31">
        <v>13755260</v>
      </c>
      <c r="F319" s="31">
        <v>3617160</v>
      </c>
      <c r="G319" s="36">
        <f t="shared" si="72"/>
        <v>0.2564550503883169</v>
      </c>
      <c r="H319" s="31">
        <v>6833100</v>
      </c>
      <c r="I319" s="36">
        <f t="shared" si="73"/>
        <v>0.48446377954207392</v>
      </c>
      <c r="J319" s="31">
        <v>4198086</v>
      </c>
      <c r="K319" s="36">
        <f t="shared" si="74"/>
        <v>0.30519859312001374</v>
      </c>
      <c r="L319" s="31">
        <v>2707410</v>
      </c>
      <c r="M319" s="36">
        <f t="shared" si="75"/>
        <v>0.19682725008469487</v>
      </c>
      <c r="N319" s="31">
        <f t="shared" si="76"/>
        <v>17355756</v>
      </c>
      <c r="O319" s="36">
        <f t="shared" si="77"/>
        <v>1.2617541216959911</v>
      </c>
      <c r="P319" s="31">
        <v>3420585</v>
      </c>
      <c r="Q319" s="31">
        <v>12688500</v>
      </c>
      <c r="R319" s="31">
        <v>12688501</v>
      </c>
      <c r="S319" s="31">
        <v>16213866</v>
      </c>
      <c r="T319" s="36">
        <f t="shared" si="78"/>
        <v>1.2778393602207228</v>
      </c>
      <c r="U319" s="36">
        <f t="shared" si="79"/>
        <v>-0.20849503812944281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10142928</v>
      </c>
      <c r="E320" s="31">
        <v>10142928</v>
      </c>
      <c r="F320" s="31">
        <v>2854201</v>
      </c>
      <c r="G320" s="36">
        <f t="shared" si="72"/>
        <v>0.28139813276797393</v>
      </c>
      <c r="H320" s="31">
        <v>2590782</v>
      </c>
      <c r="I320" s="36">
        <f t="shared" si="73"/>
        <v>0.25542742687318692</v>
      </c>
      <c r="J320" s="31">
        <v>1419465</v>
      </c>
      <c r="K320" s="36">
        <f t="shared" si="74"/>
        <v>0.13994627586826999</v>
      </c>
      <c r="L320" s="31">
        <v>741824</v>
      </c>
      <c r="M320" s="36">
        <f t="shared" si="75"/>
        <v>7.3137066535422512E-2</v>
      </c>
      <c r="N320" s="31">
        <f t="shared" si="76"/>
        <v>7606272</v>
      </c>
      <c r="O320" s="36">
        <f t="shared" si="77"/>
        <v>0.74990890204485328</v>
      </c>
      <c r="P320" s="31">
        <v>489636</v>
      </c>
      <c r="Q320" s="31">
        <v>10027420</v>
      </c>
      <c r="R320" s="31">
        <v>10027430</v>
      </c>
      <c r="S320" s="31">
        <v>7115779</v>
      </c>
      <c r="T320" s="36">
        <f t="shared" si="78"/>
        <v>0.70963138112158353</v>
      </c>
      <c r="U320" s="36">
        <f t="shared" si="79"/>
        <v>0.5150519978106185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1534859</v>
      </c>
      <c r="E321" s="31">
        <v>862412</v>
      </c>
      <c r="F321" s="31">
        <v>197687</v>
      </c>
      <c r="G321" s="36">
        <f t="shared" si="72"/>
        <v>0.12879815018838864</v>
      </c>
      <c r="H321" s="31">
        <v>228574</v>
      </c>
      <c r="I321" s="36">
        <f t="shared" si="73"/>
        <v>0.1489218227863276</v>
      </c>
      <c r="J321" s="31">
        <v>239220</v>
      </c>
      <c r="K321" s="36">
        <f t="shared" si="74"/>
        <v>0.27738482303121942</v>
      </c>
      <c r="L321" s="31">
        <v>286179</v>
      </c>
      <c r="M321" s="36">
        <f t="shared" si="75"/>
        <v>0.33183559597964779</v>
      </c>
      <c r="N321" s="31">
        <f t="shared" si="76"/>
        <v>951660</v>
      </c>
      <c r="O321" s="36">
        <f t="shared" si="77"/>
        <v>1.1034865006516608</v>
      </c>
      <c r="P321" s="31">
        <v>325608</v>
      </c>
      <c r="Q321" s="31">
        <v>858027</v>
      </c>
      <c r="R321" s="31">
        <v>924623</v>
      </c>
      <c r="S321" s="31">
        <v>1092226</v>
      </c>
      <c r="T321" s="36">
        <f t="shared" si="78"/>
        <v>1.1812663107017671</v>
      </c>
      <c r="U321" s="36">
        <f t="shared" si="79"/>
        <v>-0.12109346207709881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21133000</v>
      </c>
      <c r="E322" s="31">
        <v>21781901</v>
      </c>
      <c r="F322" s="31">
        <v>5566574</v>
      </c>
      <c r="G322" s="36">
        <f t="shared" si="72"/>
        <v>0.26340670988501397</v>
      </c>
      <c r="H322" s="31">
        <v>6036019</v>
      </c>
      <c r="I322" s="36">
        <f t="shared" si="73"/>
        <v>0.28562054606539533</v>
      </c>
      <c r="J322" s="31">
        <v>5451653</v>
      </c>
      <c r="K322" s="36">
        <f t="shared" si="74"/>
        <v>0.25028361849592468</v>
      </c>
      <c r="L322" s="31">
        <v>4976073</v>
      </c>
      <c r="M322" s="36">
        <f t="shared" si="75"/>
        <v>0.22844989516755218</v>
      </c>
      <c r="N322" s="31">
        <f t="shared" si="76"/>
        <v>22030319</v>
      </c>
      <c r="O322" s="36">
        <f t="shared" si="77"/>
        <v>1.0114047896921394</v>
      </c>
      <c r="P322" s="31">
        <v>4558047</v>
      </c>
      <c r="Q322" s="31">
        <v>20129500</v>
      </c>
      <c r="R322" s="31">
        <v>20231000</v>
      </c>
      <c r="S322" s="31">
        <v>20873271</v>
      </c>
      <c r="T322" s="36">
        <f t="shared" si="78"/>
        <v>1.0317468736098068</v>
      </c>
      <c r="U322" s="36">
        <f t="shared" si="79"/>
        <v>9.171164755431449E-2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46965400</v>
      </c>
      <c r="E323" s="32">
        <f>SUM(E318:E322)</f>
        <v>46592654</v>
      </c>
      <c r="F323" s="32">
        <f>SUM(F318:F322)</f>
        <v>12250211</v>
      </c>
      <c r="G323" s="37">
        <f t="shared" si="72"/>
        <v>0.26083480604870818</v>
      </c>
      <c r="H323" s="32">
        <f>SUM(H318:H322)</f>
        <v>15697407</v>
      </c>
      <c r="I323" s="37">
        <f t="shared" si="73"/>
        <v>0.33423343567818009</v>
      </c>
      <c r="J323" s="32">
        <f>SUM(J318:J322)</f>
        <v>11326937</v>
      </c>
      <c r="K323" s="37">
        <f t="shared" si="74"/>
        <v>0.24310564064455312</v>
      </c>
      <c r="L323" s="32">
        <f>SUM(L318:L322)</f>
        <v>8733426</v>
      </c>
      <c r="M323" s="37">
        <f t="shared" si="75"/>
        <v>0.18744212338709015</v>
      </c>
      <c r="N323" s="32">
        <f t="shared" si="76"/>
        <v>48007981</v>
      </c>
      <c r="O323" s="37">
        <f t="shared" si="77"/>
        <v>1.0303766125878986</v>
      </c>
      <c r="P323" s="32">
        <f>SUM(P318:P322)</f>
        <v>8811286</v>
      </c>
      <c r="Q323" s="32">
        <f>SUM(Q318:Q322)</f>
        <v>43715683</v>
      </c>
      <c r="R323" s="32">
        <f>SUM(R318:R322)</f>
        <v>43921658</v>
      </c>
      <c r="S323" s="32">
        <f>SUM(S318:S322)</f>
        <v>45353196</v>
      </c>
      <c r="T323" s="37">
        <f t="shared" si="78"/>
        <v>1.0325929863576644</v>
      </c>
      <c r="U323" s="37">
        <f t="shared" si="79"/>
        <v>-8.8363945966570823E-3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65790</v>
      </c>
      <c r="E324" s="31">
        <v>65790</v>
      </c>
      <c r="F324" s="31">
        <v>0</v>
      </c>
      <c r="G324" s="36">
        <f t="shared" si="72"/>
        <v>0</v>
      </c>
      <c r="H324" s="31">
        <v>31164</v>
      </c>
      <c r="I324" s="36">
        <f t="shared" si="73"/>
        <v>0.47368901048791612</v>
      </c>
      <c r="J324" s="31">
        <v>26536</v>
      </c>
      <c r="K324" s="36">
        <f t="shared" si="74"/>
        <v>0.40334397324821403</v>
      </c>
      <c r="L324" s="31">
        <v>0</v>
      </c>
      <c r="M324" s="36">
        <f t="shared" si="75"/>
        <v>0</v>
      </c>
      <c r="N324" s="31">
        <f t="shared" si="76"/>
        <v>57700</v>
      </c>
      <c r="O324" s="36">
        <f t="shared" si="77"/>
        <v>0.87703298373613015</v>
      </c>
      <c r="P324" s="31">
        <v>3065</v>
      </c>
      <c r="Q324" s="31">
        <v>0</v>
      </c>
      <c r="R324" s="31">
        <v>0</v>
      </c>
      <c r="S324" s="31">
        <v>46094</v>
      </c>
      <c r="T324" s="36">
        <f t="shared" si="78"/>
        <v>0</v>
      </c>
      <c r="U324" s="36">
        <f t="shared" si="79"/>
        <v>-1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17649833</v>
      </c>
      <c r="E325" s="31">
        <v>14543272</v>
      </c>
      <c r="F325" s="31">
        <v>4302675</v>
      </c>
      <c r="G325" s="36">
        <f t="shared" si="72"/>
        <v>0.24377992698287854</v>
      </c>
      <c r="H325" s="31">
        <v>6350084</v>
      </c>
      <c r="I325" s="36">
        <f t="shared" si="73"/>
        <v>0.3597815344768418</v>
      </c>
      <c r="J325" s="31">
        <v>3276560</v>
      </c>
      <c r="K325" s="36">
        <f t="shared" si="74"/>
        <v>0.2252973058607444</v>
      </c>
      <c r="L325" s="31">
        <v>1025497</v>
      </c>
      <c r="M325" s="36">
        <f t="shared" si="75"/>
        <v>7.0513499300570048E-2</v>
      </c>
      <c r="N325" s="31">
        <f t="shared" si="76"/>
        <v>14954816</v>
      </c>
      <c r="O325" s="36">
        <f t="shared" si="77"/>
        <v>1.0282978960993097</v>
      </c>
      <c r="P325" s="31">
        <v>1826966</v>
      </c>
      <c r="Q325" s="31">
        <v>16665674</v>
      </c>
      <c r="R325" s="31">
        <v>16665674</v>
      </c>
      <c r="S325" s="31">
        <v>14941874</v>
      </c>
      <c r="T325" s="36">
        <f t="shared" si="78"/>
        <v>0.89656583946139834</v>
      </c>
      <c r="U325" s="36">
        <f t="shared" si="79"/>
        <v>-0.43868851418143529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1759291</v>
      </c>
      <c r="E326" s="31">
        <v>1485955</v>
      </c>
      <c r="F326" s="31">
        <v>1415995</v>
      </c>
      <c r="G326" s="36">
        <f t="shared" si="72"/>
        <v>0.80486684692867749</v>
      </c>
      <c r="H326" s="31">
        <v>273342</v>
      </c>
      <c r="I326" s="36">
        <f t="shared" si="73"/>
        <v>0.15537054415670859</v>
      </c>
      <c r="J326" s="31">
        <v>28744</v>
      </c>
      <c r="K326" s="36">
        <f t="shared" si="74"/>
        <v>1.9343789011107334E-2</v>
      </c>
      <c r="L326" s="31">
        <v>36794</v>
      </c>
      <c r="M326" s="36">
        <f t="shared" si="75"/>
        <v>2.4761180520271476E-2</v>
      </c>
      <c r="N326" s="31">
        <f t="shared" si="76"/>
        <v>1754875</v>
      </c>
      <c r="O326" s="36">
        <f t="shared" si="77"/>
        <v>1.1809745248005492</v>
      </c>
      <c r="P326" s="31">
        <v>29115</v>
      </c>
      <c r="Q326" s="31">
        <v>1817325</v>
      </c>
      <c r="R326" s="31">
        <v>1832918</v>
      </c>
      <c r="S326" s="31">
        <v>1869103</v>
      </c>
      <c r="T326" s="36">
        <f t="shared" si="78"/>
        <v>1.0197417451298967</v>
      </c>
      <c r="U326" s="36">
        <f t="shared" si="79"/>
        <v>0.26374720934226348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1506720</v>
      </c>
      <c r="E327" s="31">
        <v>1506720</v>
      </c>
      <c r="F327" s="31">
        <v>123437</v>
      </c>
      <c r="G327" s="36">
        <f t="shared" si="72"/>
        <v>8.1924312413719863E-2</v>
      </c>
      <c r="H327" s="31">
        <v>413845</v>
      </c>
      <c r="I327" s="36">
        <f t="shared" si="73"/>
        <v>0.274666162259743</v>
      </c>
      <c r="J327" s="31">
        <v>248252</v>
      </c>
      <c r="K327" s="36">
        <f t="shared" si="74"/>
        <v>0.16476319422321334</v>
      </c>
      <c r="L327" s="31">
        <v>506367</v>
      </c>
      <c r="M327" s="36">
        <f t="shared" si="75"/>
        <v>0.33607239566740998</v>
      </c>
      <c r="N327" s="31">
        <f t="shared" si="76"/>
        <v>1291901</v>
      </c>
      <c r="O327" s="36">
        <f t="shared" si="77"/>
        <v>0.85742606456408621</v>
      </c>
      <c r="P327" s="31">
        <v>468325</v>
      </c>
      <c r="Q327" s="31">
        <v>1719640</v>
      </c>
      <c r="R327" s="31">
        <v>1635020</v>
      </c>
      <c r="S327" s="31">
        <v>1503736</v>
      </c>
      <c r="T327" s="36">
        <f t="shared" si="78"/>
        <v>0.91970495773752003</v>
      </c>
      <c r="U327" s="36">
        <f t="shared" si="79"/>
        <v>8.1229915123044893E-2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1366300</v>
      </c>
      <c r="E328" s="31">
        <v>1546300</v>
      </c>
      <c r="F328" s="31">
        <v>311831</v>
      </c>
      <c r="G328" s="36">
        <f t="shared" si="72"/>
        <v>0.22823025689819221</v>
      </c>
      <c r="H328" s="31">
        <v>583408</v>
      </c>
      <c r="I328" s="36">
        <f t="shared" si="73"/>
        <v>0.4269984630022689</v>
      </c>
      <c r="J328" s="31">
        <v>464296</v>
      </c>
      <c r="K328" s="36">
        <f t="shared" si="74"/>
        <v>0.30026256224535991</v>
      </c>
      <c r="L328" s="31">
        <v>238084</v>
      </c>
      <c r="M328" s="36">
        <f t="shared" si="75"/>
        <v>0.15397012222725215</v>
      </c>
      <c r="N328" s="31">
        <f t="shared" si="76"/>
        <v>1597619</v>
      </c>
      <c r="O328" s="36">
        <f t="shared" si="77"/>
        <v>1.0331882558365129</v>
      </c>
      <c r="P328" s="31">
        <v>112583</v>
      </c>
      <c r="Q328" s="31">
        <v>1252800</v>
      </c>
      <c r="R328" s="31">
        <v>1289000</v>
      </c>
      <c r="S328" s="31">
        <v>1165202</v>
      </c>
      <c r="T328" s="36">
        <f t="shared" si="78"/>
        <v>0.90395810705973623</v>
      </c>
      <c r="U328" s="36">
        <f t="shared" si="79"/>
        <v>1.1147420125596228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301432</v>
      </c>
      <c r="E329" s="31">
        <v>647032</v>
      </c>
      <c r="F329" s="31">
        <v>150322</v>
      </c>
      <c r="G329" s="36">
        <f t="shared" si="72"/>
        <v>0.49869290586268211</v>
      </c>
      <c r="H329" s="31">
        <v>78113</v>
      </c>
      <c r="I329" s="36">
        <f t="shared" si="73"/>
        <v>0.25913970646779372</v>
      </c>
      <c r="J329" s="31">
        <v>18004</v>
      </c>
      <c r="K329" s="36">
        <f t="shared" si="74"/>
        <v>2.7825517130528322E-2</v>
      </c>
      <c r="L329" s="31">
        <v>46472</v>
      </c>
      <c r="M329" s="36">
        <f t="shared" si="75"/>
        <v>7.1823341040319483E-2</v>
      </c>
      <c r="N329" s="31">
        <f t="shared" si="76"/>
        <v>292911</v>
      </c>
      <c r="O329" s="36">
        <f t="shared" si="77"/>
        <v>0.45269940281160748</v>
      </c>
      <c r="P329" s="31">
        <v>2680</v>
      </c>
      <c r="Q329" s="31">
        <v>251662</v>
      </c>
      <c r="R329" s="31">
        <v>406765</v>
      </c>
      <c r="S329" s="31">
        <v>294141</v>
      </c>
      <c r="T329" s="36">
        <f t="shared" si="78"/>
        <v>0.72312268754686371</v>
      </c>
      <c r="U329" s="36">
        <f t="shared" si="79"/>
        <v>16.340298507462688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1545428</v>
      </c>
      <c r="E330" s="31">
        <v>1504722</v>
      </c>
      <c r="F330" s="31">
        <v>401055</v>
      </c>
      <c r="G330" s="36">
        <f t="shared" si="72"/>
        <v>0.25951063394735957</v>
      </c>
      <c r="H330" s="31">
        <v>371038</v>
      </c>
      <c r="I330" s="36">
        <f t="shared" si="73"/>
        <v>0.24008753562120008</v>
      </c>
      <c r="J330" s="31">
        <v>381083</v>
      </c>
      <c r="K330" s="36">
        <f t="shared" si="74"/>
        <v>0.2532580769072294</v>
      </c>
      <c r="L330" s="31">
        <v>433534</v>
      </c>
      <c r="M330" s="36">
        <f t="shared" si="75"/>
        <v>0.28811567851071496</v>
      </c>
      <c r="N330" s="31">
        <f t="shared" si="76"/>
        <v>1586710</v>
      </c>
      <c r="O330" s="36">
        <f t="shared" si="77"/>
        <v>1.0544871411463379</v>
      </c>
      <c r="P330" s="31">
        <v>374487</v>
      </c>
      <c r="Q330" s="31">
        <v>1361324</v>
      </c>
      <c r="R330" s="31">
        <v>1473240</v>
      </c>
      <c r="S330" s="31">
        <v>1465006</v>
      </c>
      <c r="T330" s="36">
        <f t="shared" si="78"/>
        <v>0.9944109581602455</v>
      </c>
      <c r="U330" s="36">
        <f t="shared" si="79"/>
        <v>0.15767436519825795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11288587</v>
      </c>
      <c r="E331" s="31">
        <v>9534142</v>
      </c>
      <c r="F331" s="31">
        <v>953617</v>
      </c>
      <c r="G331" s="36">
        <f t="shared" si="72"/>
        <v>8.4476205923735184E-2</v>
      </c>
      <c r="H331" s="31">
        <v>3688438</v>
      </c>
      <c r="I331" s="36">
        <f t="shared" si="73"/>
        <v>0.32674045033271215</v>
      </c>
      <c r="J331" s="31">
        <v>2319077</v>
      </c>
      <c r="K331" s="36">
        <f t="shared" si="74"/>
        <v>0.24323919236780825</v>
      </c>
      <c r="L331" s="31">
        <v>1193214</v>
      </c>
      <c r="M331" s="36">
        <f t="shared" si="75"/>
        <v>0.12515169167818144</v>
      </c>
      <c r="N331" s="31">
        <f t="shared" si="76"/>
        <v>8154346</v>
      </c>
      <c r="O331" s="36">
        <f t="shared" si="77"/>
        <v>0.85527842987864033</v>
      </c>
      <c r="P331" s="31">
        <v>1716472</v>
      </c>
      <c r="Q331" s="31">
        <v>14597336</v>
      </c>
      <c r="R331" s="31">
        <v>10380704</v>
      </c>
      <c r="S331" s="31">
        <v>8884960</v>
      </c>
      <c r="T331" s="36">
        <f t="shared" si="78"/>
        <v>0.85591112124958002</v>
      </c>
      <c r="U331" s="36">
        <f t="shared" si="79"/>
        <v>-0.30484505427411579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35483381</v>
      </c>
      <c r="E332" s="32">
        <f>SUM(E324:E331)</f>
        <v>30833933</v>
      </c>
      <c r="F332" s="32">
        <f>SUM(F324:F331)</f>
        <v>7658932</v>
      </c>
      <c r="G332" s="37">
        <f t="shared" si="72"/>
        <v>0.21584560952633008</v>
      </c>
      <c r="H332" s="32">
        <f>SUM(H324:H331)</f>
        <v>11789432</v>
      </c>
      <c r="I332" s="37">
        <f t="shared" si="73"/>
        <v>0.3322522168899294</v>
      </c>
      <c r="J332" s="32">
        <f>SUM(J324:J331)</f>
        <v>6762552</v>
      </c>
      <c r="K332" s="37">
        <f t="shared" si="74"/>
        <v>0.21932174529924547</v>
      </c>
      <c r="L332" s="32">
        <f>SUM(L324:L331)</f>
        <v>3479962</v>
      </c>
      <c r="M332" s="37">
        <f t="shared" si="75"/>
        <v>0.11286143742998987</v>
      </c>
      <c r="N332" s="32">
        <f t="shared" si="76"/>
        <v>29690878</v>
      </c>
      <c r="O332" s="37">
        <f t="shared" si="77"/>
        <v>0.96292866693327772</v>
      </c>
      <c r="P332" s="32">
        <f>SUM(P324:P331)</f>
        <v>4533693</v>
      </c>
      <c r="Q332" s="32">
        <f>SUM(Q324:Q331)</f>
        <v>37665761</v>
      </c>
      <c r="R332" s="32">
        <f>SUM(R324:R331)</f>
        <v>33683321</v>
      </c>
      <c r="S332" s="32">
        <f>SUM(S324:S331)</f>
        <v>30170116</v>
      </c>
      <c r="T332" s="37">
        <f t="shared" si="78"/>
        <v>0.89569897220051431</v>
      </c>
      <c r="U332" s="37">
        <f t="shared" si="79"/>
        <v>-0.23242222179578542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1972</v>
      </c>
      <c r="E333" s="31">
        <v>1200</v>
      </c>
      <c r="F333" s="31">
        <v>171</v>
      </c>
      <c r="G333" s="36">
        <f t="shared" si="72"/>
        <v>8.6713995943204863E-2</v>
      </c>
      <c r="H333" s="31">
        <v>231</v>
      </c>
      <c r="I333" s="36">
        <f t="shared" si="73"/>
        <v>0.11713995943204868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402</v>
      </c>
      <c r="O333" s="36">
        <f t="shared" si="77"/>
        <v>0.33500000000000002</v>
      </c>
      <c r="P333" s="31">
        <v>1430</v>
      </c>
      <c r="Q333" s="31">
        <v>996</v>
      </c>
      <c r="R333" s="31">
        <v>1860</v>
      </c>
      <c r="S333" s="31">
        <v>3604</v>
      </c>
      <c r="T333" s="36">
        <f t="shared" si="78"/>
        <v>1.9376344086021506</v>
      </c>
      <c r="U333" s="36">
        <f t="shared" si="79"/>
        <v>-1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15000</v>
      </c>
      <c r="E334" s="31">
        <v>33405</v>
      </c>
      <c r="F334" s="31">
        <v>0</v>
      </c>
      <c r="G334" s="36">
        <f t="shared" si="72"/>
        <v>0</v>
      </c>
      <c r="H334" s="31">
        <v>12117</v>
      </c>
      <c r="I334" s="36">
        <f t="shared" si="73"/>
        <v>0.80779999999999996</v>
      </c>
      <c r="J334" s="31">
        <v>15142</v>
      </c>
      <c r="K334" s="36">
        <f t="shared" si="74"/>
        <v>0.45328543631192936</v>
      </c>
      <c r="L334" s="31">
        <v>86</v>
      </c>
      <c r="M334" s="36">
        <f t="shared" si="75"/>
        <v>2.5744649004640022E-3</v>
      </c>
      <c r="N334" s="31">
        <f t="shared" si="76"/>
        <v>27345</v>
      </c>
      <c r="O334" s="36">
        <f t="shared" si="77"/>
        <v>0.81859003143242026</v>
      </c>
      <c r="P334" s="31">
        <v>0</v>
      </c>
      <c r="Q334" s="31">
        <v>18000</v>
      </c>
      <c r="R334" s="31">
        <v>17810</v>
      </c>
      <c r="S334" s="31">
        <v>11581</v>
      </c>
      <c r="T334" s="36">
        <f t="shared" si="78"/>
        <v>0.65025266704098816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246173</v>
      </c>
      <c r="E335" s="31">
        <v>246173</v>
      </c>
      <c r="F335" s="31">
        <v>0</v>
      </c>
      <c r="G335" s="36">
        <f t="shared" si="72"/>
        <v>0</v>
      </c>
      <c r="H335" s="31">
        <v>27531</v>
      </c>
      <c r="I335" s="36">
        <f t="shared" si="73"/>
        <v>0.11183598526239677</v>
      </c>
      <c r="J335" s="31">
        <v>59561</v>
      </c>
      <c r="K335" s="36">
        <f t="shared" si="74"/>
        <v>0.24194773594179703</v>
      </c>
      <c r="L335" s="31">
        <v>0</v>
      </c>
      <c r="M335" s="36">
        <f t="shared" si="75"/>
        <v>0</v>
      </c>
      <c r="N335" s="31">
        <f t="shared" si="76"/>
        <v>87092</v>
      </c>
      <c r="O335" s="36">
        <f t="shared" si="77"/>
        <v>0.35378372120419382</v>
      </c>
      <c r="P335" s="31">
        <v>1732</v>
      </c>
      <c r="Q335" s="31">
        <v>227850</v>
      </c>
      <c r="R335" s="31">
        <v>227850</v>
      </c>
      <c r="S335" s="31">
        <v>141727</v>
      </c>
      <c r="T335" s="36">
        <f t="shared" si="78"/>
        <v>0.62201887206495499</v>
      </c>
      <c r="U335" s="36">
        <f t="shared" si="79"/>
        <v>-1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263145</v>
      </c>
      <c r="E337" s="32">
        <f>SUM(E333:E336)</f>
        <v>280778</v>
      </c>
      <c r="F337" s="32">
        <f>SUM(F333:F336)</f>
        <v>171</v>
      </c>
      <c r="G337" s="37">
        <f t="shared" si="72"/>
        <v>6.4983184176024627E-4</v>
      </c>
      <c r="H337" s="32">
        <f>SUM(H333:H336)</f>
        <v>39879</v>
      </c>
      <c r="I337" s="37">
        <f t="shared" si="73"/>
        <v>0.15154762583366585</v>
      </c>
      <c r="J337" s="32">
        <f>SUM(J333:J336)</f>
        <v>74703</v>
      </c>
      <c r="K337" s="37">
        <f t="shared" si="74"/>
        <v>0.26605716972127447</v>
      </c>
      <c r="L337" s="32">
        <f>SUM(L333:L336)</f>
        <v>86</v>
      </c>
      <c r="M337" s="37">
        <f t="shared" si="75"/>
        <v>3.0629180348887736E-4</v>
      </c>
      <c r="N337" s="32">
        <f t="shared" si="76"/>
        <v>114839</v>
      </c>
      <c r="O337" s="37">
        <f t="shared" si="77"/>
        <v>0.40900284210301374</v>
      </c>
      <c r="P337" s="32">
        <f>SUM(P333:P336)</f>
        <v>3162</v>
      </c>
      <c r="Q337" s="32">
        <f>SUM(Q333:Q336)</f>
        <v>246846</v>
      </c>
      <c r="R337" s="32">
        <f>SUM(R333:R336)</f>
        <v>247520</v>
      </c>
      <c r="S337" s="32">
        <f>SUM(S333:S336)</f>
        <v>156912</v>
      </c>
      <c r="T337" s="37">
        <f t="shared" si="78"/>
        <v>0.63393665158371038</v>
      </c>
      <c r="U337" s="37">
        <f t="shared" si="79"/>
        <v>-0.9728020240354206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220808060</v>
      </c>
      <c r="E338" s="32">
        <f>SUM(E302,E304:E309,E311:E316,E318:E322,E324:E331,E333:E336)</f>
        <v>214798560</v>
      </c>
      <c r="F338" s="32">
        <f>SUM(F302,F304:F309,F311:F316,F318:F322,F324:F331,F333:F336)</f>
        <v>47979281</v>
      </c>
      <c r="G338" s="37">
        <f t="shared" si="72"/>
        <v>0.2172895364417404</v>
      </c>
      <c r="H338" s="32">
        <f>SUM(H302,H304:H309,H311:H316,H318:H322,H324:H331,H333:H336)</f>
        <v>68267852</v>
      </c>
      <c r="I338" s="37">
        <f t="shared" si="73"/>
        <v>0.30917282639048593</v>
      </c>
      <c r="J338" s="32">
        <f>SUM(J302,J304:J309,J311:J316,J318:J322,J324:J331,J333:J336)</f>
        <v>54097508</v>
      </c>
      <c r="K338" s="37">
        <f t="shared" si="74"/>
        <v>0.25185228429836776</v>
      </c>
      <c r="L338" s="32">
        <f>SUM(L302,L304:L309,L311:L316,L318:L322,L324:L331,L333:L336)</f>
        <v>53192476</v>
      </c>
      <c r="M338" s="37">
        <f t="shared" si="75"/>
        <v>0.24763888547483745</v>
      </c>
      <c r="N338" s="32">
        <f t="shared" si="76"/>
        <v>223537117</v>
      </c>
      <c r="O338" s="37">
        <f t="shared" si="77"/>
        <v>1.0406825678905856</v>
      </c>
      <c r="P338" s="32">
        <f>SUM(P302,P304:P309,P311:P316,P318:P322,P324:P331,P333:P336)</f>
        <v>46431722</v>
      </c>
      <c r="Q338" s="32">
        <f>SUM(Q302,Q304:Q309,Q311:Q316,Q318:Q322,Q324:Q331,Q333:Q336)</f>
        <v>214207922</v>
      </c>
      <c r="R338" s="32">
        <f>SUM(R302,R304:R309,R311:R316,R318:R322,R324:R331,R333:R336)</f>
        <v>216315305</v>
      </c>
      <c r="S338" s="32">
        <f>SUM(S302,S304:S309,S311:S316,S318:S322,S324:S331,S333:S336)</f>
        <v>206262072</v>
      </c>
      <c r="T338" s="37">
        <f t="shared" si="78"/>
        <v>0.9535250961553553</v>
      </c>
      <c r="U338" s="37">
        <f t="shared" si="79"/>
        <v>0.14560635937646249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1057157987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653981128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178010753</v>
      </c>
      <c r="G339" s="39">
        <f t="shared" si="72"/>
        <v>0.16838614018814579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211187357</v>
      </c>
      <c r="I339" s="39">
        <f t="shared" si="73"/>
        <v>0.19976896509036166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168605090</v>
      </c>
      <c r="K339" s="39">
        <f t="shared" si="74"/>
        <v>0.25781338754472438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381798723</v>
      </c>
      <c r="M339" s="39">
        <f t="shared" si="75"/>
        <v>0.58380694282052736</v>
      </c>
      <c r="N339" s="34">
        <f t="shared" si="76"/>
        <v>939601923</v>
      </c>
      <c r="O339" s="39">
        <f t="shared" si="77"/>
        <v>1.4367416470770087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227552959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788139683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787620724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652761181</v>
      </c>
      <c r="T339" s="39">
        <f t="shared" si="78"/>
        <v>0.8287760353548036</v>
      </c>
      <c r="U339" s="39">
        <f t="shared" si="79"/>
        <v>0.67784556473291135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199114255</v>
      </c>
      <c r="E8" s="31">
        <v>199114255</v>
      </c>
      <c r="F8" s="31">
        <v>63522011</v>
      </c>
      <c r="G8" s="36">
        <f>IF(($D8       =0),0,($F8       /$D8       ))</f>
        <v>0.31902291978040448</v>
      </c>
      <c r="H8" s="31">
        <v>56921387</v>
      </c>
      <c r="I8" s="36">
        <f>IF(($D8       =0),0,($H8       /$D8       ))</f>
        <v>0.28587298784810761</v>
      </c>
      <c r="J8" s="31">
        <v>40668461</v>
      </c>
      <c r="K8" s="36">
        <f>IF(($E8       =0),0,($J8       /$E8       ))</f>
        <v>0.20424685816693536</v>
      </c>
      <c r="L8" s="31">
        <v>49575759</v>
      </c>
      <c r="M8" s="36">
        <f>IF(($E8       =0),0,($L8       /$E8       ))</f>
        <v>0.24898146544053312</v>
      </c>
      <c r="N8" s="31">
        <f>$F8       +$H8       +$J8       +$L8</f>
        <v>210687618</v>
      </c>
      <c r="O8" s="36">
        <f>IF(($E8       =0),0,($N8       /$E8       ))</f>
        <v>1.0581242312359807</v>
      </c>
      <c r="P8" s="31">
        <v>43422093</v>
      </c>
      <c r="Q8" s="31">
        <v>205615548</v>
      </c>
      <c r="R8" s="31">
        <v>190473699</v>
      </c>
      <c r="S8" s="31">
        <v>203676100</v>
      </c>
      <c r="T8" s="36">
        <f>IF(($R8       =0),0,($S8       /$R8       ))</f>
        <v>1.0693135118880639</v>
      </c>
      <c r="U8" s="36">
        <f>IF(($P8       =0),0,(($L8       /$P8       )-1))</f>
        <v>0.14171739717843623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1030906030</v>
      </c>
      <c r="E9" s="31">
        <v>979048400</v>
      </c>
      <c r="F9" s="31">
        <v>404366477</v>
      </c>
      <c r="G9" s="36">
        <f>IF(($D9       =0),0,($F9       /$D9       ))</f>
        <v>0.39224377899894525</v>
      </c>
      <c r="H9" s="31">
        <v>2175269</v>
      </c>
      <c r="I9" s="36">
        <f>IF(($D9       =0),0,($H9       /$D9       ))</f>
        <v>2.1100555595741349E-3</v>
      </c>
      <c r="J9" s="31">
        <v>4020612</v>
      </c>
      <c r="K9" s="36">
        <f>IF(($E9       =0),0,($J9       /$E9       ))</f>
        <v>4.1066529499460902E-3</v>
      </c>
      <c r="L9" s="31">
        <v>611802986</v>
      </c>
      <c r="M9" s="36">
        <f>IF(($E9       =0),0,($L9       /$E9       ))</f>
        <v>0.62489554755413523</v>
      </c>
      <c r="N9" s="31">
        <f>$F9       +$H9       +$J9       +$L9</f>
        <v>1022365344</v>
      </c>
      <c r="O9" s="36">
        <f>IF(($E9       =0),0,($N9       /$E9       ))</f>
        <v>1.0442439250194373</v>
      </c>
      <c r="P9" s="31">
        <v>5405734</v>
      </c>
      <c r="Q9" s="31">
        <v>1098226920</v>
      </c>
      <c r="R9" s="31">
        <v>822242580</v>
      </c>
      <c r="S9" s="31">
        <v>442101662</v>
      </c>
      <c r="T9" s="36">
        <f>IF(($R9       =0),0,($S9       /$R9       ))</f>
        <v>0.53767789792642462</v>
      </c>
      <c r="U9" s="36">
        <f>IF(($P9       =0),0,(($L9       /$P9       )-1))</f>
        <v>112.1766724000848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1230020285</v>
      </c>
      <c r="E10" s="32">
        <f>SUM(E8:E9)</f>
        <v>1178162655</v>
      </c>
      <c r="F10" s="32">
        <f>SUM(F8:F9)</f>
        <v>467888488</v>
      </c>
      <c r="G10" s="37">
        <f t="shared" ref="G10:G54" si="0">IF(($D10      =0),0,($F10      /$D10      ))</f>
        <v>0.38039087135867844</v>
      </c>
      <c r="H10" s="32">
        <f>SUM(H8:H9)</f>
        <v>59096656</v>
      </c>
      <c r="I10" s="37">
        <f t="shared" ref="I10:I54" si="1">IF(($D10      =0),0,($H10      /$D10      ))</f>
        <v>4.8045269432284203E-2</v>
      </c>
      <c r="J10" s="32">
        <f>SUM(J8:J9)</f>
        <v>44689073</v>
      </c>
      <c r="K10" s="37">
        <f t="shared" ref="K10:K54" si="2">IF(($E10      =0),0,($J10      /$E10      ))</f>
        <v>3.7931157306967944E-2</v>
      </c>
      <c r="L10" s="32">
        <f>SUM(L8:L9)</f>
        <v>661378745</v>
      </c>
      <c r="M10" s="37">
        <f t="shared" ref="M10:M54" si="3">IF(($E10      =0),0,($L10      /$E10      ))</f>
        <v>0.56136454690120863</v>
      </c>
      <c r="N10" s="32">
        <f t="shared" ref="N10:N54" si="4">$F10      +$H10      +$J10      +$L10</f>
        <v>1233052962</v>
      </c>
      <c r="O10" s="37">
        <f t="shared" ref="O10:O54" si="5">IF(($E10      =0),0,($N10      /$E10      ))</f>
        <v>1.0465897529233772</v>
      </c>
      <c r="P10" s="32">
        <f>SUM(P8:P9)</f>
        <v>48827827</v>
      </c>
      <c r="Q10" s="32">
        <f>SUM(Q8:Q9)</f>
        <v>1303842468</v>
      </c>
      <c r="R10" s="32">
        <f>SUM(R8:R9)</f>
        <v>1012716279</v>
      </c>
      <c r="S10" s="32">
        <f>SUM(S8:S9)</f>
        <v>645777762</v>
      </c>
      <c r="T10" s="37">
        <f t="shared" ref="T10:T54" si="6">IF(($R10      =0),0,($S10      /$R10      ))</f>
        <v>0.63766898527361382</v>
      </c>
      <c r="U10" s="37">
        <f t="shared" ref="U10:U54" si="7">IF(($P10      =0),0,(($L10      /$P10      )-1))</f>
        <v>12.545119364005282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3998865</v>
      </c>
      <c r="E11" s="31">
        <v>3998865</v>
      </c>
      <c r="F11" s="31">
        <v>269351</v>
      </c>
      <c r="G11" s="36">
        <f t="shared" si="0"/>
        <v>6.7356862509737145E-2</v>
      </c>
      <c r="H11" s="31">
        <v>712851</v>
      </c>
      <c r="I11" s="36">
        <f t="shared" si="1"/>
        <v>0.17826333222051757</v>
      </c>
      <c r="J11" s="31">
        <v>1663014</v>
      </c>
      <c r="K11" s="36">
        <f t="shared" si="2"/>
        <v>0.41587150353912922</v>
      </c>
      <c r="L11" s="31">
        <v>70241</v>
      </c>
      <c r="M11" s="36">
        <f t="shared" si="3"/>
        <v>1.7565234135185858E-2</v>
      </c>
      <c r="N11" s="31">
        <f t="shared" si="4"/>
        <v>2715457</v>
      </c>
      <c r="O11" s="36">
        <f t="shared" si="5"/>
        <v>0.67905693240456977</v>
      </c>
      <c r="P11" s="31">
        <v>56535</v>
      </c>
      <c r="Q11" s="31">
        <v>5802305</v>
      </c>
      <c r="R11" s="31">
        <v>3998865</v>
      </c>
      <c r="S11" s="31">
        <v>2147078</v>
      </c>
      <c r="T11" s="36">
        <f t="shared" si="6"/>
        <v>0.53692185157538452</v>
      </c>
      <c r="U11" s="36">
        <f t="shared" si="7"/>
        <v>0.2424338905103034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44944</v>
      </c>
      <c r="E12" s="31">
        <v>44944</v>
      </c>
      <c r="F12" s="31">
        <v>3729</v>
      </c>
      <c r="G12" s="36">
        <f t="shared" si="0"/>
        <v>8.2969918120327515E-2</v>
      </c>
      <c r="H12" s="31">
        <v>14797</v>
      </c>
      <c r="I12" s="36">
        <f t="shared" si="1"/>
        <v>0.32923193307226772</v>
      </c>
      <c r="J12" s="31">
        <v>10627</v>
      </c>
      <c r="K12" s="36">
        <f t="shared" si="2"/>
        <v>0.23644980420078321</v>
      </c>
      <c r="L12" s="31">
        <v>7253</v>
      </c>
      <c r="M12" s="36">
        <f t="shared" si="3"/>
        <v>0.16137860448558206</v>
      </c>
      <c r="N12" s="31">
        <f t="shared" si="4"/>
        <v>36406</v>
      </c>
      <c r="O12" s="36">
        <f t="shared" si="5"/>
        <v>0.81003025987896049</v>
      </c>
      <c r="P12" s="31">
        <v>10024</v>
      </c>
      <c r="Q12" s="31">
        <v>42400</v>
      </c>
      <c r="R12" s="31">
        <v>42400</v>
      </c>
      <c r="S12" s="31">
        <v>21361</v>
      </c>
      <c r="T12" s="36">
        <f t="shared" si="6"/>
        <v>0.50379716981132072</v>
      </c>
      <c r="U12" s="36">
        <f t="shared" si="7"/>
        <v>-0.27643655227454111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887</v>
      </c>
      <c r="G13" s="36">
        <f t="shared" si="0"/>
        <v>0</v>
      </c>
      <c r="H13" s="31">
        <v>566042</v>
      </c>
      <c r="I13" s="36">
        <f t="shared" si="1"/>
        <v>0</v>
      </c>
      <c r="J13" s="31">
        <v>21061</v>
      </c>
      <c r="K13" s="36">
        <f t="shared" si="2"/>
        <v>0</v>
      </c>
      <c r="L13" s="31">
        <v>2057626</v>
      </c>
      <c r="M13" s="36">
        <f t="shared" si="3"/>
        <v>0</v>
      </c>
      <c r="N13" s="31">
        <f t="shared" si="4"/>
        <v>2645616</v>
      </c>
      <c r="O13" s="36">
        <f t="shared" si="5"/>
        <v>0</v>
      </c>
      <c r="P13" s="31">
        <v>6105</v>
      </c>
      <c r="Q13" s="31">
        <v>0</v>
      </c>
      <c r="R13" s="31">
        <v>2052947</v>
      </c>
      <c r="S13" s="31">
        <v>549755</v>
      </c>
      <c r="T13" s="36">
        <f t="shared" si="6"/>
        <v>0.26778820885293192</v>
      </c>
      <c r="U13" s="36">
        <f t="shared" si="7"/>
        <v>336.03947583947581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76819</v>
      </c>
      <c r="E14" s="31">
        <v>900819</v>
      </c>
      <c r="F14" s="31">
        <v>38395</v>
      </c>
      <c r="G14" s="36">
        <f t="shared" si="0"/>
        <v>0.4998112446139627</v>
      </c>
      <c r="H14" s="31">
        <v>92166</v>
      </c>
      <c r="I14" s="36">
        <f t="shared" si="1"/>
        <v>1.1997813041044534</v>
      </c>
      <c r="J14" s="31">
        <v>43710</v>
      </c>
      <c r="K14" s="36">
        <f t="shared" si="2"/>
        <v>4.8522511181491507E-2</v>
      </c>
      <c r="L14" s="31">
        <v>17610</v>
      </c>
      <c r="M14" s="36">
        <f t="shared" si="3"/>
        <v>1.9548877188425198E-2</v>
      </c>
      <c r="N14" s="31">
        <f t="shared" si="4"/>
        <v>191881</v>
      </c>
      <c r="O14" s="36">
        <f t="shared" si="5"/>
        <v>0.21300727449132401</v>
      </c>
      <c r="P14" s="31">
        <v>31466</v>
      </c>
      <c r="Q14" s="31">
        <v>100337</v>
      </c>
      <c r="R14" s="31">
        <v>100337</v>
      </c>
      <c r="S14" s="31">
        <v>80641</v>
      </c>
      <c r="T14" s="36">
        <f t="shared" si="6"/>
        <v>0.80370152585785903</v>
      </c>
      <c r="U14" s="36">
        <f t="shared" si="7"/>
        <v>-0.4403483124642471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6539837</v>
      </c>
      <c r="E15" s="31">
        <v>5244144</v>
      </c>
      <c r="F15" s="31">
        <v>900160</v>
      </c>
      <c r="G15" s="36">
        <f t="shared" si="0"/>
        <v>0.13764257427211107</v>
      </c>
      <c r="H15" s="31">
        <v>416045</v>
      </c>
      <c r="I15" s="36">
        <f t="shared" si="1"/>
        <v>6.3617028987113897E-2</v>
      </c>
      <c r="J15" s="31">
        <v>1104259</v>
      </c>
      <c r="K15" s="36">
        <f t="shared" si="2"/>
        <v>0.21056992332781099</v>
      </c>
      <c r="L15" s="31">
        <v>883447</v>
      </c>
      <c r="M15" s="36">
        <f t="shared" si="3"/>
        <v>0.16846352808008322</v>
      </c>
      <c r="N15" s="31">
        <f t="shared" si="4"/>
        <v>3303911</v>
      </c>
      <c r="O15" s="36">
        <f t="shared" si="5"/>
        <v>0.63001912228192058</v>
      </c>
      <c r="P15" s="31">
        <v>1162190</v>
      </c>
      <c r="Q15" s="31">
        <v>5447376</v>
      </c>
      <c r="R15" s="31">
        <v>5447376</v>
      </c>
      <c r="S15" s="31">
        <v>2693112</v>
      </c>
      <c r="T15" s="36">
        <f t="shared" si="6"/>
        <v>0.4943870223021139</v>
      </c>
      <c r="U15" s="36">
        <f t="shared" si="7"/>
        <v>-0.23984288283327171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257088</v>
      </c>
      <c r="E16" s="31">
        <v>257088</v>
      </c>
      <c r="F16" s="31">
        <v>4783</v>
      </c>
      <c r="G16" s="36">
        <f t="shared" si="0"/>
        <v>1.8604524520786658E-2</v>
      </c>
      <c r="H16" s="31">
        <v>6841</v>
      </c>
      <c r="I16" s="36">
        <f t="shared" si="1"/>
        <v>2.6609565596216082E-2</v>
      </c>
      <c r="J16" s="31">
        <v>8663</v>
      </c>
      <c r="K16" s="36">
        <f t="shared" si="2"/>
        <v>3.369663305949714E-2</v>
      </c>
      <c r="L16" s="31">
        <v>16470</v>
      </c>
      <c r="M16" s="36">
        <f t="shared" si="3"/>
        <v>6.4063666915608664E-2</v>
      </c>
      <c r="N16" s="31">
        <f t="shared" si="4"/>
        <v>36757</v>
      </c>
      <c r="O16" s="36">
        <f t="shared" si="5"/>
        <v>0.14297439009210855</v>
      </c>
      <c r="P16" s="31">
        <v>5763</v>
      </c>
      <c r="Q16" s="31">
        <v>16000</v>
      </c>
      <c r="R16" s="31">
        <v>241393</v>
      </c>
      <c r="S16" s="31">
        <v>15966</v>
      </c>
      <c r="T16" s="36">
        <f t="shared" si="6"/>
        <v>6.6141105997274158E-2</v>
      </c>
      <c r="U16" s="36">
        <f t="shared" si="7"/>
        <v>1.8578865174388342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48471590</v>
      </c>
      <c r="E17" s="31">
        <v>29547482</v>
      </c>
      <c r="F17" s="31">
        <v>-28593943</v>
      </c>
      <c r="G17" s="36">
        <f t="shared" si="0"/>
        <v>-0.58991138933135889</v>
      </c>
      <c r="H17" s="31">
        <v>144453</v>
      </c>
      <c r="I17" s="36">
        <f t="shared" si="1"/>
        <v>2.9801580678496414E-3</v>
      </c>
      <c r="J17" s="31">
        <v>1078390</v>
      </c>
      <c r="K17" s="36">
        <f t="shared" si="2"/>
        <v>3.6496849376200652E-2</v>
      </c>
      <c r="L17" s="31">
        <v>6863396</v>
      </c>
      <c r="M17" s="36">
        <f t="shared" si="3"/>
        <v>0.23228361726390087</v>
      </c>
      <c r="N17" s="31">
        <f t="shared" si="4"/>
        <v>-20507704</v>
      </c>
      <c r="O17" s="36">
        <f t="shared" si="5"/>
        <v>-0.6940592771999996</v>
      </c>
      <c r="P17" s="31">
        <v>468724</v>
      </c>
      <c r="Q17" s="31">
        <v>26688492</v>
      </c>
      <c r="R17" s="31">
        <v>45173585</v>
      </c>
      <c r="S17" s="31">
        <v>21890373</v>
      </c>
      <c r="T17" s="36">
        <f t="shared" si="6"/>
        <v>0.48458347948253389</v>
      </c>
      <c r="U17" s="36">
        <f t="shared" si="7"/>
        <v>13.642723649738439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59389143</v>
      </c>
      <c r="E19" s="32">
        <f>SUM(E11:E18)</f>
        <v>39993342</v>
      </c>
      <c r="F19" s="32">
        <f>SUM(F11:F18)</f>
        <v>-27376638</v>
      </c>
      <c r="G19" s="37">
        <f t="shared" si="0"/>
        <v>-0.46097041676455913</v>
      </c>
      <c r="H19" s="32">
        <f>SUM(H11:H18)</f>
        <v>1953195</v>
      </c>
      <c r="I19" s="37">
        <f t="shared" si="1"/>
        <v>3.2888081917598982E-2</v>
      </c>
      <c r="J19" s="32">
        <f>SUM(J11:J18)</f>
        <v>3929724</v>
      </c>
      <c r="K19" s="37">
        <f t="shared" si="2"/>
        <v>9.8259455286332412E-2</v>
      </c>
      <c r="L19" s="32">
        <f>SUM(L11:L18)</f>
        <v>9916043</v>
      </c>
      <c r="M19" s="37">
        <f t="shared" si="3"/>
        <v>0.24794234500332579</v>
      </c>
      <c r="N19" s="32">
        <f t="shared" si="4"/>
        <v>-11577676</v>
      </c>
      <c r="O19" s="37">
        <f t="shared" si="5"/>
        <v>-0.28949008562475226</v>
      </c>
      <c r="P19" s="32">
        <f>SUM(P11:P18)</f>
        <v>1740807</v>
      </c>
      <c r="Q19" s="32">
        <f>SUM(Q11:Q18)</f>
        <v>38096910</v>
      </c>
      <c r="R19" s="32">
        <f>SUM(R11:R18)</f>
        <v>57056903</v>
      </c>
      <c r="S19" s="32">
        <f>SUM(S11:S18)</f>
        <v>27398286</v>
      </c>
      <c r="T19" s="37">
        <f t="shared" si="6"/>
        <v>0.48019230907082355</v>
      </c>
      <c r="U19" s="37">
        <f t="shared" si="7"/>
        <v>4.69623341358347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1150000</v>
      </c>
      <c r="E20" s="31">
        <v>1250000</v>
      </c>
      <c r="F20" s="31">
        <v>426312</v>
      </c>
      <c r="G20" s="36">
        <f t="shared" si="0"/>
        <v>0.37070608695652174</v>
      </c>
      <c r="H20" s="31">
        <v>456159</v>
      </c>
      <c r="I20" s="36">
        <f t="shared" si="1"/>
        <v>0.39666000000000001</v>
      </c>
      <c r="J20" s="31">
        <v>445391</v>
      </c>
      <c r="K20" s="36">
        <f t="shared" si="2"/>
        <v>0.35631279999999999</v>
      </c>
      <c r="L20" s="31">
        <v>264930</v>
      </c>
      <c r="M20" s="36">
        <f t="shared" si="3"/>
        <v>0.21194399999999999</v>
      </c>
      <c r="N20" s="31">
        <f t="shared" si="4"/>
        <v>1592792</v>
      </c>
      <c r="O20" s="36">
        <f t="shared" si="5"/>
        <v>1.2742336000000001</v>
      </c>
      <c r="P20" s="31">
        <v>321307</v>
      </c>
      <c r="Q20" s="31">
        <v>650000</v>
      </c>
      <c r="R20" s="31">
        <v>1150000</v>
      </c>
      <c r="S20" s="31">
        <v>1599880</v>
      </c>
      <c r="T20" s="36">
        <f t="shared" si="6"/>
        <v>1.3912</v>
      </c>
      <c r="U20" s="36">
        <f t="shared" si="7"/>
        <v>-0.175461474539926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492654</v>
      </c>
      <c r="G21" s="36">
        <f t="shared" si="0"/>
        <v>0</v>
      </c>
      <c r="H21" s="31">
        <v>525653</v>
      </c>
      <c r="I21" s="36">
        <f t="shared" si="1"/>
        <v>0</v>
      </c>
      <c r="J21" s="31">
        <v>464167</v>
      </c>
      <c r="K21" s="36">
        <f t="shared" si="2"/>
        <v>0</v>
      </c>
      <c r="L21" s="31">
        <v>382212</v>
      </c>
      <c r="M21" s="36">
        <f t="shared" si="3"/>
        <v>0</v>
      </c>
      <c r="N21" s="31">
        <f t="shared" si="4"/>
        <v>1864686</v>
      </c>
      <c r="O21" s="36">
        <f t="shared" si="5"/>
        <v>0</v>
      </c>
      <c r="P21" s="31">
        <v>391723</v>
      </c>
      <c r="Q21" s="31">
        <v>5</v>
      </c>
      <c r="R21" s="31">
        <v>5</v>
      </c>
      <c r="S21" s="31">
        <v>1397884</v>
      </c>
      <c r="T21" s="36">
        <f t="shared" si="6"/>
        <v>279576.8</v>
      </c>
      <c r="U21" s="36">
        <f t="shared" si="7"/>
        <v>-2.4279912080730548E-2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1225981</v>
      </c>
      <c r="E22" s="31">
        <v>2132294</v>
      </c>
      <c r="F22" s="31">
        <v>172950</v>
      </c>
      <c r="G22" s="36">
        <f t="shared" si="0"/>
        <v>0.14107070174823264</v>
      </c>
      <c r="H22" s="31">
        <v>602460</v>
      </c>
      <c r="I22" s="36">
        <f t="shared" si="1"/>
        <v>0.49141055203955036</v>
      </c>
      <c r="J22" s="31">
        <v>204686</v>
      </c>
      <c r="K22" s="36">
        <f t="shared" si="2"/>
        <v>9.5993329250094031E-2</v>
      </c>
      <c r="L22" s="31">
        <v>334502</v>
      </c>
      <c r="M22" s="36">
        <f t="shared" si="3"/>
        <v>0.15687423966863856</v>
      </c>
      <c r="N22" s="31">
        <f t="shared" si="4"/>
        <v>1314598</v>
      </c>
      <c r="O22" s="36">
        <f t="shared" si="5"/>
        <v>0.61651817244713913</v>
      </c>
      <c r="P22" s="31">
        <v>184678</v>
      </c>
      <c r="Q22" s="31">
        <v>863460</v>
      </c>
      <c r="R22" s="31">
        <v>863460</v>
      </c>
      <c r="S22" s="31">
        <v>742632</v>
      </c>
      <c r="T22" s="36">
        <f t="shared" si="6"/>
        <v>0.86006531860190394</v>
      </c>
      <c r="U22" s="36">
        <f t="shared" si="7"/>
        <v>0.81127151041271839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5301207</v>
      </c>
      <c r="E23" s="31">
        <v>5301207</v>
      </c>
      <c r="F23" s="31">
        <v>1301090</v>
      </c>
      <c r="G23" s="36">
        <f t="shared" si="0"/>
        <v>0.24543278540151328</v>
      </c>
      <c r="H23" s="31">
        <v>1308288</v>
      </c>
      <c r="I23" s="36">
        <f t="shared" si="1"/>
        <v>0.24679058938841664</v>
      </c>
      <c r="J23" s="31">
        <v>1288807</v>
      </c>
      <c r="K23" s="36">
        <f t="shared" si="2"/>
        <v>0.24311576590010539</v>
      </c>
      <c r="L23" s="31">
        <v>1301172</v>
      </c>
      <c r="M23" s="36">
        <f t="shared" si="3"/>
        <v>0.24544825357696842</v>
      </c>
      <c r="N23" s="31">
        <f t="shared" si="4"/>
        <v>5199357</v>
      </c>
      <c r="O23" s="36">
        <f t="shared" si="5"/>
        <v>0.98078739426700368</v>
      </c>
      <c r="P23" s="31">
        <v>1242736</v>
      </c>
      <c r="Q23" s="31">
        <v>5001139</v>
      </c>
      <c r="R23" s="31">
        <v>5001139</v>
      </c>
      <c r="S23" s="31">
        <v>4958795</v>
      </c>
      <c r="T23" s="36">
        <f t="shared" si="6"/>
        <v>0.99153312875327004</v>
      </c>
      <c r="U23" s="36">
        <f t="shared" si="7"/>
        <v>4.7022054563479188E-2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11014</v>
      </c>
      <c r="E24" s="31">
        <v>11014</v>
      </c>
      <c r="F24" s="31">
        <v>0</v>
      </c>
      <c r="G24" s="36">
        <f t="shared" si="0"/>
        <v>0</v>
      </c>
      <c r="H24" s="31">
        <v>6445</v>
      </c>
      <c r="I24" s="36">
        <f t="shared" si="1"/>
        <v>0.58516433629925546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6445</v>
      </c>
      <c r="O24" s="36">
        <f t="shared" si="5"/>
        <v>0.58516433629925546</v>
      </c>
      <c r="P24" s="31">
        <v>0</v>
      </c>
      <c r="Q24" s="31">
        <v>10500</v>
      </c>
      <c r="R24" s="31">
        <v>10500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55473799</v>
      </c>
      <c r="E25" s="31">
        <v>55473799</v>
      </c>
      <c r="F25" s="31">
        <v>12174</v>
      </c>
      <c r="G25" s="36">
        <f t="shared" si="0"/>
        <v>2.1945495386028997E-4</v>
      </c>
      <c r="H25" s="31">
        <v>36443</v>
      </c>
      <c r="I25" s="36">
        <f t="shared" si="1"/>
        <v>6.5694076585596747E-4</v>
      </c>
      <c r="J25" s="31">
        <v>40021</v>
      </c>
      <c r="K25" s="36">
        <f t="shared" si="2"/>
        <v>7.2143968362433589E-4</v>
      </c>
      <c r="L25" s="31">
        <v>145922</v>
      </c>
      <c r="M25" s="36">
        <f t="shared" si="3"/>
        <v>2.630467042648368E-3</v>
      </c>
      <c r="N25" s="31">
        <f t="shared" si="4"/>
        <v>234560</v>
      </c>
      <c r="O25" s="36">
        <f t="shared" si="5"/>
        <v>4.2283024459889617E-3</v>
      </c>
      <c r="P25" s="31">
        <v>11826</v>
      </c>
      <c r="Q25" s="31">
        <v>44195799</v>
      </c>
      <c r="R25" s="31">
        <v>44195799</v>
      </c>
      <c r="S25" s="31">
        <v>53907</v>
      </c>
      <c r="T25" s="36">
        <f t="shared" si="6"/>
        <v>1.2197313142817035E-3</v>
      </c>
      <c r="U25" s="36">
        <f t="shared" si="7"/>
        <v>11.339083375613056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7349424</v>
      </c>
      <c r="E26" s="31">
        <v>7349428</v>
      </c>
      <c r="F26" s="31">
        <v>2216780</v>
      </c>
      <c r="G26" s="36">
        <f t="shared" si="0"/>
        <v>0.30162635874593707</v>
      </c>
      <c r="H26" s="31">
        <v>2256289</v>
      </c>
      <c r="I26" s="36">
        <f t="shared" si="1"/>
        <v>0.30700215418242299</v>
      </c>
      <c r="J26" s="31">
        <v>2251000</v>
      </c>
      <c r="K26" s="36">
        <f t="shared" si="2"/>
        <v>0.30628233925143561</v>
      </c>
      <c r="L26" s="31">
        <v>2205653</v>
      </c>
      <c r="M26" s="36">
        <f t="shared" si="3"/>
        <v>0.30011219920788396</v>
      </c>
      <c r="N26" s="31">
        <f t="shared" si="4"/>
        <v>8929722</v>
      </c>
      <c r="O26" s="36">
        <f t="shared" si="5"/>
        <v>1.2150227201354991</v>
      </c>
      <c r="P26" s="31">
        <v>2105949</v>
      </c>
      <c r="Q26" s="31">
        <v>9108864</v>
      </c>
      <c r="R26" s="31">
        <v>9108864</v>
      </c>
      <c r="S26" s="31">
        <v>7847144</v>
      </c>
      <c r="T26" s="36">
        <f t="shared" si="6"/>
        <v>0.86148437390216825</v>
      </c>
      <c r="U26" s="36">
        <f t="shared" si="7"/>
        <v>4.7343976516050379E-2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70511425</v>
      </c>
      <c r="E27" s="32">
        <f>SUM(E20:E26)</f>
        <v>71517742</v>
      </c>
      <c r="F27" s="32">
        <f>SUM(F20:F26)</f>
        <v>4621960</v>
      </c>
      <c r="G27" s="37">
        <f t="shared" si="0"/>
        <v>6.5549093639789585E-2</v>
      </c>
      <c r="H27" s="32">
        <f>SUM(H20:H26)</f>
        <v>5191737</v>
      </c>
      <c r="I27" s="37">
        <f t="shared" si="1"/>
        <v>7.3629727381059162E-2</v>
      </c>
      <c r="J27" s="32">
        <f>SUM(J20:J26)</f>
        <v>4694072</v>
      </c>
      <c r="K27" s="37">
        <f t="shared" si="2"/>
        <v>6.5635069966274939E-2</v>
      </c>
      <c r="L27" s="32">
        <f>SUM(L20:L26)</f>
        <v>4634391</v>
      </c>
      <c r="M27" s="37">
        <f t="shared" si="3"/>
        <v>6.4800577736360859E-2</v>
      </c>
      <c r="N27" s="32">
        <f t="shared" si="4"/>
        <v>19142160</v>
      </c>
      <c r="O27" s="37">
        <f t="shared" si="5"/>
        <v>0.26765610133496665</v>
      </c>
      <c r="P27" s="32">
        <f>SUM(P20:P26)</f>
        <v>4258219</v>
      </c>
      <c r="Q27" s="32">
        <f>SUM(Q20:Q26)</f>
        <v>59829767</v>
      </c>
      <c r="R27" s="32">
        <f>SUM(R20:R26)</f>
        <v>60329767</v>
      </c>
      <c r="S27" s="32">
        <f>SUM(S20:S26)</f>
        <v>16600242</v>
      </c>
      <c r="T27" s="37">
        <f t="shared" si="6"/>
        <v>0.27515839734637132</v>
      </c>
      <c r="U27" s="37">
        <f t="shared" si="7"/>
        <v>8.8340219232500683E-2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7799158</v>
      </c>
      <c r="E28" s="31">
        <v>14598205</v>
      </c>
      <c r="F28" s="31">
        <v>2486401</v>
      </c>
      <c r="G28" s="36">
        <f t="shared" si="0"/>
        <v>0.31880377343297828</v>
      </c>
      <c r="H28" s="31">
        <v>2437362</v>
      </c>
      <c r="I28" s="36">
        <f t="shared" si="1"/>
        <v>0.31251604339853095</v>
      </c>
      <c r="J28" s="31">
        <v>2236518</v>
      </c>
      <c r="K28" s="36">
        <f t="shared" si="2"/>
        <v>0.15320500020379219</v>
      </c>
      <c r="L28" s="31">
        <v>1872093</v>
      </c>
      <c r="M28" s="36">
        <f t="shared" si="3"/>
        <v>0.12824131459997992</v>
      </c>
      <c r="N28" s="31">
        <f t="shared" si="4"/>
        <v>9032374</v>
      </c>
      <c r="O28" s="36">
        <f t="shared" si="5"/>
        <v>0.61873182353583878</v>
      </c>
      <c r="P28" s="31">
        <v>2247473</v>
      </c>
      <c r="Q28" s="31">
        <v>7838214</v>
      </c>
      <c r="R28" s="31">
        <v>7651608</v>
      </c>
      <c r="S28" s="31">
        <v>5106013</v>
      </c>
      <c r="T28" s="36">
        <f t="shared" si="6"/>
        <v>0.66731241328620072</v>
      </c>
      <c r="U28" s="36">
        <f t="shared" si="7"/>
        <v>-0.16702314110113892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500000</v>
      </c>
      <c r="E29" s="31">
        <v>500000</v>
      </c>
      <c r="F29" s="31">
        <v>1000</v>
      </c>
      <c r="G29" s="36">
        <f t="shared" si="0"/>
        <v>2E-3</v>
      </c>
      <c r="H29" s="31">
        <v>31868</v>
      </c>
      <c r="I29" s="36">
        <f t="shared" si="1"/>
        <v>6.3736000000000001E-2</v>
      </c>
      <c r="J29" s="31">
        <v>15200</v>
      </c>
      <c r="K29" s="36">
        <f t="shared" si="2"/>
        <v>3.04E-2</v>
      </c>
      <c r="L29" s="31">
        <v>22450</v>
      </c>
      <c r="M29" s="36">
        <f t="shared" si="3"/>
        <v>4.4900000000000002E-2</v>
      </c>
      <c r="N29" s="31">
        <f t="shared" si="4"/>
        <v>70518</v>
      </c>
      <c r="O29" s="36">
        <f t="shared" si="5"/>
        <v>0.14103599999999999</v>
      </c>
      <c r="P29" s="31">
        <v>6100</v>
      </c>
      <c r="Q29" s="31">
        <v>1000000</v>
      </c>
      <c r="R29" s="31">
        <v>1000000</v>
      </c>
      <c r="S29" s="31">
        <v>53491</v>
      </c>
      <c r="T29" s="36">
        <f t="shared" si="6"/>
        <v>5.3490999999999997E-2</v>
      </c>
      <c r="U29" s="36">
        <f t="shared" si="7"/>
        <v>2.680327868852459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720000</v>
      </c>
      <c r="E30" s="31">
        <v>570001</v>
      </c>
      <c r="F30" s="31">
        <v>167017</v>
      </c>
      <c r="G30" s="36">
        <f t="shared" si="0"/>
        <v>0.23196805555555555</v>
      </c>
      <c r="H30" s="31">
        <v>152028</v>
      </c>
      <c r="I30" s="36">
        <f t="shared" si="1"/>
        <v>0.21115</v>
      </c>
      <c r="J30" s="31">
        <v>137325</v>
      </c>
      <c r="K30" s="36">
        <f t="shared" si="2"/>
        <v>0.24092062996380709</v>
      </c>
      <c r="L30" s="31">
        <v>-172062</v>
      </c>
      <c r="M30" s="36">
        <f t="shared" si="3"/>
        <v>-0.30186262831117838</v>
      </c>
      <c r="N30" s="31">
        <f t="shared" si="4"/>
        <v>284308</v>
      </c>
      <c r="O30" s="36">
        <f t="shared" si="5"/>
        <v>0.49878508985071957</v>
      </c>
      <c r="P30" s="31">
        <v>149581</v>
      </c>
      <c r="Q30" s="31">
        <v>1052400</v>
      </c>
      <c r="R30" s="31">
        <v>1052400</v>
      </c>
      <c r="S30" s="31">
        <v>529875</v>
      </c>
      <c r="T30" s="36">
        <f t="shared" si="6"/>
        <v>0.50349201824401368</v>
      </c>
      <c r="U30" s="36">
        <f t="shared" si="7"/>
        <v>-2.15029315220516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2903108</v>
      </c>
      <c r="E31" s="31">
        <v>3766220</v>
      </c>
      <c r="F31" s="31">
        <v>816990</v>
      </c>
      <c r="G31" s="36">
        <f t="shared" si="0"/>
        <v>0.28141908602780191</v>
      </c>
      <c r="H31" s="31">
        <v>936075</v>
      </c>
      <c r="I31" s="36">
        <f t="shared" si="1"/>
        <v>0.32243891718806189</v>
      </c>
      <c r="J31" s="31">
        <v>942940</v>
      </c>
      <c r="K31" s="36">
        <f t="shared" si="2"/>
        <v>0.2503677427234734</v>
      </c>
      <c r="L31" s="31">
        <v>630848</v>
      </c>
      <c r="M31" s="36">
        <f t="shared" si="3"/>
        <v>0.16750163293700315</v>
      </c>
      <c r="N31" s="31">
        <f t="shared" si="4"/>
        <v>3326853</v>
      </c>
      <c r="O31" s="36">
        <f t="shared" si="5"/>
        <v>0.88334005979470132</v>
      </c>
      <c r="P31" s="31">
        <v>716721</v>
      </c>
      <c r="Q31" s="31">
        <v>2485000</v>
      </c>
      <c r="R31" s="31">
        <v>2737500</v>
      </c>
      <c r="S31" s="31">
        <v>2775773</v>
      </c>
      <c r="T31" s="36">
        <f t="shared" si="6"/>
        <v>1.0139810045662101</v>
      </c>
      <c r="U31" s="36">
        <f t="shared" si="7"/>
        <v>-0.11981370714685347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1327704</v>
      </c>
      <c r="E32" s="31">
        <v>934721</v>
      </c>
      <c r="F32" s="31">
        <v>135116</v>
      </c>
      <c r="G32" s="36">
        <f t="shared" si="0"/>
        <v>0.10176665883359544</v>
      </c>
      <c r="H32" s="31">
        <v>170552</v>
      </c>
      <c r="I32" s="36">
        <f t="shared" si="1"/>
        <v>0.12845634267878986</v>
      </c>
      <c r="J32" s="31">
        <v>181965</v>
      </c>
      <c r="K32" s="36">
        <f t="shared" si="2"/>
        <v>0.1946730628711669</v>
      </c>
      <c r="L32" s="31">
        <v>159307</v>
      </c>
      <c r="M32" s="36">
        <f t="shared" si="3"/>
        <v>0.17043267456278396</v>
      </c>
      <c r="N32" s="31">
        <f t="shared" si="4"/>
        <v>646940</v>
      </c>
      <c r="O32" s="36">
        <f t="shared" si="5"/>
        <v>0.69212096443751669</v>
      </c>
      <c r="P32" s="31">
        <v>161515</v>
      </c>
      <c r="Q32" s="31">
        <v>1304728</v>
      </c>
      <c r="R32" s="31">
        <v>1388680</v>
      </c>
      <c r="S32" s="31">
        <v>925477</v>
      </c>
      <c r="T32" s="36">
        <f t="shared" si="6"/>
        <v>0.66644367312843855</v>
      </c>
      <c r="U32" s="36">
        <f t="shared" si="7"/>
        <v>-1.3670556914218479E-2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11596731</v>
      </c>
      <c r="E33" s="31">
        <v>14436565</v>
      </c>
      <c r="F33" s="31">
        <v>2348085</v>
      </c>
      <c r="G33" s="36">
        <f t="shared" si="0"/>
        <v>0.2024781811357011</v>
      </c>
      <c r="H33" s="31">
        <v>2891439</v>
      </c>
      <c r="I33" s="36">
        <f t="shared" si="1"/>
        <v>0.24933224716517094</v>
      </c>
      <c r="J33" s="31">
        <v>2392824</v>
      </c>
      <c r="K33" s="36">
        <f t="shared" si="2"/>
        <v>0.16574746139403659</v>
      </c>
      <c r="L33" s="31">
        <v>2683400</v>
      </c>
      <c r="M33" s="36">
        <f t="shared" si="3"/>
        <v>0.18587524109786505</v>
      </c>
      <c r="N33" s="31">
        <f t="shared" si="4"/>
        <v>10315748</v>
      </c>
      <c r="O33" s="36">
        <f t="shared" si="5"/>
        <v>0.71455696005247782</v>
      </c>
      <c r="P33" s="31">
        <v>2706024</v>
      </c>
      <c r="Q33" s="31">
        <v>10591731</v>
      </c>
      <c r="R33" s="31">
        <v>12431565</v>
      </c>
      <c r="S33" s="31">
        <v>10848032</v>
      </c>
      <c r="T33" s="36">
        <f t="shared" si="6"/>
        <v>0.87261997986576911</v>
      </c>
      <c r="U33" s="36">
        <f t="shared" si="7"/>
        <v>-8.3606058187214449E-3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24846701</v>
      </c>
      <c r="E35" s="32">
        <f>SUM(E28:E34)</f>
        <v>34805712</v>
      </c>
      <c r="F35" s="32">
        <f>SUM(F28:F34)</f>
        <v>5954609</v>
      </c>
      <c r="G35" s="37">
        <f t="shared" si="0"/>
        <v>0.23965390817879606</v>
      </c>
      <c r="H35" s="32">
        <f>SUM(H28:H34)</f>
        <v>6619324</v>
      </c>
      <c r="I35" s="37">
        <f t="shared" si="1"/>
        <v>0.26640655433491955</v>
      </c>
      <c r="J35" s="32">
        <f>SUM(J28:J34)</f>
        <v>5906772</v>
      </c>
      <c r="K35" s="37">
        <f t="shared" si="2"/>
        <v>0.16970697223490214</v>
      </c>
      <c r="L35" s="32">
        <f>SUM(L28:L34)</f>
        <v>5196036</v>
      </c>
      <c r="M35" s="37">
        <f t="shared" si="3"/>
        <v>0.14928687567144153</v>
      </c>
      <c r="N35" s="32">
        <f t="shared" si="4"/>
        <v>23676741</v>
      </c>
      <c r="O35" s="37">
        <f t="shared" si="5"/>
        <v>0.68025446512917187</v>
      </c>
      <c r="P35" s="32">
        <f>SUM(P28:P34)</f>
        <v>5987414</v>
      </c>
      <c r="Q35" s="32">
        <f>SUM(Q28:Q34)</f>
        <v>24272073</v>
      </c>
      <c r="R35" s="32">
        <f>SUM(R28:R34)</f>
        <v>26261753</v>
      </c>
      <c r="S35" s="32">
        <f>SUM(S28:S34)</f>
        <v>20238661</v>
      </c>
      <c r="T35" s="37">
        <f t="shared" si="6"/>
        <v>0.77065156313061056</v>
      </c>
      <c r="U35" s="37">
        <f t="shared" si="7"/>
        <v>-0.13217358946617019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3460253</v>
      </c>
      <c r="E36" s="31">
        <v>3651635</v>
      </c>
      <c r="F36" s="31">
        <v>969436</v>
      </c>
      <c r="G36" s="36">
        <f t="shared" si="0"/>
        <v>0.28016332909761221</v>
      </c>
      <c r="H36" s="31">
        <v>966658</v>
      </c>
      <c r="I36" s="36">
        <f t="shared" si="1"/>
        <v>0.27936049762835263</v>
      </c>
      <c r="J36" s="31">
        <v>807681</v>
      </c>
      <c r="K36" s="36">
        <f t="shared" si="2"/>
        <v>0.22118338771536586</v>
      </c>
      <c r="L36" s="31">
        <v>661091</v>
      </c>
      <c r="M36" s="36">
        <f t="shared" si="3"/>
        <v>0.18103972604052704</v>
      </c>
      <c r="N36" s="31">
        <f t="shared" si="4"/>
        <v>3404866</v>
      </c>
      <c r="O36" s="36">
        <f t="shared" si="5"/>
        <v>0.93242232588963569</v>
      </c>
      <c r="P36" s="31">
        <v>882201</v>
      </c>
      <c r="Q36" s="31">
        <v>3298620</v>
      </c>
      <c r="R36" s="31">
        <v>3298620</v>
      </c>
      <c r="S36" s="31">
        <v>3762137</v>
      </c>
      <c r="T36" s="36">
        <f t="shared" si="6"/>
        <v>1.1405184592344677</v>
      </c>
      <c r="U36" s="36">
        <f t="shared" si="7"/>
        <v>-0.25063449259295789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3789349</v>
      </c>
      <c r="E37" s="31">
        <v>2079540</v>
      </c>
      <c r="F37" s="31">
        <v>300623</v>
      </c>
      <c r="G37" s="36">
        <f t="shared" si="0"/>
        <v>7.9333679742879318E-2</v>
      </c>
      <c r="H37" s="31">
        <v>98279</v>
      </c>
      <c r="I37" s="36">
        <f t="shared" si="1"/>
        <v>2.5935589464047781E-2</v>
      </c>
      <c r="J37" s="31">
        <v>432693</v>
      </c>
      <c r="K37" s="36">
        <f t="shared" si="2"/>
        <v>0.20807149658097465</v>
      </c>
      <c r="L37" s="31">
        <v>510931</v>
      </c>
      <c r="M37" s="36">
        <f t="shared" si="3"/>
        <v>0.24569424007232368</v>
      </c>
      <c r="N37" s="31">
        <f t="shared" si="4"/>
        <v>1342526</v>
      </c>
      <c r="O37" s="36">
        <f t="shared" si="5"/>
        <v>0.64558796656952977</v>
      </c>
      <c r="P37" s="31">
        <v>278810</v>
      </c>
      <c r="Q37" s="31">
        <v>3612652</v>
      </c>
      <c r="R37" s="31">
        <v>3612652</v>
      </c>
      <c r="S37" s="31">
        <v>2860510</v>
      </c>
      <c r="T37" s="36">
        <f t="shared" si="6"/>
        <v>0.79180336218379188</v>
      </c>
      <c r="U37" s="36">
        <f t="shared" si="7"/>
        <v>0.83254187439474903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4157657</v>
      </c>
      <c r="E38" s="31">
        <v>4738913</v>
      </c>
      <c r="F38" s="31">
        <v>3863715</v>
      </c>
      <c r="G38" s="36">
        <f t="shared" si="0"/>
        <v>0.92930104623830201</v>
      </c>
      <c r="H38" s="31">
        <v>3839725</v>
      </c>
      <c r="I38" s="36">
        <f t="shared" si="1"/>
        <v>0.92353096948593882</v>
      </c>
      <c r="J38" s="31">
        <v>3568389</v>
      </c>
      <c r="K38" s="36">
        <f t="shared" si="2"/>
        <v>0.75299736458550726</v>
      </c>
      <c r="L38" s="31">
        <v>3332581</v>
      </c>
      <c r="M38" s="36">
        <f t="shared" si="3"/>
        <v>0.70323743018704921</v>
      </c>
      <c r="N38" s="31">
        <f t="shared" si="4"/>
        <v>14604410</v>
      </c>
      <c r="O38" s="36">
        <f t="shared" si="5"/>
        <v>3.0818058909289956</v>
      </c>
      <c r="P38" s="31">
        <v>3233549</v>
      </c>
      <c r="Q38" s="31">
        <v>7902245</v>
      </c>
      <c r="R38" s="31">
        <v>7902245</v>
      </c>
      <c r="S38" s="31">
        <v>13672243</v>
      </c>
      <c r="T38" s="36">
        <f t="shared" si="6"/>
        <v>1.7301719954266161</v>
      </c>
      <c r="U38" s="36">
        <f t="shared" si="7"/>
        <v>3.0626410795073777E-2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11407259</v>
      </c>
      <c r="E40" s="32">
        <f>SUM(E36:E39)</f>
        <v>10470088</v>
      </c>
      <c r="F40" s="32">
        <f>SUM(F36:F39)</f>
        <v>5133774</v>
      </c>
      <c r="G40" s="37">
        <f t="shared" si="0"/>
        <v>0.45004448483198284</v>
      </c>
      <c r="H40" s="32">
        <f>SUM(H36:H39)</f>
        <v>4904662</v>
      </c>
      <c r="I40" s="37">
        <f t="shared" si="1"/>
        <v>0.42995973002804616</v>
      </c>
      <c r="J40" s="32">
        <f>SUM(J36:J39)</f>
        <v>4808763</v>
      </c>
      <c r="K40" s="37">
        <f t="shared" si="2"/>
        <v>0.45928582453175176</v>
      </c>
      <c r="L40" s="32">
        <f>SUM(L36:L39)</f>
        <v>4504603</v>
      </c>
      <c r="M40" s="37">
        <f t="shared" si="3"/>
        <v>0.43023544787780199</v>
      </c>
      <c r="N40" s="32">
        <f t="shared" si="4"/>
        <v>19351802</v>
      </c>
      <c r="O40" s="37">
        <f t="shared" si="5"/>
        <v>1.8482941117591372</v>
      </c>
      <c r="P40" s="32">
        <f>SUM(P36:P39)</f>
        <v>4394560</v>
      </c>
      <c r="Q40" s="32">
        <f>SUM(Q36:Q39)</f>
        <v>14813517</v>
      </c>
      <c r="R40" s="32">
        <f>SUM(R36:R39)</f>
        <v>14813517</v>
      </c>
      <c r="S40" s="32">
        <f>SUM(S36:S39)</f>
        <v>20294890</v>
      </c>
      <c r="T40" s="37">
        <f t="shared" si="6"/>
        <v>1.3700250926231765</v>
      </c>
      <c r="U40" s="37">
        <f t="shared" si="7"/>
        <v>2.5040732177965541E-2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6831757</v>
      </c>
      <c r="E43" s="31">
        <v>6549135</v>
      </c>
      <c r="F43" s="31">
        <v>1521207</v>
      </c>
      <c r="G43" s="36">
        <f t="shared" si="0"/>
        <v>0.22266702401739405</v>
      </c>
      <c r="H43" s="31">
        <v>1401054</v>
      </c>
      <c r="I43" s="36">
        <f t="shared" si="1"/>
        <v>0.205079601045529</v>
      </c>
      <c r="J43" s="31">
        <v>1234140</v>
      </c>
      <c r="K43" s="36">
        <f t="shared" si="2"/>
        <v>0.18844320662194319</v>
      </c>
      <c r="L43" s="31">
        <v>1116109</v>
      </c>
      <c r="M43" s="36">
        <f t="shared" si="3"/>
        <v>0.17042082656717261</v>
      </c>
      <c r="N43" s="31">
        <f t="shared" si="4"/>
        <v>5272510</v>
      </c>
      <c r="O43" s="36">
        <f t="shared" si="5"/>
        <v>0.80506967714056898</v>
      </c>
      <c r="P43" s="31">
        <v>1081300</v>
      </c>
      <c r="Q43" s="31">
        <v>6457145</v>
      </c>
      <c r="R43" s="31">
        <v>6457145</v>
      </c>
      <c r="S43" s="31">
        <v>3746167</v>
      </c>
      <c r="T43" s="36">
        <f t="shared" si="6"/>
        <v>0.58015841366424326</v>
      </c>
      <c r="U43" s="36">
        <f t="shared" si="7"/>
        <v>3.2191806159252767E-2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32636535</v>
      </c>
      <c r="E44" s="31">
        <v>36958738</v>
      </c>
      <c r="F44" s="31">
        <v>18056223</v>
      </c>
      <c r="G44" s="36">
        <f t="shared" si="0"/>
        <v>0.55325183877516404</v>
      </c>
      <c r="H44" s="31">
        <v>15621236</v>
      </c>
      <c r="I44" s="36">
        <f t="shared" si="1"/>
        <v>0.47864260099915629</v>
      </c>
      <c r="J44" s="31">
        <v>11707972</v>
      </c>
      <c r="K44" s="36">
        <f t="shared" si="2"/>
        <v>0.31678495082813707</v>
      </c>
      <c r="L44" s="31">
        <v>535976</v>
      </c>
      <c r="M44" s="36">
        <f t="shared" si="3"/>
        <v>1.4502010322971525E-2</v>
      </c>
      <c r="N44" s="31">
        <f t="shared" si="4"/>
        <v>45921407</v>
      </c>
      <c r="O44" s="36">
        <f t="shared" si="5"/>
        <v>1.2425047359571639</v>
      </c>
      <c r="P44" s="31">
        <v>581549</v>
      </c>
      <c r="Q44" s="31">
        <v>29800025</v>
      </c>
      <c r="R44" s="31">
        <v>29800025</v>
      </c>
      <c r="S44" s="31">
        <v>46858713</v>
      </c>
      <c r="T44" s="36">
        <f t="shared" si="6"/>
        <v>1.5724387143970517</v>
      </c>
      <c r="U44" s="36">
        <f t="shared" si="7"/>
        <v>-7.8364849737511344E-2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58072975</v>
      </c>
      <c r="E45" s="31">
        <v>34055297</v>
      </c>
      <c r="F45" s="31">
        <v>9384381</v>
      </c>
      <c r="G45" s="36">
        <f t="shared" si="0"/>
        <v>0.16159635355343857</v>
      </c>
      <c r="H45" s="31">
        <v>1565551</v>
      </c>
      <c r="I45" s="36">
        <f t="shared" si="1"/>
        <v>2.6958339916286361E-2</v>
      </c>
      <c r="J45" s="31">
        <v>1868459</v>
      </c>
      <c r="K45" s="36">
        <f t="shared" si="2"/>
        <v>5.48654442802246E-2</v>
      </c>
      <c r="L45" s="31">
        <v>1596435</v>
      </c>
      <c r="M45" s="36">
        <f t="shared" si="3"/>
        <v>4.6877729476269142E-2</v>
      </c>
      <c r="N45" s="31">
        <f t="shared" si="4"/>
        <v>14414826</v>
      </c>
      <c r="O45" s="36">
        <f t="shared" si="5"/>
        <v>0.4232770602470447</v>
      </c>
      <c r="P45" s="31">
        <v>843810</v>
      </c>
      <c r="Q45" s="31">
        <v>55222142</v>
      </c>
      <c r="R45" s="31">
        <v>55333811</v>
      </c>
      <c r="S45" s="31">
        <v>11683061</v>
      </c>
      <c r="T45" s="36">
        <f t="shared" si="6"/>
        <v>0.21113783397279468</v>
      </c>
      <c r="U45" s="36">
        <f t="shared" si="7"/>
        <v>0.89193657339922505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35041453</v>
      </c>
      <c r="E46" s="31">
        <v>35091453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45399860</v>
      </c>
      <c r="R46" s="31">
        <v>43199860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132582720</v>
      </c>
      <c r="E47" s="32">
        <f>SUM(E41:E46)</f>
        <v>112654623</v>
      </c>
      <c r="F47" s="32">
        <f>SUM(F41:F46)</f>
        <v>28961811</v>
      </c>
      <c r="G47" s="37">
        <f t="shared" si="0"/>
        <v>0.218443331076629</v>
      </c>
      <c r="H47" s="32">
        <f>SUM(H41:H46)</f>
        <v>18587841</v>
      </c>
      <c r="I47" s="37">
        <f t="shared" si="1"/>
        <v>0.14019806653536751</v>
      </c>
      <c r="J47" s="32">
        <f>SUM(J41:J46)</f>
        <v>14810571</v>
      </c>
      <c r="K47" s="37">
        <f t="shared" si="2"/>
        <v>0.13146882574006749</v>
      </c>
      <c r="L47" s="32">
        <f>SUM(L41:L46)</f>
        <v>3248520</v>
      </c>
      <c r="M47" s="37">
        <f t="shared" si="3"/>
        <v>2.8836100228217001E-2</v>
      </c>
      <c r="N47" s="32">
        <f t="shared" si="4"/>
        <v>65608743</v>
      </c>
      <c r="O47" s="37">
        <f t="shared" si="5"/>
        <v>0.58238837655157749</v>
      </c>
      <c r="P47" s="32">
        <f>SUM(P41:P46)</f>
        <v>2506659</v>
      </c>
      <c r="Q47" s="32">
        <f>SUM(Q41:Q46)</f>
        <v>136879172</v>
      </c>
      <c r="R47" s="32">
        <f>SUM(R41:R46)</f>
        <v>134790841</v>
      </c>
      <c r="S47" s="32">
        <f>SUM(S41:S46)</f>
        <v>62287941</v>
      </c>
      <c r="T47" s="37">
        <f t="shared" si="6"/>
        <v>0.46210811163348997</v>
      </c>
      <c r="U47" s="37">
        <f t="shared" si="7"/>
        <v>0.29595609135506673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5700000</v>
      </c>
      <c r="E48" s="31">
        <v>5700000</v>
      </c>
      <c r="F48" s="31">
        <v>1561929</v>
      </c>
      <c r="G48" s="36">
        <f t="shared" si="0"/>
        <v>0.27402263157894735</v>
      </c>
      <c r="H48" s="31">
        <v>1723107</v>
      </c>
      <c r="I48" s="36">
        <f t="shared" si="1"/>
        <v>0.30229947368421051</v>
      </c>
      <c r="J48" s="31">
        <v>1444377</v>
      </c>
      <c r="K48" s="36">
        <f t="shared" si="2"/>
        <v>0.25339947368421051</v>
      </c>
      <c r="L48" s="31">
        <v>1342120</v>
      </c>
      <c r="M48" s="36">
        <f t="shared" si="3"/>
        <v>0.23545964912280701</v>
      </c>
      <c r="N48" s="31">
        <f t="shared" si="4"/>
        <v>6071533</v>
      </c>
      <c r="O48" s="36">
        <f t="shared" si="5"/>
        <v>1.0651812280701753</v>
      </c>
      <c r="P48" s="31">
        <v>1464039</v>
      </c>
      <c r="Q48" s="31">
        <v>5200740</v>
      </c>
      <c r="R48" s="31">
        <v>5200740</v>
      </c>
      <c r="S48" s="31">
        <v>6222096</v>
      </c>
      <c r="T48" s="36">
        <f t="shared" si="6"/>
        <v>1.1963866680510851</v>
      </c>
      <c r="U48" s="36">
        <f t="shared" si="7"/>
        <v>-8.3275787052120909E-2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9192000</v>
      </c>
      <c r="E49" s="31">
        <v>9192000</v>
      </c>
      <c r="F49" s="31">
        <v>1543718</v>
      </c>
      <c r="G49" s="36">
        <f t="shared" si="0"/>
        <v>0.16794147084421235</v>
      </c>
      <c r="H49" s="31">
        <v>1076423</v>
      </c>
      <c r="I49" s="36">
        <f t="shared" si="1"/>
        <v>0.11710432985204526</v>
      </c>
      <c r="J49" s="31">
        <v>1735320</v>
      </c>
      <c r="K49" s="36">
        <f t="shared" si="2"/>
        <v>0.18878590078328983</v>
      </c>
      <c r="L49" s="31">
        <v>2771906</v>
      </c>
      <c r="M49" s="36">
        <f t="shared" si="3"/>
        <v>0.30155635335073977</v>
      </c>
      <c r="N49" s="31">
        <f t="shared" si="4"/>
        <v>7127367</v>
      </c>
      <c r="O49" s="36">
        <f t="shared" si="5"/>
        <v>0.77538805483028717</v>
      </c>
      <c r="P49" s="31">
        <v>1669140</v>
      </c>
      <c r="Q49" s="31">
        <v>11870600</v>
      </c>
      <c r="R49" s="31">
        <v>8070600</v>
      </c>
      <c r="S49" s="31">
        <v>6332649</v>
      </c>
      <c r="T49" s="36">
        <f t="shared" si="6"/>
        <v>0.78465653111292843</v>
      </c>
      <c r="U49" s="36">
        <f t="shared" si="7"/>
        <v>0.66067915213822692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4246320</v>
      </c>
      <c r="E50" s="31">
        <v>4016320</v>
      </c>
      <c r="F50" s="31">
        <v>1077974</v>
      </c>
      <c r="G50" s="36">
        <f t="shared" si="0"/>
        <v>0.25386075472409053</v>
      </c>
      <c r="H50" s="31">
        <v>296976</v>
      </c>
      <c r="I50" s="36">
        <f t="shared" si="1"/>
        <v>6.993726332447861E-2</v>
      </c>
      <c r="J50" s="31">
        <v>844243</v>
      </c>
      <c r="K50" s="36">
        <f t="shared" si="2"/>
        <v>0.21020312126523782</v>
      </c>
      <c r="L50" s="31">
        <v>1761458</v>
      </c>
      <c r="M50" s="36">
        <f t="shared" si="3"/>
        <v>0.43857511353676998</v>
      </c>
      <c r="N50" s="31">
        <f t="shared" si="4"/>
        <v>3980651</v>
      </c>
      <c r="O50" s="36">
        <f t="shared" si="5"/>
        <v>0.99111898454306435</v>
      </c>
      <c r="P50" s="31">
        <v>1308778</v>
      </c>
      <c r="Q50" s="31">
        <v>3993384</v>
      </c>
      <c r="R50" s="31">
        <v>4141384</v>
      </c>
      <c r="S50" s="31">
        <v>4021343</v>
      </c>
      <c r="T50" s="36">
        <f t="shared" si="6"/>
        <v>0.97101427928441308</v>
      </c>
      <c r="U50" s="36">
        <f t="shared" si="7"/>
        <v>0.34587989712541001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2955250</v>
      </c>
      <c r="E51" s="31">
        <v>2955250</v>
      </c>
      <c r="F51" s="31">
        <v>250960</v>
      </c>
      <c r="G51" s="36">
        <f t="shared" si="0"/>
        <v>8.4920057524744103E-2</v>
      </c>
      <c r="H51" s="31">
        <v>249356</v>
      </c>
      <c r="I51" s="36">
        <f t="shared" si="1"/>
        <v>8.4377294645123085E-2</v>
      </c>
      <c r="J51" s="31">
        <v>206942</v>
      </c>
      <c r="K51" s="36">
        <f t="shared" si="2"/>
        <v>7.0025209373149475E-2</v>
      </c>
      <c r="L51" s="31">
        <v>158880</v>
      </c>
      <c r="M51" s="36">
        <f t="shared" si="3"/>
        <v>5.3761949073682432E-2</v>
      </c>
      <c r="N51" s="31">
        <f t="shared" si="4"/>
        <v>866138</v>
      </c>
      <c r="O51" s="36">
        <f t="shared" si="5"/>
        <v>0.2930845106166991</v>
      </c>
      <c r="P51" s="31">
        <v>221228</v>
      </c>
      <c r="Q51" s="31">
        <v>2200000</v>
      </c>
      <c r="R51" s="31">
        <v>2212000</v>
      </c>
      <c r="S51" s="31">
        <v>944465</v>
      </c>
      <c r="T51" s="36">
        <f t="shared" si="6"/>
        <v>0.42697332730560578</v>
      </c>
      <c r="U51" s="36">
        <f t="shared" si="7"/>
        <v>-0.28182689352161572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187721</v>
      </c>
      <c r="E52" s="31">
        <v>107721</v>
      </c>
      <c r="F52" s="31">
        <v>35144</v>
      </c>
      <c r="G52" s="36">
        <f t="shared" si="0"/>
        <v>0.18721400376090047</v>
      </c>
      <c r="H52" s="31">
        <v>17979</v>
      </c>
      <c r="I52" s="36">
        <f t="shared" si="1"/>
        <v>9.5775113066732018E-2</v>
      </c>
      <c r="J52" s="31">
        <v>9045</v>
      </c>
      <c r="K52" s="36">
        <f t="shared" si="2"/>
        <v>8.3966914529200437E-2</v>
      </c>
      <c r="L52" s="31">
        <v>14323</v>
      </c>
      <c r="M52" s="36">
        <f t="shared" si="3"/>
        <v>0.13296386034292293</v>
      </c>
      <c r="N52" s="31">
        <f t="shared" si="4"/>
        <v>76491</v>
      </c>
      <c r="O52" s="36">
        <f t="shared" si="5"/>
        <v>0.7100843846603726</v>
      </c>
      <c r="P52" s="31">
        <v>18392</v>
      </c>
      <c r="Q52" s="31">
        <v>78721</v>
      </c>
      <c r="R52" s="31">
        <v>187721</v>
      </c>
      <c r="S52" s="31">
        <v>74524</v>
      </c>
      <c r="T52" s="36">
        <f t="shared" si="6"/>
        <v>0.39699341043356895</v>
      </c>
      <c r="U52" s="36">
        <f t="shared" si="7"/>
        <v>-0.22123749456285347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22281291</v>
      </c>
      <c r="E53" s="32">
        <f>SUM(E48:E52)</f>
        <v>21971291</v>
      </c>
      <c r="F53" s="32">
        <f>SUM(F48:F52)</f>
        <v>4469725</v>
      </c>
      <c r="G53" s="37">
        <f t="shared" si="0"/>
        <v>0.200604399448847</v>
      </c>
      <c r="H53" s="32">
        <f>SUM(H48:H52)</f>
        <v>3363841</v>
      </c>
      <c r="I53" s="37">
        <f t="shared" si="1"/>
        <v>0.15097154828236839</v>
      </c>
      <c r="J53" s="32">
        <f>SUM(J48:J52)</f>
        <v>4239927</v>
      </c>
      <c r="K53" s="37">
        <f t="shared" si="2"/>
        <v>0.19297577916563938</v>
      </c>
      <c r="L53" s="32">
        <f>SUM(L48:L52)</f>
        <v>6048687</v>
      </c>
      <c r="M53" s="37">
        <f t="shared" si="3"/>
        <v>0.27529957160915125</v>
      </c>
      <c r="N53" s="32">
        <f t="shared" si="4"/>
        <v>18122180</v>
      </c>
      <c r="O53" s="37">
        <f t="shared" si="5"/>
        <v>0.82481179644837443</v>
      </c>
      <c r="P53" s="32">
        <f>SUM(P48:P52)</f>
        <v>4681577</v>
      </c>
      <c r="Q53" s="32">
        <f>SUM(Q48:Q52)</f>
        <v>23343445</v>
      </c>
      <c r="R53" s="32">
        <f>SUM(R48:R52)</f>
        <v>19812445</v>
      </c>
      <c r="S53" s="32">
        <f>SUM(S48:S52)</f>
        <v>17595077</v>
      </c>
      <c r="T53" s="37">
        <f t="shared" si="6"/>
        <v>0.88808206155272607</v>
      </c>
      <c r="U53" s="37">
        <f t="shared" si="7"/>
        <v>0.29201912090733528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1551038824</v>
      </c>
      <c r="E54" s="32">
        <f>SUM(E8:E9,E11:E18,E20:E26,E28:E34,E36:E39,E41:E46,E48:E52)</f>
        <v>1469575453</v>
      </c>
      <c r="F54" s="32">
        <f>SUM(F8:F9,F11:F18,F20:F26,F28:F34,F36:F39,F41:F46,F48:F52)</f>
        <v>489653729</v>
      </c>
      <c r="G54" s="37">
        <f t="shared" si="0"/>
        <v>0.31569405060875511</v>
      </c>
      <c r="H54" s="32">
        <f>SUM(H8:H9,H11:H18,H20:H26,H28:H34,H36:H39,H41:H46,H48:H52)</f>
        <v>99717256</v>
      </c>
      <c r="I54" s="37">
        <f t="shared" si="1"/>
        <v>6.4290625390560824E-2</v>
      </c>
      <c r="J54" s="32">
        <f>SUM(J8:J9,J11:J18,J20:J26,J28:J34,J36:J39,J41:J46,J48:J52)</f>
        <v>83078902</v>
      </c>
      <c r="K54" s="37">
        <f t="shared" si="2"/>
        <v>5.6532586898074708E-2</v>
      </c>
      <c r="L54" s="32">
        <f>SUM(L8:L9,L11:L18,L20:L26,L28:L34,L36:L39,L41:L46,L48:L52)</f>
        <v>694927025</v>
      </c>
      <c r="M54" s="37">
        <f t="shared" si="3"/>
        <v>0.47287604292884172</v>
      </c>
      <c r="N54" s="32">
        <f t="shared" si="4"/>
        <v>1367376912</v>
      </c>
      <c r="O54" s="37">
        <f t="shared" si="5"/>
        <v>0.93045709848285008</v>
      </c>
      <c r="P54" s="32">
        <f>SUM(P8:P9,P11:P18,P20:P26,P28:P34,P36:P39,P41:P46,P48:P52)</f>
        <v>72397063</v>
      </c>
      <c r="Q54" s="32">
        <f>SUM(Q8:Q9,Q11:Q18,Q20:Q26,Q28:Q34,Q36:Q39,Q41:Q46,Q48:Q52)</f>
        <v>1601077352</v>
      </c>
      <c r="R54" s="32">
        <f>SUM(R8:R9,R11:R18,R20:R26,R28:R34,R36:R39,R41:R46,R48:R52)</f>
        <v>1325781505</v>
      </c>
      <c r="S54" s="32">
        <f>SUM(S8:S9,S11:S18,S20:S26,S28:S34,S36:S39,S41:S46,S48:S52)</f>
        <v>810192859</v>
      </c>
      <c r="T54" s="37">
        <f t="shared" si="6"/>
        <v>0.61110586921334376</v>
      </c>
      <c r="U54" s="37">
        <f t="shared" si="7"/>
        <v>8.5988289607825674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28490256</v>
      </c>
      <c r="E57" s="31">
        <v>28490256</v>
      </c>
      <c r="F57" s="31">
        <v>3541176</v>
      </c>
      <c r="G57" s="36">
        <f t="shared" ref="G57:G85" si="8">IF(($D57      =0),0,($F57      /$D57      ))</f>
        <v>0.12429428503555742</v>
      </c>
      <c r="H57" s="31">
        <v>8038930</v>
      </c>
      <c r="I57" s="36">
        <f t="shared" ref="I57:I85" si="9">IF(($D57      =0),0,($H57      /$D57      ))</f>
        <v>0.28216418974964635</v>
      </c>
      <c r="J57" s="31">
        <v>5669587</v>
      </c>
      <c r="K57" s="36">
        <f t="shared" ref="K57:K85" si="10">IF(($E57      =0),0,($J57      /$E57      ))</f>
        <v>0.19900091455829672</v>
      </c>
      <c r="L57" s="31">
        <v>7246573</v>
      </c>
      <c r="M57" s="36">
        <f t="shared" ref="M57:M85" si="11">IF(($E57      =0),0,($L57      /$E57      ))</f>
        <v>0.2543526811412295</v>
      </c>
      <c r="N57" s="31">
        <f t="shared" ref="N57:N85" si="12">$F57      +$H57      +$J57      +$L57</f>
        <v>24496266</v>
      </c>
      <c r="O57" s="36">
        <f t="shared" ref="O57:O85" si="13">IF(($E57      =0),0,($N57      /$E57      ))</f>
        <v>0.85981207048472996</v>
      </c>
      <c r="P57" s="31">
        <v>7753164</v>
      </c>
      <c r="Q57" s="31">
        <v>28381944</v>
      </c>
      <c r="R57" s="31">
        <v>28381944</v>
      </c>
      <c r="S57" s="31">
        <v>13067185</v>
      </c>
      <c r="T57" s="36">
        <f t="shared" ref="T57:T85" si="14">IF(($R57      =0),0,($S57      /$R57      ))</f>
        <v>0.46040486162610988</v>
      </c>
      <c r="U57" s="36">
        <f t="shared" ref="U57:U85" si="15">IF(($P57      =0),0,(($L57      /$P57      )-1))</f>
        <v>-6.5339905101968743E-2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28490256</v>
      </c>
      <c r="E58" s="32">
        <f>E57</f>
        <v>28490256</v>
      </c>
      <c r="F58" s="32">
        <f>F57</f>
        <v>3541176</v>
      </c>
      <c r="G58" s="37">
        <f t="shared" si="8"/>
        <v>0.12429428503555742</v>
      </c>
      <c r="H58" s="32">
        <f>H57</f>
        <v>8038930</v>
      </c>
      <c r="I58" s="37">
        <f t="shared" si="9"/>
        <v>0.28216418974964635</v>
      </c>
      <c r="J58" s="32">
        <f>J57</f>
        <v>5669587</v>
      </c>
      <c r="K58" s="37">
        <f t="shared" si="10"/>
        <v>0.19900091455829672</v>
      </c>
      <c r="L58" s="32">
        <f>L57</f>
        <v>7246573</v>
      </c>
      <c r="M58" s="37">
        <f t="shared" si="11"/>
        <v>0.2543526811412295</v>
      </c>
      <c r="N58" s="32">
        <f t="shared" si="12"/>
        <v>24496266</v>
      </c>
      <c r="O58" s="37">
        <f t="shared" si="13"/>
        <v>0.85981207048472996</v>
      </c>
      <c r="P58" s="32">
        <f>P57</f>
        <v>7753164</v>
      </c>
      <c r="Q58" s="32">
        <f>Q57</f>
        <v>28381944</v>
      </c>
      <c r="R58" s="32">
        <f>R57</f>
        <v>28381944</v>
      </c>
      <c r="S58" s="32">
        <f>S57</f>
        <v>13067185</v>
      </c>
      <c r="T58" s="37">
        <f t="shared" si="14"/>
        <v>0.46040486162610988</v>
      </c>
      <c r="U58" s="37">
        <f t="shared" si="15"/>
        <v>-6.5339905101968743E-2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9999996</v>
      </c>
      <c r="E61" s="31">
        <v>9999996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14045000</v>
      </c>
      <c r="R61" s="31">
        <v>2809000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9999996</v>
      </c>
      <c r="E63" s="32">
        <f>SUM(E59:E62)</f>
        <v>9999996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14045000</v>
      </c>
      <c r="R63" s="32">
        <f>SUM(R59:R62)</f>
        <v>2809000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1891533</v>
      </c>
      <c r="E65" s="31">
        <v>1891533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1767788</v>
      </c>
      <c r="R65" s="31">
        <v>1767788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19956</v>
      </c>
      <c r="G66" s="36">
        <f t="shared" si="8"/>
        <v>0</v>
      </c>
      <c r="H66" s="31">
        <v>27859</v>
      </c>
      <c r="I66" s="36">
        <f t="shared" si="9"/>
        <v>0</v>
      </c>
      <c r="J66" s="31">
        <v>14566</v>
      </c>
      <c r="K66" s="36">
        <f t="shared" si="10"/>
        <v>0</v>
      </c>
      <c r="L66" s="31">
        <v>17913</v>
      </c>
      <c r="M66" s="36">
        <f t="shared" si="11"/>
        <v>0</v>
      </c>
      <c r="N66" s="31">
        <f t="shared" si="12"/>
        <v>80294</v>
      </c>
      <c r="O66" s="36">
        <f t="shared" si="13"/>
        <v>0</v>
      </c>
      <c r="P66" s="31">
        <v>14328</v>
      </c>
      <c r="Q66" s="31">
        <v>0</v>
      </c>
      <c r="R66" s="31">
        <v>0</v>
      </c>
      <c r="S66" s="31">
        <v>62172</v>
      </c>
      <c r="T66" s="36">
        <f t="shared" si="14"/>
        <v>0</v>
      </c>
      <c r="U66" s="36">
        <f t="shared" si="15"/>
        <v>0.25020938023450578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38654105</v>
      </c>
      <c r="E67" s="31">
        <v>38654105</v>
      </c>
      <c r="F67" s="31">
        <v>796731</v>
      </c>
      <c r="G67" s="36">
        <f t="shared" si="8"/>
        <v>2.0611808241323918E-2</v>
      </c>
      <c r="H67" s="31">
        <v>2287853</v>
      </c>
      <c r="I67" s="36">
        <f t="shared" si="9"/>
        <v>5.9187840463516099E-2</v>
      </c>
      <c r="J67" s="31">
        <v>1358085</v>
      </c>
      <c r="K67" s="36">
        <f t="shared" si="10"/>
        <v>3.5134302035967457E-2</v>
      </c>
      <c r="L67" s="31">
        <v>1803209</v>
      </c>
      <c r="M67" s="36">
        <f t="shared" si="11"/>
        <v>4.6649870692905708E-2</v>
      </c>
      <c r="N67" s="31">
        <f t="shared" si="12"/>
        <v>6245878</v>
      </c>
      <c r="O67" s="36">
        <f t="shared" si="13"/>
        <v>0.16158382143371319</v>
      </c>
      <c r="P67" s="31">
        <v>1172937</v>
      </c>
      <c r="Q67" s="31">
        <v>36882754</v>
      </c>
      <c r="R67" s="31">
        <v>36882754</v>
      </c>
      <c r="S67" s="31">
        <v>4753737</v>
      </c>
      <c r="T67" s="36">
        <f t="shared" si="14"/>
        <v>0.12888779943059567</v>
      </c>
      <c r="U67" s="36">
        <f t="shared" si="15"/>
        <v>0.53734514300427039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1056</v>
      </c>
      <c r="E68" s="31">
        <v>6026</v>
      </c>
      <c r="F68" s="31">
        <v>517</v>
      </c>
      <c r="G68" s="36">
        <f t="shared" si="8"/>
        <v>0.48958333333333331</v>
      </c>
      <c r="H68" s="31">
        <v>800</v>
      </c>
      <c r="I68" s="36">
        <f t="shared" si="9"/>
        <v>0.75757575757575757</v>
      </c>
      <c r="J68" s="31">
        <v>2707</v>
      </c>
      <c r="K68" s="36">
        <f t="shared" si="10"/>
        <v>0.44922004646531694</v>
      </c>
      <c r="L68" s="31">
        <v>592</v>
      </c>
      <c r="M68" s="36">
        <f t="shared" si="11"/>
        <v>9.8240955857948883E-2</v>
      </c>
      <c r="N68" s="31">
        <f t="shared" si="12"/>
        <v>4616</v>
      </c>
      <c r="O68" s="36">
        <f t="shared" si="13"/>
        <v>0.7660139395950879</v>
      </c>
      <c r="P68" s="31">
        <v>1530</v>
      </c>
      <c r="Q68" s="31">
        <v>0</v>
      </c>
      <c r="R68" s="31">
        <v>500</v>
      </c>
      <c r="S68" s="31">
        <v>3731</v>
      </c>
      <c r="T68" s="36">
        <f t="shared" si="14"/>
        <v>7.4619999999999997</v>
      </c>
      <c r="U68" s="36">
        <f t="shared" si="15"/>
        <v>-0.61307189542483664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40546694</v>
      </c>
      <c r="E70" s="32">
        <f>SUM(E64:E69)</f>
        <v>40551664</v>
      </c>
      <c r="F70" s="32">
        <f>SUM(F64:F69)</f>
        <v>817204</v>
      </c>
      <c r="G70" s="37">
        <f t="shared" si="8"/>
        <v>2.0154639487993769E-2</v>
      </c>
      <c r="H70" s="32">
        <f>SUM(H64:H69)</f>
        <v>2316512</v>
      </c>
      <c r="I70" s="37">
        <f t="shared" si="9"/>
        <v>5.7131957540114124E-2</v>
      </c>
      <c r="J70" s="32">
        <f>SUM(J64:J69)</f>
        <v>1375358</v>
      </c>
      <c r="K70" s="37">
        <f t="shared" si="10"/>
        <v>3.3916191453943791E-2</v>
      </c>
      <c r="L70" s="32">
        <f>SUM(L64:L69)</f>
        <v>1821714</v>
      </c>
      <c r="M70" s="37">
        <f t="shared" si="11"/>
        <v>4.4923286008682652E-2</v>
      </c>
      <c r="N70" s="32">
        <f t="shared" si="12"/>
        <v>6330788</v>
      </c>
      <c r="O70" s="37">
        <f t="shared" si="13"/>
        <v>0.15611660226815846</v>
      </c>
      <c r="P70" s="32">
        <f>SUM(P64:P69)</f>
        <v>1188795</v>
      </c>
      <c r="Q70" s="32">
        <f>SUM(Q64:Q69)</f>
        <v>38650542</v>
      </c>
      <c r="R70" s="32">
        <f>SUM(R64:R69)</f>
        <v>38651042</v>
      </c>
      <c r="S70" s="32">
        <f>SUM(S64:S69)</f>
        <v>4819640</v>
      </c>
      <c r="T70" s="37">
        <f t="shared" si="14"/>
        <v>0.12469625010368414</v>
      </c>
      <c r="U70" s="37">
        <f t="shared" si="15"/>
        <v>0.53240382067555792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405696</v>
      </c>
      <c r="E71" s="31">
        <v>655664</v>
      </c>
      <c r="F71" s="31">
        <v>-69851</v>
      </c>
      <c r="G71" s="36">
        <f t="shared" si="8"/>
        <v>-0.17217571777882948</v>
      </c>
      <c r="H71" s="31">
        <v>60013</v>
      </c>
      <c r="I71" s="36">
        <f t="shared" si="9"/>
        <v>0.14792603328600726</v>
      </c>
      <c r="J71" s="31">
        <v>21914</v>
      </c>
      <c r="K71" s="36">
        <f t="shared" si="10"/>
        <v>3.3422606700993195E-2</v>
      </c>
      <c r="L71" s="31">
        <v>42624</v>
      </c>
      <c r="M71" s="36">
        <f t="shared" si="11"/>
        <v>6.5008907001146934E-2</v>
      </c>
      <c r="N71" s="31">
        <f t="shared" si="12"/>
        <v>54700</v>
      </c>
      <c r="O71" s="36">
        <f t="shared" si="13"/>
        <v>8.3426877180995146E-2</v>
      </c>
      <c r="P71" s="31">
        <v>45741</v>
      </c>
      <c r="Q71" s="31">
        <v>80016</v>
      </c>
      <c r="R71" s="31">
        <v>386364</v>
      </c>
      <c r="S71" s="31">
        <v>273934</v>
      </c>
      <c r="T71" s="36">
        <f t="shared" si="14"/>
        <v>0.70900497976001908</v>
      </c>
      <c r="U71" s="36">
        <f t="shared" si="15"/>
        <v>-6.8144553026824983E-2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2004614</v>
      </c>
      <c r="E72" s="31">
        <v>2004614</v>
      </c>
      <c r="F72" s="31">
        <v>112465</v>
      </c>
      <c r="G72" s="36">
        <f t="shared" si="8"/>
        <v>5.610307021700936E-2</v>
      </c>
      <c r="H72" s="31">
        <v>86606</v>
      </c>
      <c r="I72" s="36">
        <f t="shared" si="9"/>
        <v>4.3203329917879452E-2</v>
      </c>
      <c r="J72" s="31">
        <v>115253</v>
      </c>
      <c r="K72" s="36">
        <f t="shared" si="10"/>
        <v>5.7493861661147734E-2</v>
      </c>
      <c r="L72" s="31">
        <v>84344</v>
      </c>
      <c r="M72" s="36">
        <f t="shared" si="11"/>
        <v>4.207493312927077E-2</v>
      </c>
      <c r="N72" s="31">
        <f t="shared" si="12"/>
        <v>398668</v>
      </c>
      <c r="O72" s="36">
        <f t="shared" si="13"/>
        <v>0.19887519492530731</v>
      </c>
      <c r="P72" s="31">
        <v>206140</v>
      </c>
      <c r="Q72" s="31">
        <v>1822374</v>
      </c>
      <c r="R72" s="31">
        <v>1822374</v>
      </c>
      <c r="S72" s="31">
        <v>930469</v>
      </c>
      <c r="T72" s="36">
        <f t="shared" si="14"/>
        <v>0.51058070407062439</v>
      </c>
      <c r="U72" s="36">
        <f t="shared" si="15"/>
        <v>-0.59084117589987395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527654</v>
      </c>
      <c r="E73" s="31">
        <v>527654</v>
      </c>
      <c r="F73" s="31">
        <v>112619</v>
      </c>
      <c r="G73" s="36">
        <f t="shared" si="8"/>
        <v>0.21343342417569089</v>
      </c>
      <c r="H73" s="31">
        <v>6100</v>
      </c>
      <c r="I73" s="36">
        <f t="shared" si="9"/>
        <v>1.1560606003176323E-2</v>
      </c>
      <c r="J73" s="31">
        <v>4500</v>
      </c>
      <c r="K73" s="36">
        <f t="shared" si="10"/>
        <v>8.5283159039825345E-3</v>
      </c>
      <c r="L73" s="31">
        <v>145668</v>
      </c>
      <c r="M73" s="36">
        <f t="shared" si="11"/>
        <v>0.27606727135585063</v>
      </c>
      <c r="N73" s="31">
        <f t="shared" si="12"/>
        <v>268887</v>
      </c>
      <c r="O73" s="36">
        <f t="shared" si="13"/>
        <v>0.50958961743870035</v>
      </c>
      <c r="P73" s="31">
        <v>4200</v>
      </c>
      <c r="Q73" s="31">
        <v>795942</v>
      </c>
      <c r="R73" s="31">
        <v>795942</v>
      </c>
      <c r="S73" s="31">
        <v>129020</v>
      </c>
      <c r="T73" s="36">
        <f t="shared" si="14"/>
        <v>0.16209723824097735</v>
      </c>
      <c r="U73" s="36">
        <f t="shared" si="15"/>
        <v>33.682857142857145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1538952</v>
      </c>
      <c r="E74" s="31">
        <v>1178174</v>
      </c>
      <c r="F74" s="31">
        <v>63657</v>
      </c>
      <c r="G74" s="36">
        <f t="shared" si="8"/>
        <v>4.1363863200411709E-2</v>
      </c>
      <c r="H74" s="31">
        <v>136091</v>
      </c>
      <c r="I74" s="36">
        <f t="shared" si="9"/>
        <v>8.8430958210522492E-2</v>
      </c>
      <c r="J74" s="31">
        <v>102500</v>
      </c>
      <c r="K74" s="36">
        <f t="shared" si="10"/>
        <v>8.6999034098528744E-2</v>
      </c>
      <c r="L74" s="31">
        <v>80442</v>
      </c>
      <c r="M74" s="36">
        <f t="shared" si="11"/>
        <v>6.8276841960525358E-2</v>
      </c>
      <c r="N74" s="31">
        <f t="shared" si="12"/>
        <v>382690</v>
      </c>
      <c r="O74" s="36">
        <f t="shared" si="13"/>
        <v>0.32481619862600941</v>
      </c>
      <c r="P74" s="31">
        <v>466255</v>
      </c>
      <c r="Q74" s="31">
        <v>1982259</v>
      </c>
      <c r="R74" s="31">
        <v>1434259</v>
      </c>
      <c r="S74" s="31">
        <v>886566</v>
      </c>
      <c r="T74" s="36">
        <f t="shared" si="14"/>
        <v>0.61813521825555917</v>
      </c>
      <c r="U74" s="36">
        <f t="shared" si="15"/>
        <v>-0.82747209145210243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4476916</v>
      </c>
      <c r="E78" s="32">
        <f>SUM(E71:E77)</f>
        <v>4366106</v>
      </c>
      <c r="F78" s="32">
        <f>SUM(F71:F77)</f>
        <v>218890</v>
      </c>
      <c r="G78" s="37">
        <f t="shared" si="8"/>
        <v>4.889303261441582E-2</v>
      </c>
      <c r="H78" s="32">
        <f>SUM(H71:H77)</f>
        <v>288810</v>
      </c>
      <c r="I78" s="37">
        <f t="shared" si="9"/>
        <v>6.4510926718303399E-2</v>
      </c>
      <c r="J78" s="32">
        <f>SUM(J71:J77)</f>
        <v>244167</v>
      </c>
      <c r="K78" s="37">
        <f t="shared" si="10"/>
        <v>5.592328724955372E-2</v>
      </c>
      <c r="L78" s="32">
        <f>SUM(L71:L77)</f>
        <v>353078</v>
      </c>
      <c r="M78" s="37">
        <f t="shared" si="11"/>
        <v>8.0867940448536985E-2</v>
      </c>
      <c r="N78" s="32">
        <f t="shared" si="12"/>
        <v>1104945</v>
      </c>
      <c r="O78" s="37">
        <f t="shared" si="13"/>
        <v>0.25307333353793976</v>
      </c>
      <c r="P78" s="32">
        <f>SUM(P71:P77)</f>
        <v>722336</v>
      </c>
      <c r="Q78" s="32">
        <f>SUM(Q71:Q77)</f>
        <v>4680591</v>
      </c>
      <c r="R78" s="32">
        <f>SUM(R71:R77)</f>
        <v>4438939</v>
      </c>
      <c r="S78" s="32">
        <f>SUM(S71:S77)</f>
        <v>2219989</v>
      </c>
      <c r="T78" s="37">
        <f t="shared" si="14"/>
        <v>0.50011703247104766</v>
      </c>
      <c r="U78" s="37">
        <f t="shared" si="15"/>
        <v>-0.51119977406636252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4905146</v>
      </c>
      <c r="E79" s="31">
        <v>4907220</v>
      </c>
      <c r="F79" s="31">
        <v>146527</v>
      </c>
      <c r="G79" s="36">
        <f t="shared" si="8"/>
        <v>2.9872097588940268E-2</v>
      </c>
      <c r="H79" s="31">
        <v>592980</v>
      </c>
      <c r="I79" s="36">
        <f t="shared" si="9"/>
        <v>0.12088936802288862</v>
      </c>
      <c r="J79" s="31">
        <v>381635</v>
      </c>
      <c r="K79" s="36">
        <f t="shared" si="10"/>
        <v>7.7770102012952341E-2</v>
      </c>
      <c r="L79" s="31">
        <v>498286</v>
      </c>
      <c r="M79" s="36">
        <f t="shared" si="11"/>
        <v>0.10154140226034292</v>
      </c>
      <c r="N79" s="31">
        <f t="shared" si="12"/>
        <v>1619428</v>
      </c>
      <c r="O79" s="36">
        <f t="shared" si="13"/>
        <v>0.33000925167406392</v>
      </c>
      <c r="P79" s="31">
        <v>68345</v>
      </c>
      <c r="Q79" s="31">
        <v>4676021</v>
      </c>
      <c r="R79" s="31">
        <v>4676021</v>
      </c>
      <c r="S79" s="31">
        <v>465500</v>
      </c>
      <c r="T79" s="36">
        <f t="shared" si="14"/>
        <v>9.9550451120728495E-2</v>
      </c>
      <c r="U79" s="36">
        <f t="shared" si="15"/>
        <v>6.2907454824786013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5172300</v>
      </c>
      <c r="E81" s="31">
        <v>2069230</v>
      </c>
      <c r="F81" s="31">
        <v>187533</v>
      </c>
      <c r="G81" s="36">
        <f t="shared" si="8"/>
        <v>3.6257177657908472E-2</v>
      </c>
      <c r="H81" s="31">
        <v>360585</v>
      </c>
      <c r="I81" s="36">
        <f t="shared" si="9"/>
        <v>6.9714633721941879E-2</v>
      </c>
      <c r="J81" s="31">
        <v>403080</v>
      </c>
      <c r="K81" s="36">
        <f t="shared" si="10"/>
        <v>0.19479709843758305</v>
      </c>
      <c r="L81" s="31">
        <v>814849</v>
      </c>
      <c r="M81" s="36">
        <f t="shared" si="11"/>
        <v>0.39379334341759981</v>
      </c>
      <c r="N81" s="31">
        <f t="shared" si="12"/>
        <v>1766047</v>
      </c>
      <c r="O81" s="36">
        <f t="shared" si="13"/>
        <v>0.8534802801041933</v>
      </c>
      <c r="P81" s="31">
        <v>382234</v>
      </c>
      <c r="Q81" s="31">
        <v>4943580</v>
      </c>
      <c r="R81" s="31">
        <v>4943580</v>
      </c>
      <c r="S81" s="31">
        <v>1042489</v>
      </c>
      <c r="T81" s="36">
        <f t="shared" si="14"/>
        <v>0.21087733990347077</v>
      </c>
      <c r="U81" s="36">
        <f t="shared" si="15"/>
        <v>1.1318066943286049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12463109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12463109</v>
      </c>
      <c r="K83" s="36">
        <f t="shared" si="10"/>
        <v>1</v>
      </c>
      <c r="L83" s="31">
        <v>0</v>
      </c>
      <c r="M83" s="36">
        <f t="shared" si="11"/>
        <v>0</v>
      </c>
      <c r="N83" s="31">
        <f t="shared" si="12"/>
        <v>12463109</v>
      </c>
      <c r="O83" s="36">
        <f t="shared" si="13"/>
        <v>1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10077446</v>
      </c>
      <c r="E84" s="32">
        <f>SUM(E79:E83)</f>
        <v>19439559</v>
      </c>
      <c r="F84" s="32">
        <f>SUM(F79:F83)</f>
        <v>334060</v>
      </c>
      <c r="G84" s="37">
        <f t="shared" si="8"/>
        <v>3.3149272146930878E-2</v>
      </c>
      <c r="H84" s="32">
        <f>SUM(H79:H83)</f>
        <v>953565</v>
      </c>
      <c r="I84" s="37">
        <f t="shared" si="9"/>
        <v>9.4623677467485318E-2</v>
      </c>
      <c r="J84" s="32">
        <f>SUM(J79:J83)</f>
        <v>13247824</v>
      </c>
      <c r="K84" s="37">
        <f t="shared" si="10"/>
        <v>0.68148788766247215</v>
      </c>
      <c r="L84" s="32">
        <f>SUM(L79:L83)</f>
        <v>1313135</v>
      </c>
      <c r="M84" s="37">
        <f t="shared" si="11"/>
        <v>6.7549629083663881E-2</v>
      </c>
      <c r="N84" s="32">
        <f t="shared" si="12"/>
        <v>15848584</v>
      </c>
      <c r="O84" s="37">
        <f t="shared" si="13"/>
        <v>0.81527487326229986</v>
      </c>
      <c r="P84" s="32">
        <f>SUM(P79:P83)</f>
        <v>450579</v>
      </c>
      <c r="Q84" s="32">
        <f>SUM(Q79:Q83)</f>
        <v>9619601</v>
      </c>
      <c r="R84" s="32">
        <f>SUM(R79:R83)</f>
        <v>9619601</v>
      </c>
      <c r="S84" s="32">
        <f>SUM(S79:S83)</f>
        <v>1507989</v>
      </c>
      <c r="T84" s="37">
        <f t="shared" si="14"/>
        <v>0.15676211518544272</v>
      </c>
      <c r="U84" s="37">
        <f t="shared" si="15"/>
        <v>1.9143280090727708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93591308</v>
      </c>
      <c r="E85" s="32">
        <f>SUM(E57,E59:E62,E64:E69,E71:E77,E79:E83)</f>
        <v>102847581</v>
      </c>
      <c r="F85" s="32">
        <f>SUM(F57,F59:F62,F64:F69,F71:F77,F79:F83)</f>
        <v>4911330</v>
      </c>
      <c r="G85" s="37">
        <f t="shared" si="8"/>
        <v>5.2476347483037637E-2</v>
      </c>
      <c r="H85" s="32">
        <f>SUM(H57,H59:H62,H64:H69,H71:H77,H79:H83)</f>
        <v>11597817</v>
      </c>
      <c r="I85" s="37">
        <f t="shared" si="9"/>
        <v>0.12391980887797828</v>
      </c>
      <c r="J85" s="32">
        <f>SUM(J57,J59:J62,J64:J69,J71:J77,J79:J83)</f>
        <v>20536936</v>
      </c>
      <c r="K85" s="37">
        <f t="shared" si="10"/>
        <v>0.1996832186067653</v>
      </c>
      <c r="L85" s="32">
        <f>SUM(L57,L59:L62,L64:L69,L71:L77,L79:L83)</f>
        <v>10734500</v>
      </c>
      <c r="M85" s="37">
        <f t="shared" si="11"/>
        <v>0.10437289720990132</v>
      </c>
      <c r="N85" s="32">
        <f t="shared" si="12"/>
        <v>47780583</v>
      </c>
      <c r="O85" s="37">
        <f t="shared" si="13"/>
        <v>0.46457663403867516</v>
      </c>
      <c r="P85" s="32">
        <f>SUM(P57,P59:P62,P64:P69,P71:P77,P79:P83)</f>
        <v>10114874</v>
      </c>
      <c r="Q85" s="32">
        <f>SUM(Q57,Q59:Q62,Q64:Q69,Q71:Q77,Q79:Q83)</f>
        <v>95377678</v>
      </c>
      <c r="R85" s="32">
        <f>SUM(R57,R59:R62,R64:R69,R71:R77,R79:R83)</f>
        <v>83900526</v>
      </c>
      <c r="S85" s="32">
        <f>SUM(S57,S59:S62,S64:S69,S71:S77,S79:S83)</f>
        <v>21614803</v>
      </c>
      <c r="T85" s="37">
        <f t="shared" si="14"/>
        <v>0.25762416555052348</v>
      </c>
      <c r="U85" s="37">
        <f t="shared" si="15"/>
        <v>6.1258894574465206E-2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817669681</v>
      </c>
      <c r="E88" s="31">
        <v>817669681</v>
      </c>
      <c r="F88" s="31">
        <v>102076444</v>
      </c>
      <c r="G88" s="36">
        <f t="shared" ref="G88:G99" si="16">IF(($D88      =0),0,($F88      /$D88      ))</f>
        <v>0.12483824014993654</v>
      </c>
      <c r="H88" s="31">
        <v>29094877</v>
      </c>
      <c r="I88" s="36">
        <f t="shared" ref="I88:I99" si="17">IF(($D88      =0),0,($H88      /$D88      ))</f>
        <v>3.558267803744089E-2</v>
      </c>
      <c r="J88" s="31">
        <v>232980568</v>
      </c>
      <c r="K88" s="36">
        <f t="shared" ref="K88:K99" si="18">IF(($E88      =0),0,($J88      /$E88      ))</f>
        <v>0.28493237968059132</v>
      </c>
      <c r="L88" s="31">
        <v>2808535</v>
      </c>
      <c r="M88" s="36">
        <f t="shared" ref="M88:M99" si="19">IF(($E88      =0),0,($L88      /$E88      ))</f>
        <v>3.4348038887356031E-3</v>
      </c>
      <c r="N88" s="31">
        <f t="shared" ref="N88:N99" si="20">$F88      +$H88      +$J88      +$L88</f>
        <v>366960424</v>
      </c>
      <c r="O88" s="36">
        <f t="shared" ref="O88:O99" si="21">IF(($E88      =0),0,($N88      /$E88      ))</f>
        <v>0.44878810175670436</v>
      </c>
      <c r="P88" s="31">
        <v>362232453</v>
      </c>
      <c r="Q88" s="31">
        <v>814348878</v>
      </c>
      <c r="R88" s="31">
        <v>814348878</v>
      </c>
      <c r="S88" s="31">
        <v>536674320</v>
      </c>
      <c r="T88" s="36">
        <f t="shared" ref="T88:T99" si="22">IF(($R88      =0),0,($S88      /$R88      ))</f>
        <v>0.65902260627907439</v>
      </c>
      <c r="U88" s="36">
        <f t="shared" ref="U88:U99" si="23">IF(($P88      =0),0,(($L88      /$P88      )-1))</f>
        <v>-0.992246594757759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191857000</v>
      </c>
      <c r="E89" s="31">
        <v>191857000</v>
      </c>
      <c r="F89" s="31">
        <v>60630255</v>
      </c>
      <c r="G89" s="36">
        <f t="shared" si="16"/>
        <v>0.31601794565744279</v>
      </c>
      <c r="H89" s="31">
        <v>30415427</v>
      </c>
      <c r="I89" s="36">
        <f t="shared" si="17"/>
        <v>0.15853175542200701</v>
      </c>
      <c r="J89" s="31">
        <v>71736530</v>
      </c>
      <c r="K89" s="36">
        <f t="shared" si="18"/>
        <v>0.37390624267032219</v>
      </c>
      <c r="L89" s="31">
        <v>108800555</v>
      </c>
      <c r="M89" s="36">
        <f t="shared" si="19"/>
        <v>0.5670919226298754</v>
      </c>
      <c r="N89" s="31">
        <f t="shared" si="20"/>
        <v>271582767</v>
      </c>
      <c r="O89" s="36">
        <f t="shared" si="21"/>
        <v>1.4155478663796472</v>
      </c>
      <c r="P89" s="31">
        <v>47766453</v>
      </c>
      <c r="Q89" s="31">
        <v>973359000</v>
      </c>
      <c r="R89" s="31">
        <v>183071000</v>
      </c>
      <c r="S89" s="31">
        <v>201717460</v>
      </c>
      <c r="T89" s="36">
        <f t="shared" si="22"/>
        <v>1.101853707031698</v>
      </c>
      <c r="U89" s="36">
        <f t="shared" si="23"/>
        <v>1.2777608167807646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320120957</v>
      </c>
      <c r="E90" s="31">
        <v>223980507</v>
      </c>
      <c r="F90" s="31">
        <v>27649636</v>
      </c>
      <c r="G90" s="36">
        <f t="shared" si="16"/>
        <v>8.6372464518153988E-2</v>
      </c>
      <c r="H90" s="31">
        <v>79851722</v>
      </c>
      <c r="I90" s="36">
        <f t="shared" si="17"/>
        <v>0.24944234438234544</v>
      </c>
      <c r="J90" s="31">
        <v>50943822</v>
      </c>
      <c r="K90" s="36">
        <f t="shared" si="18"/>
        <v>0.22744756980124167</v>
      </c>
      <c r="L90" s="31">
        <v>127605240</v>
      </c>
      <c r="M90" s="36">
        <f t="shared" si="19"/>
        <v>0.56971582799390663</v>
      </c>
      <c r="N90" s="31">
        <f t="shared" si="20"/>
        <v>286050420</v>
      </c>
      <c r="O90" s="36">
        <f t="shared" si="21"/>
        <v>1.2771219416875417</v>
      </c>
      <c r="P90" s="31">
        <v>80735919</v>
      </c>
      <c r="Q90" s="31">
        <v>311363346</v>
      </c>
      <c r="R90" s="31">
        <v>318763346</v>
      </c>
      <c r="S90" s="31">
        <v>183729618</v>
      </c>
      <c r="T90" s="36">
        <f t="shared" si="22"/>
        <v>0.57638251168313437</v>
      </c>
      <c r="U90" s="36">
        <f t="shared" si="23"/>
        <v>0.58052625870277152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1329647638</v>
      </c>
      <c r="E91" s="32">
        <f>SUM(E88:E90)</f>
        <v>1233507188</v>
      </c>
      <c r="F91" s="32">
        <f>SUM(F88:F90)</f>
        <v>190356335</v>
      </c>
      <c r="G91" s="37">
        <f t="shared" si="16"/>
        <v>0.14316299263038287</v>
      </c>
      <c r="H91" s="32">
        <f>SUM(H88:H90)</f>
        <v>139362026</v>
      </c>
      <c r="I91" s="37">
        <f t="shared" si="17"/>
        <v>0.1048112462408631</v>
      </c>
      <c r="J91" s="32">
        <f>SUM(J88:J90)</f>
        <v>355660920</v>
      </c>
      <c r="K91" s="37">
        <f t="shared" si="18"/>
        <v>0.28833307455359553</v>
      </c>
      <c r="L91" s="32">
        <f>SUM(L88:L90)</f>
        <v>239214330</v>
      </c>
      <c r="M91" s="37">
        <f t="shared" si="19"/>
        <v>0.1939302278309869</v>
      </c>
      <c r="N91" s="32">
        <f t="shared" si="20"/>
        <v>924593611</v>
      </c>
      <c r="O91" s="37">
        <f t="shared" si="21"/>
        <v>0.74956483431533927</v>
      </c>
      <c r="P91" s="32">
        <f>SUM(P88:P90)</f>
        <v>490734825</v>
      </c>
      <c r="Q91" s="32">
        <f>SUM(Q88:Q90)</f>
        <v>2099071224</v>
      </c>
      <c r="R91" s="32">
        <f>SUM(R88:R90)</f>
        <v>1316183224</v>
      </c>
      <c r="S91" s="32">
        <f>SUM(S88:S90)</f>
        <v>922121398</v>
      </c>
      <c r="T91" s="37">
        <f t="shared" si="22"/>
        <v>0.70060260698171606</v>
      </c>
      <c r="U91" s="37">
        <f t="shared" si="23"/>
        <v>-0.51253850794061739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35293245</v>
      </c>
      <c r="E92" s="31">
        <v>35293245</v>
      </c>
      <c r="F92" s="31">
        <v>99888</v>
      </c>
      <c r="G92" s="36">
        <f t="shared" si="16"/>
        <v>2.830229977436192E-3</v>
      </c>
      <c r="H92" s="31">
        <v>114988</v>
      </c>
      <c r="I92" s="36">
        <f t="shared" si="17"/>
        <v>3.2580738892102439E-3</v>
      </c>
      <c r="J92" s="31">
        <v>26271103</v>
      </c>
      <c r="K92" s="36">
        <f t="shared" si="18"/>
        <v>0.74436632279066428</v>
      </c>
      <c r="L92" s="31">
        <v>8784670</v>
      </c>
      <c r="M92" s="36">
        <f t="shared" si="19"/>
        <v>0.24890513751285834</v>
      </c>
      <c r="N92" s="31">
        <f t="shared" si="20"/>
        <v>35270649</v>
      </c>
      <c r="O92" s="36">
        <f t="shared" si="21"/>
        <v>0.99935976417016914</v>
      </c>
      <c r="P92" s="31">
        <v>95228</v>
      </c>
      <c r="Q92" s="31">
        <v>34035744</v>
      </c>
      <c r="R92" s="31">
        <v>34035744</v>
      </c>
      <c r="S92" s="31">
        <v>475585</v>
      </c>
      <c r="T92" s="36">
        <f t="shared" si="22"/>
        <v>1.3973104275317149E-2</v>
      </c>
      <c r="U92" s="36">
        <f t="shared" si="23"/>
        <v>91.248813374217661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84687635</v>
      </c>
      <c r="E93" s="31">
        <v>85673930</v>
      </c>
      <c r="F93" s="31">
        <v>12806147</v>
      </c>
      <c r="G93" s="36">
        <f t="shared" si="16"/>
        <v>0.15121625488774129</v>
      </c>
      <c r="H93" s="31">
        <v>8106141</v>
      </c>
      <c r="I93" s="36">
        <f t="shared" si="17"/>
        <v>9.5718117526838481E-2</v>
      </c>
      <c r="J93" s="31">
        <v>10474780</v>
      </c>
      <c r="K93" s="36">
        <f t="shared" si="18"/>
        <v>0.1222633302802848</v>
      </c>
      <c r="L93" s="31">
        <v>11685807</v>
      </c>
      <c r="M93" s="36">
        <f t="shared" si="19"/>
        <v>0.1363986337500801</v>
      </c>
      <c r="N93" s="31">
        <f t="shared" si="20"/>
        <v>43072875</v>
      </c>
      <c r="O93" s="36">
        <f t="shared" si="21"/>
        <v>0.50275357976457946</v>
      </c>
      <c r="P93" s="31">
        <v>9723856</v>
      </c>
      <c r="Q93" s="31">
        <v>126111151</v>
      </c>
      <c r="R93" s="31">
        <v>81353199</v>
      </c>
      <c r="S93" s="31">
        <v>48839331</v>
      </c>
      <c r="T93" s="36">
        <f t="shared" si="22"/>
        <v>0.60033694556989703</v>
      </c>
      <c r="U93" s="36">
        <f t="shared" si="23"/>
        <v>0.20176676824502549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5376310</v>
      </c>
      <c r="E94" s="31">
        <v>5324951</v>
      </c>
      <c r="F94" s="31">
        <v>99197</v>
      </c>
      <c r="G94" s="36">
        <f t="shared" si="16"/>
        <v>1.8450758977811919E-2</v>
      </c>
      <c r="H94" s="31">
        <v>2760617</v>
      </c>
      <c r="I94" s="36">
        <f t="shared" si="17"/>
        <v>0.5134780174506306</v>
      </c>
      <c r="J94" s="31">
        <v>2547049</v>
      </c>
      <c r="K94" s="36">
        <f t="shared" si="18"/>
        <v>0.47832346250697894</v>
      </c>
      <c r="L94" s="31">
        <v>902394</v>
      </c>
      <c r="M94" s="36">
        <f t="shared" si="19"/>
        <v>0.16946522137011213</v>
      </c>
      <c r="N94" s="31">
        <f t="shared" si="20"/>
        <v>6309257</v>
      </c>
      <c r="O94" s="36">
        <f t="shared" si="21"/>
        <v>1.1848478981308936</v>
      </c>
      <c r="P94" s="31">
        <v>102734</v>
      </c>
      <c r="Q94" s="31">
        <v>1101481</v>
      </c>
      <c r="R94" s="31">
        <v>5358872</v>
      </c>
      <c r="S94" s="31">
        <v>420831</v>
      </c>
      <c r="T94" s="36">
        <f t="shared" si="22"/>
        <v>7.8529772683505042E-2</v>
      </c>
      <c r="U94" s="36">
        <f t="shared" si="23"/>
        <v>7.7837911499600914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125357190</v>
      </c>
      <c r="E96" s="32">
        <f>SUM(E92:E95)</f>
        <v>126292126</v>
      </c>
      <c r="F96" s="32">
        <f>SUM(F92:F95)</f>
        <v>13005232</v>
      </c>
      <c r="G96" s="37">
        <f t="shared" si="16"/>
        <v>0.10374540144047581</v>
      </c>
      <c r="H96" s="32">
        <f>SUM(H92:H95)</f>
        <v>10981746</v>
      </c>
      <c r="I96" s="37">
        <f t="shared" si="17"/>
        <v>8.7603638849913595E-2</v>
      </c>
      <c r="J96" s="32">
        <f>SUM(J92:J95)</f>
        <v>39292932</v>
      </c>
      <c r="K96" s="37">
        <f t="shared" si="18"/>
        <v>0.31112733029769407</v>
      </c>
      <c r="L96" s="32">
        <f>SUM(L92:L95)</f>
        <v>21372871</v>
      </c>
      <c r="M96" s="37">
        <f t="shared" si="19"/>
        <v>0.16923359893395096</v>
      </c>
      <c r="N96" s="32">
        <f t="shared" si="20"/>
        <v>84652781</v>
      </c>
      <c r="O96" s="37">
        <f t="shared" si="21"/>
        <v>0.67029341955966437</v>
      </c>
      <c r="P96" s="32">
        <f>SUM(P92:P95)</f>
        <v>9921818</v>
      </c>
      <c r="Q96" s="32">
        <f>SUM(Q92:Q95)</f>
        <v>161248376</v>
      </c>
      <c r="R96" s="32">
        <f>SUM(R92:R95)</f>
        <v>120747815</v>
      </c>
      <c r="S96" s="32">
        <f>SUM(S92:S95)</f>
        <v>49735747</v>
      </c>
      <c r="T96" s="37">
        <f t="shared" si="22"/>
        <v>0.41189769769332885</v>
      </c>
      <c r="U96" s="37">
        <f t="shared" si="23"/>
        <v>1.1541285074973153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104875139</v>
      </c>
      <c r="R97" s="31">
        <v>0</v>
      </c>
      <c r="S97" s="31">
        <v>20931230</v>
      </c>
      <c r="T97" s="36">
        <f t="shared" si="22"/>
        <v>0</v>
      </c>
      <c r="U97" s="36">
        <f t="shared" si="23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22545528</v>
      </c>
      <c r="E99" s="31">
        <v>22545528</v>
      </c>
      <c r="F99" s="31">
        <v>3958350</v>
      </c>
      <c r="G99" s="36">
        <f t="shared" si="16"/>
        <v>0.1755714037834909</v>
      </c>
      <c r="H99" s="31">
        <v>2767400</v>
      </c>
      <c r="I99" s="36">
        <f t="shared" si="17"/>
        <v>0.12274718072692731</v>
      </c>
      <c r="J99" s="31">
        <v>4936686</v>
      </c>
      <c r="K99" s="36">
        <f t="shared" si="18"/>
        <v>0.21896519788758106</v>
      </c>
      <c r="L99" s="31">
        <v>4840549</v>
      </c>
      <c r="M99" s="36">
        <f t="shared" si="19"/>
        <v>0.21470107065135047</v>
      </c>
      <c r="N99" s="31">
        <f t="shared" si="20"/>
        <v>16502985</v>
      </c>
      <c r="O99" s="36">
        <f t="shared" si="21"/>
        <v>0.73198485304934979</v>
      </c>
      <c r="P99" s="31">
        <v>4341654</v>
      </c>
      <c r="Q99" s="31">
        <v>10237265</v>
      </c>
      <c r="R99" s="31">
        <v>10236871</v>
      </c>
      <c r="S99" s="31">
        <v>14127219</v>
      </c>
      <c r="T99" s="36">
        <f t="shared" si="22"/>
        <v>1.380032922169284</v>
      </c>
      <c r="U99" s="36">
        <f t="shared" si="23"/>
        <v>0.11490897247915188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130450608</v>
      </c>
      <c r="E100" s="31">
        <v>130450608</v>
      </c>
      <c r="F100" s="31">
        <v>47238046</v>
      </c>
      <c r="G100" s="36">
        <f>IF(($D100     =0),0,($F100     /$D100     ))</f>
        <v>0.36211441804855365</v>
      </c>
      <c r="H100" s="31">
        <v>718357</v>
      </c>
      <c r="I100" s="36">
        <f>IF(($D100     =0),0,($H100     /$D100     ))</f>
        <v>5.5067355454564079E-3</v>
      </c>
      <c r="J100" s="31">
        <v>28773837</v>
      </c>
      <c r="K100" s="36">
        <f>IF(($E100     =0),0,($J100     /$E100     ))</f>
        <v>0.22057265536087037</v>
      </c>
      <c r="L100" s="31">
        <v>545760</v>
      </c>
      <c r="M100" s="36">
        <f>IF(($E100     =0),0,($L100     /$E100     ))</f>
        <v>4.1836524058209068E-3</v>
      </c>
      <c r="N100" s="31">
        <f>$F100     +$H100     +$J100     +$L100</f>
        <v>77276000</v>
      </c>
      <c r="O100" s="36">
        <f>IF(($E100     =0),0,($N100     /$E100     ))</f>
        <v>0.59237746136070135</v>
      </c>
      <c r="P100" s="31">
        <v>5394198</v>
      </c>
      <c r="Q100" s="31">
        <v>121254948</v>
      </c>
      <c r="R100" s="31">
        <v>130444531</v>
      </c>
      <c r="S100" s="31">
        <v>118244362</v>
      </c>
      <c r="T100" s="36">
        <f>IF(($R100     =0),0,($S100     /$R100     ))</f>
        <v>0.90647236103750495</v>
      </c>
      <c r="U100" s="36">
        <f>IF(($P100     =0),0,(($L100     /$P100     )-1))</f>
        <v>-0.89882462601484037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152996136</v>
      </c>
      <c r="E101" s="32">
        <f>SUM(E97:E100)</f>
        <v>152996136</v>
      </c>
      <c r="F101" s="32">
        <f>SUM(F97:F100)</f>
        <v>51196396</v>
      </c>
      <c r="G101" s="37">
        <f>IF(($D101     =0),0,($F101     /$D101     ))</f>
        <v>0.334625418252393</v>
      </c>
      <c r="H101" s="32">
        <f>SUM(H97:H100)</f>
        <v>3485757</v>
      </c>
      <c r="I101" s="37">
        <f>IF(($D101     =0),0,($H101     /$D101     ))</f>
        <v>2.2783300880226152E-2</v>
      </c>
      <c r="J101" s="32">
        <f>SUM(J97:J100)</f>
        <v>33710523</v>
      </c>
      <c r="K101" s="37">
        <f>IF(($E101     =0),0,($J101     /$E101     ))</f>
        <v>0.22033578024480305</v>
      </c>
      <c r="L101" s="32">
        <f>SUM(L97:L100)</f>
        <v>5386309</v>
      </c>
      <c r="M101" s="37">
        <f>IF(($E101     =0),0,($L101     /$E101     ))</f>
        <v>3.5205523098962445E-2</v>
      </c>
      <c r="N101" s="32">
        <f>$F101     +$H101     +$J101     +$L101</f>
        <v>93778985</v>
      </c>
      <c r="O101" s="37">
        <f>IF(($E101     =0),0,($N101     /$E101     ))</f>
        <v>0.61295002247638464</v>
      </c>
      <c r="P101" s="32">
        <f>SUM(P97:P100)</f>
        <v>9735852</v>
      </c>
      <c r="Q101" s="32">
        <f>SUM(Q97:Q100)</f>
        <v>236367352</v>
      </c>
      <c r="R101" s="32">
        <f>SUM(R97:R100)</f>
        <v>140681402</v>
      </c>
      <c r="S101" s="32">
        <f>SUM(S97:S100)</f>
        <v>153302811</v>
      </c>
      <c r="T101" s="37">
        <f>IF(($R101     =0),0,($S101     /$R101     ))</f>
        <v>1.0897162583011506</v>
      </c>
      <c r="U101" s="37">
        <f>IF(($P101     =0),0,(($L101     /$P101     )-1))</f>
        <v>-0.44675525059337384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1608000964</v>
      </c>
      <c r="E102" s="32">
        <f>SUM(E88:E90,E92:E95,E97:E100)</f>
        <v>1512795450</v>
      </c>
      <c r="F102" s="32">
        <f>SUM(F88:F90,F92:F95,F97:F100)</f>
        <v>254557963</v>
      </c>
      <c r="G102" s="37">
        <f>IF(($D102     =0),0,($F102     /$D102     ))</f>
        <v>0.15830709601490014</v>
      </c>
      <c r="H102" s="32">
        <f>SUM(H88:H90,H92:H95,H97:H100)</f>
        <v>153829529</v>
      </c>
      <c r="I102" s="37">
        <f>IF(($D102     =0),0,($H102     /$D102     ))</f>
        <v>9.5665072623675365E-2</v>
      </c>
      <c r="J102" s="32">
        <f>SUM(J88:J90,J92:J95,J97:J100)</f>
        <v>428664375</v>
      </c>
      <c r="K102" s="37">
        <f>IF(($E102     =0),0,($J102     /$E102     ))</f>
        <v>0.28335911176887796</v>
      </c>
      <c r="L102" s="32">
        <f>SUM(L88:L90,L92:L95,L97:L100)</f>
        <v>265973510</v>
      </c>
      <c r="M102" s="37">
        <f>IF(($E102     =0),0,($L102     /$E102     ))</f>
        <v>0.17581591086884879</v>
      </c>
      <c r="N102" s="32">
        <f>$F102     +$H102     +$J102     +$L102</f>
        <v>1103025377</v>
      </c>
      <c r="O102" s="37">
        <f>IF(($E102     =0),0,($N102     /$E102     ))</f>
        <v>0.72913054901110397</v>
      </c>
      <c r="P102" s="32">
        <f>SUM(P88:P90,P92:P95,P97:P100)</f>
        <v>510392495</v>
      </c>
      <c r="Q102" s="32">
        <f>SUM(Q88:Q90,Q92:Q95,Q97:Q100)</f>
        <v>2496686952</v>
      </c>
      <c r="R102" s="32">
        <f>SUM(R88:R90,R92:R95,R97:R100)</f>
        <v>1577612441</v>
      </c>
      <c r="S102" s="32">
        <f>SUM(S88:S90,S92:S95,S97:S100)</f>
        <v>1125159956</v>
      </c>
      <c r="T102" s="37">
        <f>IF(($R102     =0),0,($S102     /$R102     ))</f>
        <v>0.71320428690762339</v>
      </c>
      <c r="U102" s="37">
        <f>IF(($P102     =0),0,(($L102     /$P102     )-1))</f>
        <v>-0.4788843632977009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48638190</v>
      </c>
      <c r="E105" s="31">
        <v>48638190</v>
      </c>
      <c r="F105" s="31">
        <v>13026592</v>
      </c>
      <c r="G105" s="36">
        <f t="shared" ref="G105:G136" si="24">IF(($D105     =0),0,($F105     /$D105     ))</f>
        <v>0.26782641377074268</v>
      </c>
      <c r="H105" s="31">
        <v>18107668</v>
      </c>
      <c r="I105" s="36">
        <f t="shared" ref="I105:I136" si="25">IF(($D105     =0),0,($H105     /$D105     ))</f>
        <v>0.37229321239133284</v>
      </c>
      <c r="J105" s="31">
        <v>32952217</v>
      </c>
      <c r="K105" s="36">
        <f t="shared" ref="K105:K136" si="26">IF(($E105     =0),0,($J105     /$E105     ))</f>
        <v>0.67749677773782291</v>
      </c>
      <c r="L105" s="31">
        <v>-119935308</v>
      </c>
      <c r="M105" s="36">
        <f t="shared" ref="M105:M136" si="27">IF(($E105     =0),0,($L105     /$E105     ))</f>
        <v>-2.4658670069753827</v>
      </c>
      <c r="N105" s="31">
        <f t="shared" ref="N105:N136" si="28">$F105     +$H105     +$J105     +$L105</f>
        <v>-55848831</v>
      </c>
      <c r="O105" s="36">
        <f t="shared" ref="O105:O136" si="29">IF(($E105     =0),0,($N105     /$E105     ))</f>
        <v>-1.1482506030754844</v>
      </c>
      <c r="P105" s="31">
        <v>-111975026</v>
      </c>
      <c r="Q105" s="31">
        <v>76738780</v>
      </c>
      <c r="R105" s="31">
        <v>76738780</v>
      </c>
      <c r="S105" s="31">
        <v>-81333019</v>
      </c>
      <c r="T105" s="36">
        <f t="shared" ref="T105:T136" si="30">IF(($R105     =0),0,($S105     /$R105     ))</f>
        <v>-1.059868543648987</v>
      </c>
      <c r="U105" s="36">
        <f t="shared" ref="U105:U136" si="31">IF(($P105     =0),0,(($L105     /$P105     )-1))</f>
        <v>7.1089798184105879E-2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48638190</v>
      </c>
      <c r="E106" s="32">
        <f>E105</f>
        <v>48638190</v>
      </c>
      <c r="F106" s="32">
        <f>F105</f>
        <v>13026592</v>
      </c>
      <c r="G106" s="37">
        <f t="shared" si="24"/>
        <v>0.26782641377074268</v>
      </c>
      <c r="H106" s="32">
        <f>H105</f>
        <v>18107668</v>
      </c>
      <c r="I106" s="37">
        <f t="shared" si="25"/>
        <v>0.37229321239133284</v>
      </c>
      <c r="J106" s="32">
        <f>J105</f>
        <v>32952217</v>
      </c>
      <c r="K106" s="37">
        <f t="shared" si="26"/>
        <v>0.67749677773782291</v>
      </c>
      <c r="L106" s="32">
        <f>L105</f>
        <v>-119935308</v>
      </c>
      <c r="M106" s="37">
        <f t="shared" si="27"/>
        <v>-2.4658670069753827</v>
      </c>
      <c r="N106" s="32">
        <f t="shared" si="28"/>
        <v>-55848831</v>
      </c>
      <c r="O106" s="37">
        <f t="shared" si="29"/>
        <v>-1.1482506030754844</v>
      </c>
      <c r="P106" s="32">
        <f>P105</f>
        <v>-111975026</v>
      </c>
      <c r="Q106" s="32">
        <f>Q105</f>
        <v>76738780</v>
      </c>
      <c r="R106" s="32">
        <f>R105</f>
        <v>76738780</v>
      </c>
      <c r="S106" s="32">
        <f>S105</f>
        <v>-81333019</v>
      </c>
      <c r="T106" s="37">
        <f t="shared" si="30"/>
        <v>-1.059868543648987</v>
      </c>
      <c r="U106" s="37">
        <f t="shared" si="31"/>
        <v>7.1089798184105879E-2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28612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27250</v>
      </c>
      <c r="R107" s="31">
        <v>27250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1955653</v>
      </c>
      <c r="E108" s="31">
        <v>1955653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565218</v>
      </c>
      <c r="R108" s="31">
        <v>282609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175491</v>
      </c>
      <c r="E110" s="31">
        <v>155525</v>
      </c>
      <c r="F110" s="31">
        <v>54177</v>
      </c>
      <c r="G110" s="36">
        <f t="shared" si="24"/>
        <v>0.30871668632579446</v>
      </c>
      <c r="H110" s="31">
        <v>35198</v>
      </c>
      <c r="I110" s="36">
        <f t="shared" si="25"/>
        <v>0.2005686901322575</v>
      </c>
      <c r="J110" s="31">
        <v>35534</v>
      </c>
      <c r="K110" s="36">
        <f t="shared" si="26"/>
        <v>0.22847773669828003</v>
      </c>
      <c r="L110" s="31">
        <v>50900</v>
      </c>
      <c r="M110" s="36">
        <f t="shared" si="27"/>
        <v>0.32727857257675613</v>
      </c>
      <c r="N110" s="31">
        <f t="shared" si="28"/>
        <v>175809</v>
      </c>
      <c r="O110" s="36">
        <f t="shared" si="29"/>
        <v>1.1304227616138884</v>
      </c>
      <c r="P110" s="31">
        <v>37454</v>
      </c>
      <c r="Q110" s="31">
        <v>150396</v>
      </c>
      <c r="R110" s="31">
        <v>279060</v>
      </c>
      <c r="S110" s="31">
        <v>147280</v>
      </c>
      <c r="T110" s="36">
        <f t="shared" si="30"/>
        <v>0.52777180534652046</v>
      </c>
      <c r="U110" s="36">
        <f t="shared" si="31"/>
        <v>0.35900037379185123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2159756</v>
      </c>
      <c r="E112" s="32">
        <f>SUM(E107:E111)</f>
        <v>2111178</v>
      </c>
      <c r="F112" s="32">
        <f>SUM(F107:F111)</f>
        <v>54177</v>
      </c>
      <c r="G112" s="37">
        <f t="shared" si="24"/>
        <v>2.5084778095303358E-2</v>
      </c>
      <c r="H112" s="32">
        <f>SUM(H107:H111)</f>
        <v>35198</v>
      </c>
      <c r="I112" s="37">
        <f t="shared" si="25"/>
        <v>1.6297211351652685E-2</v>
      </c>
      <c r="J112" s="32">
        <f>SUM(J107:J111)</f>
        <v>35534</v>
      </c>
      <c r="K112" s="37">
        <f t="shared" si="26"/>
        <v>1.6831361448442529E-2</v>
      </c>
      <c r="L112" s="32">
        <f>SUM(L107:L111)</f>
        <v>50900</v>
      </c>
      <c r="M112" s="37">
        <f t="shared" si="27"/>
        <v>2.4109762417001315E-2</v>
      </c>
      <c r="N112" s="32">
        <f t="shared" si="28"/>
        <v>175809</v>
      </c>
      <c r="O112" s="37">
        <f t="shared" si="29"/>
        <v>8.3275308856003621E-2</v>
      </c>
      <c r="P112" s="32">
        <f>SUM(P107:P111)</f>
        <v>37454</v>
      </c>
      <c r="Q112" s="32">
        <f>SUM(Q107:Q111)</f>
        <v>742864</v>
      </c>
      <c r="R112" s="32">
        <f>SUM(R107:R111)</f>
        <v>588919</v>
      </c>
      <c r="S112" s="32">
        <f>SUM(S107:S111)</f>
        <v>147280</v>
      </c>
      <c r="T112" s="37">
        <f t="shared" si="30"/>
        <v>0.25008532582579268</v>
      </c>
      <c r="U112" s="37">
        <f t="shared" si="31"/>
        <v>0.35900037379185123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3117000</v>
      </c>
      <c r="E113" s="31">
        <v>3152000</v>
      </c>
      <c r="F113" s="31">
        <v>831200</v>
      </c>
      <c r="G113" s="36">
        <f t="shared" si="24"/>
        <v>0.26666666666666666</v>
      </c>
      <c r="H113" s="31">
        <v>584401</v>
      </c>
      <c r="I113" s="36">
        <f t="shared" si="25"/>
        <v>0.18748829002245748</v>
      </c>
      <c r="J113" s="31">
        <v>919415</v>
      </c>
      <c r="K113" s="36">
        <f t="shared" si="26"/>
        <v>0.29169257614213195</v>
      </c>
      <c r="L113" s="31">
        <v>448075</v>
      </c>
      <c r="M113" s="36">
        <f t="shared" si="27"/>
        <v>0.14215577411167513</v>
      </c>
      <c r="N113" s="31">
        <f t="shared" si="28"/>
        <v>2783091</v>
      </c>
      <c r="O113" s="36">
        <f t="shared" si="29"/>
        <v>0.88296034263959389</v>
      </c>
      <c r="P113" s="31">
        <v>620512</v>
      </c>
      <c r="Q113" s="31">
        <v>2960000</v>
      </c>
      <c r="R113" s="31">
        <v>3100000</v>
      </c>
      <c r="S113" s="31">
        <v>3377474</v>
      </c>
      <c r="T113" s="36">
        <f t="shared" si="30"/>
        <v>1.0895077419354839</v>
      </c>
      <c r="U113" s="36">
        <f t="shared" si="31"/>
        <v>-0.27789470630704971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3270505</v>
      </c>
      <c r="E114" s="31">
        <v>3363375</v>
      </c>
      <c r="F114" s="31">
        <v>45120</v>
      </c>
      <c r="G114" s="36">
        <f t="shared" si="24"/>
        <v>1.3796034557354292E-2</v>
      </c>
      <c r="H114" s="31">
        <v>1964155</v>
      </c>
      <c r="I114" s="36">
        <f t="shared" si="25"/>
        <v>0.60056627340426016</v>
      </c>
      <c r="J114" s="31">
        <v>63780</v>
      </c>
      <c r="K114" s="36">
        <f t="shared" si="26"/>
        <v>1.8963095105362916E-2</v>
      </c>
      <c r="L114" s="31">
        <v>27964</v>
      </c>
      <c r="M114" s="36">
        <f t="shared" si="27"/>
        <v>8.3142676626900055E-3</v>
      </c>
      <c r="N114" s="31">
        <f t="shared" si="28"/>
        <v>2101019</v>
      </c>
      <c r="O114" s="36">
        <f t="shared" si="29"/>
        <v>0.62467580926896349</v>
      </c>
      <c r="P114" s="31">
        <v>24000</v>
      </c>
      <c r="Q114" s="31">
        <v>2950225</v>
      </c>
      <c r="R114" s="31">
        <v>3117736</v>
      </c>
      <c r="S114" s="31">
        <v>1785628</v>
      </c>
      <c r="T114" s="36">
        <f t="shared" si="30"/>
        <v>0.57273226469463734</v>
      </c>
      <c r="U114" s="36">
        <f t="shared" si="31"/>
        <v>0.16516666666666668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9172797</v>
      </c>
      <c r="E117" s="31">
        <v>9172797</v>
      </c>
      <c r="F117" s="31">
        <v>938274</v>
      </c>
      <c r="G117" s="36">
        <f t="shared" si="24"/>
        <v>0.10228875663551695</v>
      </c>
      <c r="H117" s="31">
        <v>2180541</v>
      </c>
      <c r="I117" s="36">
        <f t="shared" si="25"/>
        <v>0.23771822269695927</v>
      </c>
      <c r="J117" s="31">
        <v>10111913</v>
      </c>
      <c r="K117" s="36">
        <f t="shared" si="26"/>
        <v>1.1023805497930457</v>
      </c>
      <c r="L117" s="31">
        <v>3018120</v>
      </c>
      <c r="M117" s="36">
        <f t="shared" si="27"/>
        <v>0.32902941163965582</v>
      </c>
      <c r="N117" s="31">
        <f t="shared" si="28"/>
        <v>16248848</v>
      </c>
      <c r="O117" s="36">
        <f t="shared" si="29"/>
        <v>1.7714169407651776</v>
      </c>
      <c r="P117" s="31">
        <v>6115830</v>
      </c>
      <c r="Q117" s="31">
        <v>8568778</v>
      </c>
      <c r="R117" s="31">
        <v>8568778</v>
      </c>
      <c r="S117" s="31">
        <v>23166153</v>
      </c>
      <c r="T117" s="36">
        <f t="shared" si="30"/>
        <v>2.7035538789778424</v>
      </c>
      <c r="U117" s="36">
        <f t="shared" si="31"/>
        <v>-0.50650688459293347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15560302</v>
      </c>
      <c r="E121" s="32">
        <f>SUM(E113:E120)</f>
        <v>15688172</v>
      </c>
      <c r="F121" s="32">
        <f>SUM(F113:F120)</f>
        <v>1814594</v>
      </c>
      <c r="G121" s="37">
        <f t="shared" si="24"/>
        <v>0.11661688828404487</v>
      </c>
      <c r="H121" s="32">
        <f>SUM(H113:H120)</f>
        <v>4729097</v>
      </c>
      <c r="I121" s="37">
        <f t="shared" si="25"/>
        <v>0.30392064369958888</v>
      </c>
      <c r="J121" s="32">
        <f>SUM(J113:J120)</f>
        <v>11095108</v>
      </c>
      <c r="K121" s="37">
        <f t="shared" si="26"/>
        <v>0.7072275852151545</v>
      </c>
      <c r="L121" s="32">
        <f>SUM(L113:L120)</f>
        <v>3494159</v>
      </c>
      <c r="M121" s="37">
        <f t="shared" si="27"/>
        <v>0.22272569423639668</v>
      </c>
      <c r="N121" s="32">
        <f t="shared" si="28"/>
        <v>21132958</v>
      </c>
      <c r="O121" s="37">
        <f t="shared" si="29"/>
        <v>1.3470631250090832</v>
      </c>
      <c r="P121" s="32">
        <f>SUM(P113:P120)</f>
        <v>6760342</v>
      </c>
      <c r="Q121" s="32">
        <f>SUM(Q113:Q120)</f>
        <v>14479003</v>
      </c>
      <c r="R121" s="32">
        <f>SUM(R113:R120)</f>
        <v>14786514</v>
      </c>
      <c r="S121" s="32">
        <f>SUM(S113:S120)</f>
        <v>28329255</v>
      </c>
      <c r="T121" s="37">
        <f t="shared" si="30"/>
        <v>1.9158846365005302</v>
      </c>
      <c r="U121" s="37">
        <f t="shared" si="31"/>
        <v>-0.48313872286342907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443173</v>
      </c>
      <c r="E122" s="31">
        <v>152546</v>
      </c>
      <c r="F122" s="31">
        <v>55394</v>
      </c>
      <c r="G122" s="36">
        <f t="shared" si="24"/>
        <v>0.12499407680522054</v>
      </c>
      <c r="H122" s="31">
        <v>26998</v>
      </c>
      <c r="I122" s="36">
        <f t="shared" si="25"/>
        <v>6.0919776249906923E-2</v>
      </c>
      <c r="J122" s="31">
        <v>152364</v>
      </c>
      <c r="K122" s="36">
        <f t="shared" si="26"/>
        <v>0.99880691725774517</v>
      </c>
      <c r="L122" s="31">
        <v>99691</v>
      </c>
      <c r="M122" s="36">
        <f t="shared" si="27"/>
        <v>0.65351434976990552</v>
      </c>
      <c r="N122" s="31">
        <f t="shared" si="28"/>
        <v>334447</v>
      </c>
      <c r="O122" s="36">
        <f t="shared" si="29"/>
        <v>2.1924337576862061</v>
      </c>
      <c r="P122" s="31">
        <v>51714</v>
      </c>
      <c r="Q122" s="31">
        <v>637144</v>
      </c>
      <c r="R122" s="31">
        <v>481366</v>
      </c>
      <c r="S122" s="31">
        <v>403612</v>
      </c>
      <c r="T122" s="36">
        <f t="shared" si="30"/>
        <v>0.83847218125085698</v>
      </c>
      <c r="U122" s="36">
        <f t="shared" si="31"/>
        <v>0.92773716981861787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2391150</v>
      </c>
      <c r="E123" s="31">
        <v>2595921</v>
      </c>
      <c r="F123" s="31">
        <v>30600</v>
      </c>
      <c r="G123" s="36">
        <f t="shared" si="24"/>
        <v>1.2797189636785647E-2</v>
      </c>
      <c r="H123" s="31">
        <v>75150</v>
      </c>
      <c r="I123" s="36">
        <f t="shared" si="25"/>
        <v>3.1428392196223572E-2</v>
      </c>
      <c r="J123" s="31">
        <v>24300</v>
      </c>
      <c r="K123" s="36">
        <f t="shared" si="26"/>
        <v>9.3608395632995001E-3</v>
      </c>
      <c r="L123" s="31">
        <v>9450</v>
      </c>
      <c r="M123" s="36">
        <f t="shared" si="27"/>
        <v>3.640326496838694E-3</v>
      </c>
      <c r="N123" s="31">
        <f t="shared" si="28"/>
        <v>139500</v>
      </c>
      <c r="O123" s="36">
        <f t="shared" si="29"/>
        <v>5.3738153048571199E-2</v>
      </c>
      <c r="P123" s="31">
        <v>1422750</v>
      </c>
      <c r="Q123" s="31">
        <v>1242473</v>
      </c>
      <c r="R123" s="31">
        <v>2279457</v>
      </c>
      <c r="S123" s="31">
        <v>3222500</v>
      </c>
      <c r="T123" s="36">
        <f t="shared" si="30"/>
        <v>1.413713880103902</v>
      </c>
      <c r="U123" s="36">
        <f t="shared" si="31"/>
        <v>-0.99335793357933577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13221612</v>
      </c>
      <c r="E124" s="31">
        <v>13678180</v>
      </c>
      <c r="F124" s="31">
        <v>3290810</v>
      </c>
      <c r="G124" s="36">
        <f t="shared" si="24"/>
        <v>0.24889627679287518</v>
      </c>
      <c r="H124" s="31">
        <v>3364663</v>
      </c>
      <c r="I124" s="36">
        <f t="shared" si="25"/>
        <v>0.25448205559201104</v>
      </c>
      <c r="J124" s="31">
        <v>3190554</v>
      </c>
      <c r="K124" s="36">
        <f t="shared" si="26"/>
        <v>0.23325866452993016</v>
      </c>
      <c r="L124" s="31">
        <v>377047</v>
      </c>
      <c r="M124" s="36">
        <f t="shared" si="27"/>
        <v>2.7565582555573915E-2</v>
      </c>
      <c r="N124" s="31">
        <f t="shared" si="28"/>
        <v>10223074</v>
      </c>
      <c r="O124" s="36">
        <f t="shared" si="29"/>
        <v>0.74740016581153346</v>
      </c>
      <c r="P124" s="31">
        <v>-584542</v>
      </c>
      <c r="Q124" s="31">
        <v>16214808</v>
      </c>
      <c r="R124" s="31">
        <v>12592007</v>
      </c>
      <c r="S124" s="31">
        <v>7668402</v>
      </c>
      <c r="T124" s="36">
        <f t="shared" si="30"/>
        <v>0.60898965510422609</v>
      </c>
      <c r="U124" s="36">
        <f t="shared" si="31"/>
        <v>-1.6450297840018338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16055935</v>
      </c>
      <c r="E126" s="32">
        <f>SUM(E122:E125)</f>
        <v>16426647</v>
      </c>
      <c r="F126" s="32">
        <f>SUM(F122:F125)</f>
        <v>3376804</v>
      </c>
      <c r="G126" s="37">
        <f t="shared" si="24"/>
        <v>0.21031500189805202</v>
      </c>
      <c r="H126" s="32">
        <f>SUM(H122:H125)</f>
        <v>3466811</v>
      </c>
      <c r="I126" s="37">
        <f t="shared" si="25"/>
        <v>0.21592084173235629</v>
      </c>
      <c r="J126" s="32">
        <f>SUM(J122:J125)</f>
        <v>3367218</v>
      </c>
      <c r="K126" s="37">
        <f t="shared" si="26"/>
        <v>0.20498510742941028</v>
      </c>
      <c r="L126" s="32">
        <f>SUM(L122:L125)</f>
        <v>486188</v>
      </c>
      <c r="M126" s="37">
        <f t="shared" si="27"/>
        <v>2.9597519201575342E-2</v>
      </c>
      <c r="N126" s="32">
        <f t="shared" si="28"/>
        <v>10697021</v>
      </c>
      <c r="O126" s="37">
        <f t="shared" si="29"/>
        <v>0.65119929831084822</v>
      </c>
      <c r="P126" s="32">
        <f>SUM(P122:P125)</f>
        <v>889922</v>
      </c>
      <c r="Q126" s="32">
        <f>SUM(Q122:Q125)</f>
        <v>18094425</v>
      </c>
      <c r="R126" s="32">
        <f>SUM(R122:R125)</f>
        <v>15352830</v>
      </c>
      <c r="S126" s="32">
        <f>SUM(S122:S125)</f>
        <v>11294514</v>
      </c>
      <c r="T126" s="37">
        <f t="shared" si="30"/>
        <v>0.73566332721719707</v>
      </c>
      <c r="U126" s="37">
        <f t="shared" si="31"/>
        <v>-0.4536734680118033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102898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102898</v>
      </c>
      <c r="O127" s="36">
        <f t="shared" si="29"/>
        <v>0</v>
      </c>
      <c r="P127" s="31">
        <v>88769</v>
      </c>
      <c r="Q127" s="31">
        <v>0</v>
      </c>
      <c r="R127" s="31">
        <v>104960</v>
      </c>
      <c r="S127" s="31">
        <v>287591</v>
      </c>
      <c r="T127" s="36">
        <f t="shared" si="30"/>
        <v>2.7400057164634148</v>
      </c>
      <c r="U127" s="36">
        <f t="shared" si="31"/>
        <v>-1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1833267</v>
      </c>
      <c r="E128" s="31">
        <v>1833267</v>
      </c>
      <c r="F128" s="31">
        <v>616343</v>
      </c>
      <c r="G128" s="36">
        <f t="shared" si="24"/>
        <v>0.33619925520941574</v>
      </c>
      <c r="H128" s="31">
        <v>742039</v>
      </c>
      <c r="I128" s="36">
        <f t="shared" si="25"/>
        <v>0.40476319052271165</v>
      </c>
      <c r="J128" s="31">
        <v>384880</v>
      </c>
      <c r="K128" s="36">
        <f t="shared" si="26"/>
        <v>0.20994214154293947</v>
      </c>
      <c r="L128" s="31">
        <v>348505</v>
      </c>
      <c r="M128" s="36">
        <f t="shared" si="27"/>
        <v>0.19010051454588994</v>
      </c>
      <c r="N128" s="31">
        <f t="shared" si="28"/>
        <v>2091767</v>
      </c>
      <c r="O128" s="36">
        <f t="shared" si="29"/>
        <v>1.1410051018209568</v>
      </c>
      <c r="P128" s="31">
        <v>706532</v>
      </c>
      <c r="Q128" s="31">
        <v>1842122</v>
      </c>
      <c r="R128" s="31">
        <v>1845222</v>
      </c>
      <c r="S128" s="31">
        <v>2155551</v>
      </c>
      <c r="T128" s="36">
        <f t="shared" si="30"/>
        <v>1.1681797637357456</v>
      </c>
      <c r="U128" s="36">
        <f t="shared" si="31"/>
        <v>-0.50673854828939102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98327</v>
      </c>
      <c r="G129" s="36">
        <f t="shared" si="24"/>
        <v>0</v>
      </c>
      <c r="H129" s="31">
        <v>77193</v>
      </c>
      <c r="I129" s="36">
        <f t="shared" si="25"/>
        <v>0</v>
      </c>
      <c r="J129" s="31">
        <v>106402</v>
      </c>
      <c r="K129" s="36">
        <f t="shared" si="26"/>
        <v>0</v>
      </c>
      <c r="L129" s="31">
        <v>86191</v>
      </c>
      <c r="M129" s="36">
        <f t="shared" si="27"/>
        <v>0</v>
      </c>
      <c r="N129" s="31">
        <f t="shared" si="28"/>
        <v>368113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3660851</v>
      </c>
      <c r="E130" s="31">
        <v>3660851</v>
      </c>
      <c r="F130" s="31">
        <v>724584</v>
      </c>
      <c r="G130" s="36">
        <f t="shared" si="24"/>
        <v>0.19792774958609349</v>
      </c>
      <c r="H130" s="31">
        <v>709310</v>
      </c>
      <c r="I130" s="36">
        <f t="shared" si="25"/>
        <v>0.19375549564841618</v>
      </c>
      <c r="J130" s="31">
        <v>851837</v>
      </c>
      <c r="K130" s="36">
        <f t="shared" si="26"/>
        <v>0.2326882465306564</v>
      </c>
      <c r="L130" s="31">
        <v>701879</v>
      </c>
      <c r="M130" s="36">
        <f t="shared" si="27"/>
        <v>0.19172563974879064</v>
      </c>
      <c r="N130" s="31">
        <f t="shared" si="28"/>
        <v>2987610</v>
      </c>
      <c r="O130" s="36">
        <f t="shared" si="29"/>
        <v>0.81609713151395669</v>
      </c>
      <c r="P130" s="31">
        <v>771604</v>
      </c>
      <c r="Q130" s="31">
        <v>2492440</v>
      </c>
      <c r="R130" s="31">
        <v>3460950</v>
      </c>
      <c r="S130" s="31">
        <v>3148457</v>
      </c>
      <c r="T130" s="36">
        <f t="shared" si="30"/>
        <v>0.90970889495658702</v>
      </c>
      <c r="U130" s="36">
        <f t="shared" si="31"/>
        <v>-9.036370988227127E-2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5494118</v>
      </c>
      <c r="E132" s="32">
        <f>SUM(E127:E131)</f>
        <v>5494118</v>
      </c>
      <c r="F132" s="32">
        <f>SUM(F127:F131)</f>
        <v>1439254</v>
      </c>
      <c r="G132" s="37">
        <f t="shared" si="24"/>
        <v>0.26196270265764221</v>
      </c>
      <c r="H132" s="32">
        <f>SUM(H127:H131)</f>
        <v>1631440</v>
      </c>
      <c r="I132" s="37">
        <f t="shared" si="25"/>
        <v>0.29694302160965602</v>
      </c>
      <c r="J132" s="32">
        <f>SUM(J127:J131)</f>
        <v>1343119</v>
      </c>
      <c r="K132" s="37">
        <f t="shared" si="26"/>
        <v>0.24446489864251186</v>
      </c>
      <c r="L132" s="32">
        <f>SUM(L127:L131)</f>
        <v>1136575</v>
      </c>
      <c r="M132" s="37">
        <f t="shared" si="27"/>
        <v>0.20687123938728655</v>
      </c>
      <c r="N132" s="32">
        <f t="shared" si="28"/>
        <v>5550388</v>
      </c>
      <c r="O132" s="37">
        <f t="shared" si="29"/>
        <v>1.0102418622970966</v>
      </c>
      <c r="P132" s="32">
        <f>SUM(P127:P131)</f>
        <v>1566905</v>
      </c>
      <c r="Q132" s="32">
        <f>SUM(Q127:Q131)</f>
        <v>4334562</v>
      </c>
      <c r="R132" s="32">
        <f>SUM(R127:R131)</f>
        <v>5411132</v>
      </c>
      <c r="S132" s="32">
        <f>SUM(S127:S131)</f>
        <v>5591599</v>
      </c>
      <c r="T132" s="37">
        <f t="shared" si="30"/>
        <v>1.0333510622176654</v>
      </c>
      <c r="U132" s="37">
        <f t="shared" si="31"/>
        <v>-0.27463694352880363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7523702</v>
      </c>
      <c r="E133" s="31">
        <v>7522887</v>
      </c>
      <c r="F133" s="31">
        <v>1139045</v>
      </c>
      <c r="G133" s="36">
        <f t="shared" si="24"/>
        <v>0.15139422055791152</v>
      </c>
      <c r="H133" s="31">
        <v>1173278</v>
      </c>
      <c r="I133" s="36">
        <f t="shared" si="25"/>
        <v>0.15594424127909373</v>
      </c>
      <c r="J133" s="31">
        <v>327333</v>
      </c>
      <c r="K133" s="36">
        <f t="shared" si="26"/>
        <v>4.3511619940589295E-2</v>
      </c>
      <c r="L133" s="31">
        <v>5367843</v>
      </c>
      <c r="M133" s="36">
        <f t="shared" si="27"/>
        <v>0.71353497666520849</v>
      </c>
      <c r="N133" s="31">
        <f t="shared" si="28"/>
        <v>8007499</v>
      </c>
      <c r="O133" s="36">
        <f t="shared" si="29"/>
        <v>1.064418354283402</v>
      </c>
      <c r="P133" s="31">
        <v>2600196</v>
      </c>
      <c r="Q133" s="31">
        <v>4757261</v>
      </c>
      <c r="R133" s="31">
        <v>7172261</v>
      </c>
      <c r="S133" s="31">
        <v>7464493</v>
      </c>
      <c r="T133" s="36">
        <f t="shared" si="30"/>
        <v>1.040744752596148</v>
      </c>
      <c r="U133" s="36">
        <f t="shared" si="31"/>
        <v>1.0643993760470365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2897229</v>
      </c>
      <c r="E134" s="31">
        <v>3097416</v>
      </c>
      <c r="F134" s="31">
        <v>633476</v>
      </c>
      <c r="G134" s="36">
        <f t="shared" si="24"/>
        <v>0.21864892281555928</v>
      </c>
      <c r="H134" s="31">
        <v>723621</v>
      </c>
      <c r="I134" s="36">
        <f t="shared" si="25"/>
        <v>0.24976313574108225</v>
      </c>
      <c r="J134" s="31">
        <v>799712</v>
      </c>
      <c r="K134" s="36">
        <f t="shared" si="26"/>
        <v>0.25818682411403571</v>
      </c>
      <c r="L134" s="31">
        <v>568605</v>
      </c>
      <c r="M134" s="36">
        <f t="shared" si="27"/>
        <v>0.18357398554149654</v>
      </c>
      <c r="N134" s="31">
        <f t="shared" si="28"/>
        <v>2725414</v>
      </c>
      <c r="O134" s="36">
        <f t="shared" si="29"/>
        <v>0.87989924504813044</v>
      </c>
      <c r="P134" s="31">
        <v>714238</v>
      </c>
      <c r="Q134" s="31">
        <v>7823760</v>
      </c>
      <c r="R134" s="31">
        <v>2122131</v>
      </c>
      <c r="S134" s="31">
        <v>2718264</v>
      </c>
      <c r="T134" s="36">
        <f t="shared" si="30"/>
        <v>1.2809124413148858</v>
      </c>
      <c r="U134" s="36">
        <f t="shared" si="31"/>
        <v>-0.20389982050800992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10420931</v>
      </c>
      <c r="E137" s="32">
        <f>SUM(E133:E136)</f>
        <v>10620303</v>
      </c>
      <c r="F137" s="32">
        <f>SUM(F133:F136)</f>
        <v>1772521</v>
      </c>
      <c r="G137" s="37">
        <f t="shared" ref="G137:G170" si="32">IF(($D137     =0),0,($F137     /$D137     ))</f>
        <v>0.17009238426010115</v>
      </c>
      <c r="H137" s="32">
        <f>SUM(H133:H136)</f>
        <v>1896899</v>
      </c>
      <c r="I137" s="37">
        <f t="shared" ref="I137:I170" si="33">IF(($D137     =0),0,($H137     /$D137     ))</f>
        <v>0.18202778619299945</v>
      </c>
      <c r="J137" s="32">
        <f>SUM(J133:J136)</f>
        <v>1127045</v>
      </c>
      <c r="K137" s="37">
        <f t="shared" ref="K137:K170" si="34">IF(($E137     =0),0,($J137     /$E137     ))</f>
        <v>0.10612173682803588</v>
      </c>
      <c r="L137" s="32">
        <f>SUM(L133:L136)</f>
        <v>5936448</v>
      </c>
      <c r="M137" s="37">
        <f t="shared" ref="M137:M170" si="35">IF(($E137     =0),0,($L137     /$E137     ))</f>
        <v>0.55897162256105126</v>
      </c>
      <c r="N137" s="32">
        <f t="shared" ref="N137:N170" si="36">$F137     +$H137     +$J137     +$L137</f>
        <v>10732913</v>
      </c>
      <c r="O137" s="37">
        <f t="shared" ref="O137:O170" si="37">IF(($E137     =0),0,($N137     /$E137     ))</f>
        <v>1.0106032756315897</v>
      </c>
      <c r="P137" s="32">
        <f>SUM(P133:P136)</f>
        <v>3314434</v>
      </c>
      <c r="Q137" s="32">
        <f>SUM(Q133:Q136)</f>
        <v>12581021</v>
      </c>
      <c r="R137" s="32">
        <f>SUM(R133:R136)</f>
        <v>9294392</v>
      </c>
      <c r="S137" s="32">
        <f>SUM(S133:S136)</f>
        <v>10182757</v>
      </c>
      <c r="T137" s="37">
        <f t="shared" ref="T137:T170" si="38">IF(($R137     =0),0,($S137     /$R137     ))</f>
        <v>1.0955807545022849</v>
      </c>
      <c r="U137" s="37">
        <f t="shared" ref="U137:U170" si="39">IF(($P137     =0),0,(($L137     /$P137     )-1))</f>
        <v>0.79108951935684946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20836003</v>
      </c>
      <c r="E139" s="31">
        <v>20836003</v>
      </c>
      <c r="F139" s="31">
        <v>8071342</v>
      </c>
      <c r="G139" s="36">
        <f t="shared" si="32"/>
        <v>0.38737477624667266</v>
      </c>
      <c r="H139" s="31">
        <v>6444849</v>
      </c>
      <c r="I139" s="36">
        <f t="shared" si="33"/>
        <v>0.30931311538014272</v>
      </c>
      <c r="J139" s="31">
        <v>5285923</v>
      </c>
      <c r="K139" s="36">
        <f t="shared" si="34"/>
        <v>0.25369179491863197</v>
      </c>
      <c r="L139" s="31">
        <v>439242</v>
      </c>
      <c r="M139" s="36">
        <f t="shared" si="35"/>
        <v>2.1080914607278563E-2</v>
      </c>
      <c r="N139" s="31">
        <f t="shared" si="36"/>
        <v>20241356</v>
      </c>
      <c r="O139" s="36">
        <f t="shared" si="37"/>
        <v>0.97146060115272592</v>
      </c>
      <c r="P139" s="31">
        <v>544982</v>
      </c>
      <c r="Q139" s="31">
        <v>22265759</v>
      </c>
      <c r="R139" s="31">
        <v>21486410</v>
      </c>
      <c r="S139" s="31">
        <v>19598894</v>
      </c>
      <c r="T139" s="36">
        <f t="shared" si="38"/>
        <v>0.91215303068311548</v>
      </c>
      <c r="U139" s="36">
        <f t="shared" si="39"/>
        <v>-0.19402475678095787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505000</v>
      </c>
      <c r="E140" s="31">
        <v>7805000</v>
      </c>
      <c r="F140" s="31">
        <v>4900</v>
      </c>
      <c r="G140" s="36">
        <f t="shared" si="32"/>
        <v>9.7029702970297029E-3</v>
      </c>
      <c r="H140" s="31">
        <v>700</v>
      </c>
      <c r="I140" s="36">
        <f t="shared" si="33"/>
        <v>1.3861386138613861E-3</v>
      </c>
      <c r="J140" s="31">
        <v>4130337</v>
      </c>
      <c r="K140" s="36">
        <f t="shared" si="34"/>
        <v>0.52919115951313256</v>
      </c>
      <c r="L140" s="31">
        <v>3640465</v>
      </c>
      <c r="M140" s="36">
        <f t="shared" si="35"/>
        <v>0.46642729019859064</v>
      </c>
      <c r="N140" s="31">
        <f t="shared" si="36"/>
        <v>7776402</v>
      </c>
      <c r="O140" s="36">
        <f t="shared" si="37"/>
        <v>0.99633593850096092</v>
      </c>
      <c r="P140" s="31">
        <v>118650</v>
      </c>
      <c r="Q140" s="31">
        <v>5265000</v>
      </c>
      <c r="R140" s="31">
        <v>5265000</v>
      </c>
      <c r="S140" s="31">
        <v>283400</v>
      </c>
      <c r="T140" s="36">
        <f t="shared" si="38"/>
        <v>5.3827160493827159E-2</v>
      </c>
      <c r="U140" s="36">
        <f t="shared" si="39"/>
        <v>29.682385166455962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383235</v>
      </c>
      <c r="E141" s="31">
        <v>91950</v>
      </c>
      <c r="F141" s="31">
        <v>12100</v>
      </c>
      <c r="G141" s="36">
        <f t="shared" si="32"/>
        <v>3.1573316633397262E-2</v>
      </c>
      <c r="H141" s="31">
        <v>31850</v>
      </c>
      <c r="I141" s="36">
        <f t="shared" si="33"/>
        <v>8.3108275601132459E-2</v>
      </c>
      <c r="J141" s="31">
        <v>400</v>
      </c>
      <c r="K141" s="36">
        <f t="shared" si="34"/>
        <v>4.3501903208265358E-3</v>
      </c>
      <c r="L141" s="31">
        <v>129500</v>
      </c>
      <c r="M141" s="36">
        <f t="shared" si="35"/>
        <v>1.4083741163675911</v>
      </c>
      <c r="N141" s="31">
        <f t="shared" si="36"/>
        <v>173850</v>
      </c>
      <c r="O141" s="36">
        <f t="shared" si="37"/>
        <v>1.8907014681892333</v>
      </c>
      <c r="P141" s="31">
        <v>3100</v>
      </c>
      <c r="Q141" s="31">
        <v>821340</v>
      </c>
      <c r="R141" s="31">
        <v>770176</v>
      </c>
      <c r="S141" s="31">
        <v>239600</v>
      </c>
      <c r="T141" s="36">
        <f t="shared" si="38"/>
        <v>0.31109772311783279</v>
      </c>
      <c r="U141" s="36">
        <f t="shared" si="39"/>
        <v>40.774193548387096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3500000</v>
      </c>
      <c r="E142" s="31">
        <v>2999400</v>
      </c>
      <c r="F142" s="31">
        <v>468374</v>
      </c>
      <c r="G142" s="36">
        <f t="shared" si="32"/>
        <v>0.13382114285714286</v>
      </c>
      <c r="H142" s="31">
        <v>461630</v>
      </c>
      <c r="I142" s="36">
        <f t="shared" si="33"/>
        <v>0.13189428571428571</v>
      </c>
      <c r="J142" s="31">
        <v>386730</v>
      </c>
      <c r="K142" s="36">
        <f t="shared" si="34"/>
        <v>0.12893578715743148</v>
      </c>
      <c r="L142" s="31">
        <v>354060</v>
      </c>
      <c r="M142" s="36">
        <f t="shared" si="35"/>
        <v>0.11804360872174435</v>
      </c>
      <c r="N142" s="31">
        <f t="shared" si="36"/>
        <v>1670794</v>
      </c>
      <c r="O142" s="36">
        <f t="shared" si="37"/>
        <v>0.55704274188170966</v>
      </c>
      <c r="P142" s="31">
        <v>342795</v>
      </c>
      <c r="Q142" s="31">
        <v>2000000</v>
      </c>
      <c r="R142" s="31">
        <v>2202999</v>
      </c>
      <c r="S142" s="31">
        <v>1636445</v>
      </c>
      <c r="T142" s="36">
        <f t="shared" si="38"/>
        <v>0.74282602942625031</v>
      </c>
      <c r="U142" s="36">
        <f t="shared" si="39"/>
        <v>3.286220627488734E-2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25224238</v>
      </c>
      <c r="E144" s="32">
        <f>SUM(E138:E143)</f>
        <v>31732353</v>
      </c>
      <c r="F144" s="32">
        <f>SUM(F138:F143)</f>
        <v>8556716</v>
      </c>
      <c r="G144" s="37">
        <f t="shared" si="32"/>
        <v>0.33922594609200879</v>
      </c>
      <c r="H144" s="32">
        <f>SUM(H138:H143)</f>
        <v>6939029</v>
      </c>
      <c r="I144" s="37">
        <f t="shared" si="33"/>
        <v>0.27509370154214369</v>
      </c>
      <c r="J144" s="32">
        <f>SUM(J138:J143)</f>
        <v>9803390</v>
      </c>
      <c r="K144" s="37">
        <f t="shared" si="34"/>
        <v>0.30893990117908998</v>
      </c>
      <c r="L144" s="32">
        <f>SUM(L138:L143)</f>
        <v>4563267</v>
      </c>
      <c r="M144" s="37">
        <f t="shared" si="35"/>
        <v>0.14380487321567362</v>
      </c>
      <c r="N144" s="32">
        <f t="shared" si="36"/>
        <v>29862402</v>
      </c>
      <c r="O144" s="37">
        <f t="shared" si="37"/>
        <v>0.94107115220859927</v>
      </c>
      <c r="P144" s="32">
        <f>SUM(P138:P143)</f>
        <v>1009527</v>
      </c>
      <c r="Q144" s="32">
        <f>SUM(Q138:Q143)</f>
        <v>30352099</v>
      </c>
      <c r="R144" s="32">
        <f>SUM(R138:R143)</f>
        <v>29724585</v>
      </c>
      <c r="S144" s="32">
        <f>SUM(S138:S143)</f>
        <v>21758339</v>
      </c>
      <c r="T144" s="37">
        <f t="shared" si="38"/>
        <v>0.73199807499415048</v>
      </c>
      <c r="U144" s="37">
        <f t="shared" si="39"/>
        <v>3.5202030257734567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45643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52489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900000</v>
      </c>
      <c r="E146" s="31">
        <v>600000</v>
      </c>
      <c r="F146" s="31">
        <v>4973</v>
      </c>
      <c r="G146" s="36">
        <f t="shared" si="32"/>
        <v>5.5255555555555553E-3</v>
      </c>
      <c r="H146" s="31">
        <v>991</v>
      </c>
      <c r="I146" s="36">
        <f t="shared" si="33"/>
        <v>1.1011111111111111E-3</v>
      </c>
      <c r="J146" s="31">
        <v>3948</v>
      </c>
      <c r="K146" s="36">
        <f t="shared" si="34"/>
        <v>6.5799999999999999E-3</v>
      </c>
      <c r="L146" s="31">
        <v>9870</v>
      </c>
      <c r="M146" s="36">
        <f t="shared" si="35"/>
        <v>1.6449999999999999E-2</v>
      </c>
      <c r="N146" s="31">
        <f t="shared" si="36"/>
        <v>19782</v>
      </c>
      <c r="O146" s="36">
        <f t="shared" si="37"/>
        <v>3.2969999999999999E-2</v>
      </c>
      <c r="P146" s="31">
        <v>7672</v>
      </c>
      <c r="Q146" s="31">
        <v>600000</v>
      </c>
      <c r="R146" s="31">
        <v>600000</v>
      </c>
      <c r="S146" s="31">
        <v>28260</v>
      </c>
      <c r="T146" s="36">
        <f t="shared" si="38"/>
        <v>4.7100000000000003E-2</v>
      </c>
      <c r="U146" s="36">
        <f t="shared" si="39"/>
        <v>0.28649635036496357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31131683</v>
      </c>
      <c r="E147" s="31">
        <v>30652132</v>
      </c>
      <c r="F147" s="31">
        <v>1324536</v>
      </c>
      <c r="G147" s="36">
        <f t="shared" si="32"/>
        <v>4.2546238184424531E-2</v>
      </c>
      <c r="H147" s="31">
        <v>26636880</v>
      </c>
      <c r="I147" s="36">
        <f t="shared" si="33"/>
        <v>0.85561965923911021</v>
      </c>
      <c r="J147" s="31">
        <v>1771014</v>
      </c>
      <c r="K147" s="36">
        <f t="shared" si="34"/>
        <v>5.777784070615382E-2</v>
      </c>
      <c r="L147" s="31">
        <v>1393490</v>
      </c>
      <c r="M147" s="36">
        <f t="shared" si="35"/>
        <v>4.5461438049398978E-2</v>
      </c>
      <c r="N147" s="31">
        <f t="shared" si="36"/>
        <v>31125920</v>
      </c>
      <c r="O147" s="36">
        <f t="shared" si="37"/>
        <v>1.015456934610617</v>
      </c>
      <c r="P147" s="31">
        <v>1197868</v>
      </c>
      <c r="Q147" s="31">
        <v>17682181</v>
      </c>
      <c r="R147" s="31">
        <v>25443194</v>
      </c>
      <c r="S147" s="31">
        <v>22632178</v>
      </c>
      <c r="T147" s="36">
        <f t="shared" si="38"/>
        <v>0.88951795910529152</v>
      </c>
      <c r="U147" s="36">
        <f t="shared" si="39"/>
        <v>0.16330847806269144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2000</v>
      </c>
      <c r="M148" s="36">
        <f t="shared" si="35"/>
        <v>0</v>
      </c>
      <c r="N148" s="31">
        <f t="shared" si="36"/>
        <v>2000</v>
      </c>
      <c r="O148" s="36">
        <f t="shared" si="37"/>
        <v>0</v>
      </c>
      <c r="P148" s="31">
        <v>0</v>
      </c>
      <c r="Q148" s="31">
        <v>73694</v>
      </c>
      <c r="R148" s="31">
        <v>73694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32077326</v>
      </c>
      <c r="E150" s="32">
        <f>SUM(E145:E149)</f>
        <v>31252132</v>
      </c>
      <c r="F150" s="32">
        <f>SUM(F145:F149)</f>
        <v>1329509</v>
      </c>
      <c r="G150" s="37">
        <f t="shared" si="32"/>
        <v>4.1447002159718672E-2</v>
      </c>
      <c r="H150" s="32">
        <f>SUM(H145:H149)</f>
        <v>26637871</v>
      </c>
      <c r="I150" s="37">
        <f t="shared" si="33"/>
        <v>0.83042679430324084</v>
      </c>
      <c r="J150" s="32">
        <f>SUM(J145:J149)</f>
        <v>1774962</v>
      </c>
      <c r="K150" s="37">
        <f t="shared" si="34"/>
        <v>5.6794909224113094E-2</v>
      </c>
      <c r="L150" s="32">
        <f>SUM(L145:L149)</f>
        <v>1405360</v>
      </c>
      <c r="M150" s="37">
        <f t="shared" si="35"/>
        <v>4.4968452072325818E-2</v>
      </c>
      <c r="N150" s="32">
        <f t="shared" si="36"/>
        <v>31147702</v>
      </c>
      <c r="O150" s="37">
        <f t="shared" si="37"/>
        <v>0.99665846797268098</v>
      </c>
      <c r="P150" s="32">
        <f>SUM(P145:P149)</f>
        <v>1205540</v>
      </c>
      <c r="Q150" s="32">
        <f>SUM(Q145:Q149)</f>
        <v>18408364</v>
      </c>
      <c r="R150" s="32">
        <f>SUM(R145:R149)</f>
        <v>26116888</v>
      </c>
      <c r="S150" s="32">
        <f>SUM(S145:S149)</f>
        <v>22660438</v>
      </c>
      <c r="T150" s="37">
        <f t="shared" si="38"/>
        <v>0.86765459958322755</v>
      </c>
      <c r="U150" s="37">
        <f t="shared" si="39"/>
        <v>0.16575144748411508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430090</v>
      </c>
      <c r="E151" s="31">
        <v>500090</v>
      </c>
      <c r="F151" s="31">
        <v>110200</v>
      </c>
      <c r="G151" s="36">
        <f t="shared" si="32"/>
        <v>0.25622544118672835</v>
      </c>
      <c r="H151" s="31">
        <v>187289</v>
      </c>
      <c r="I151" s="36">
        <f t="shared" si="33"/>
        <v>0.43546467018531004</v>
      </c>
      <c r="J151" s="31">
        <v>105700</v>
      </c>
      <c r="K151" s="36">
        <f t="shared" si="34"/>
        <v>0.21136195484812734</v>
      </c>
      <c r="L151" s="31">
        <v>82600</v>
      </c>
      <c r="M151" s="36">
        <f t="shared" si="35"/>
        <v>0.16517026935151674</v>
      </c>
      <c r="N151" s="31">
        <f t="shared" si="36"/>
        <v>485789</v>
      </c>
      <c r="O151" s="36">
        <f t="shared" si="37"/>
        <v>0.97140314743346201</v>
      </c>
      <c r="P151" s="31">
        <v>185200</v>
      </c>
      <c r="Q151" s="31">
        <v>479777</v>
      </c>
      <c r="R151" s="31">
        <v>410000</v>
      </c>
      <c r="S151" s="31">
        <v>630741</v>
      </c>
      <c r="T151" s="36">
        <f t="shared" si="38"/>
        <v>1.5383926829268293</v>
      </c>
      <c r="U151" s="36">
        <f t="shared" si="39"/>
        <v>-0.55399568034557234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11362000</v>
      </c>
      <c r="E152" s="31">
        <v>8048607</v>
      </c>
      <c r="F152" s="31">
        <v>1637539</v>
      </c>
      <c r="G152" s="36">
        <f t="shared" si="32"/>
        <v>0.14412418588276713</v>
      </c>
      <c r="H152" s="31">
        <v>1699690</v>
      </c>
      <c r="I152" s="36">
        <f t="shared" si="33"/>
        <v>0.14959426157366662</v>
      </c>
      <c r="J152" s="31">
        <v>1764250</v>
      </c>
      <c r="K152" s="36">
        <f t="shared" si="34"/>
        <v>0.21919942171359591</v>
      </c>
      <c r="L152" s="31">
        <v>1853591</v>
      </c>
      <c r="M152" s="36">
        <f t="shared" si="35"/>
        <v>0.23029960339720898</v>
      </c>
      <c r="N152" s="31">
        <f t="shared" si="36"/>
        <v>6955070</v>
      </c>
      <c r="O152" s="36">
        <f t="shared" si="37"/>
        <v>0.86413338357805269</v>
      </c>
      <c r="P152" s="31">
        <v>2038688</v>
      </c>
      <c r="Q152" s="31">
        <v>15783000</v>
      </c>
      <c r="R152" s="31">
        <v>16109100</v>
      </c>
      <c r="S152" s="31">
        <v>8618451</v>
      </c>
      <c r="T152" s="36">
        <f t="shared" si="38"/>
        <v>0.53500512132893829</v>
      </c>
      <c r="U152" s="36">
        <f t="shared" si="39"/>
        <v>-9.0792215385581354E-2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5025800</v>
      </c>
      <c r="E153" s="31">
        <v>1951800</v>
      </c>
      <c r="F153" s="31">
        <v>228053</v>
      </c>
      <c r="G153" s="36">
        <f t="shared" si="32"/>
        <v>4.5376457479406267E-2</v>
      </c>
      <c r="H153" s="31">
        <v>114520</v>
      </c>
      <c r="I153" s="36">
        <f t="shared" si="33"/>
        <v>2.2786422062159258E-2</v>
      </c>
      <c r="J153" s="31">
        <v>718964</v>
      </c>
      <c r="K153" s="36">
        <f t="shared" si="34"/>
        <v>0.36835946305973971</v>
      </c>
      <c r="L153" s="31">
        <v>-1007631</v>
      </c>
      <c r="M153" s="36">
        <f t="shared" si="35"/>
        <v>-0.51625730095296651</v>
      </c>
      <c r="N153" s="31">
        <f t="shared" si="36"/>
        <v>53906</v>
      </c>
      <c r="O153" s="36">
        <f t="shared" si="37"/>
        <v>2.7618608463981967E-2</v>
      </c>
      <c r="P153" s="31">
        <v>802852</v>
      </c>
      <c r="Q153" s="31">
        <v>4788410</v>
      </c>
      <c r="R153" s="31">
        <v>4828410</v>
      </c>
      <c r="S153" s="31">
        <v>2018631</v>
      </c>
      <c r="T153" s="36">
        <f t="shared" si="38"/>
        <v>0.41807365157474202</v>
      </c>
      <c r="U153" s="36">
        <f t="shared" si="39"/>
        <v>-2.2550644452526742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5681427</v>
      </c>
      <c r="E154" s="31">
        <v>4181427</v>
      </c>
      <c r="F154" s="31">
        <v>615703</v>
      </c>
      <c r="G154" s="36">
        <f t="shared" si="32"/>
        <v>0.10837118913962988</v>
      </c>
      <c r="H154" s="31">
        <v>409120</v>
      </c>
      <c r="I154" s="36">
        <f t="shared" si="33"/>
        <v>7.2010077749832924E-2</v>
      </c>
      <c r="J154" s="31">
        <v>574858</v>
      </c>
      <c r="K154" s="36">
        <f t="shared" si="34"/>
        <v>0.13747890373310356</v>
      </c>
      <c r="L154" s="31">
        <v>405302</v>
      </c>
      <c r="M154" s="36">
        <f t="shared" si="35"/>
        <v>9.6929110564407797E-2</v>
      </c>
      <c r="N154" s="31">
        <f t="shared" si="36"/>
        <v>2004983</v>
      </c>
      <c r="O154" s="36">
        <f t="shared" si="37"/>
        <v>0.47949731036796767</v>
      </c>
      <c r="P154" s="31">
        <v>524370</v>
      </c>
      <c r="Q154" s="31">
        <v>9835458</v>
      </c>
      <c r="R154" s="31">
        <v>7835159</v>
      </c>
      <c r="S154" s="31">
        <v>2178781</v>
      </c>
      <c r="T154" s="36">
        <f t="shared" si="38"/>
        <v>0.27807744552471747</v>
      </c>
      <c r="U154" s="36">
        <f t="shared" si="39"/>
        <v>-0.22706867288365085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19122</v>
      </c>
      <c r="E155" s="31">
        <v>19122</v>
      </c>
      <c r="F155" s="31">
        <v>435</v>
      </c>
      <c r="G155" s="36">
        <f t="shared" si="32"/>
        <v>2.2748666457483527E-2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435</v>
      </c>
      <c r="O155" s="36">
        <f t="shared" si="37"/>
        <v>2.2748666457483527E-2</v>
      </c>
      <c r="P155" s="31">
        <v>50782</v>
      </c>
      <c r="Q155" s="31">
        <v>165185</v>
      </c>
      <c r="R155" s="31">
        <v>178828</v>
      </c>
      <c r="S155" s="31">
        <v>138678</v>
      </c>
      <c r="T155" s="36">
        <f t="shared" si="38"/>
        <v>0.77548258661954506</v>
      </c>
      <c r="U155" s="36">
        <f t="shared" si="39"/>
        <v>-1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22518439</v>
      </c>
      <c r="E157" s="32">
        <f>SUM(E151:E156)</f>
        <v>14701046</v>
      </c>
      <c r="F157" s="32">
        <f>SUM(F151:F156)</f>
        <v>2591930</v>
      </c>
      <c r="G157" s="37">
        <f t="shared" si="32"/>
        <v>0.1151025610611819</v>
      </c>
      <c r="H157" s="32">
        <f>SUM(H151:H156)</f>
        <v>2410619</v>
      </c>
      <c r="I157" s="37">
        <f t="shared" si="33"/>
        <v>0.10705089282609687</v>
      </c>
      <c r="J157" s="32">
        <f>SUM(J151:J156)</f>
        <v>3163772</v>
      </c>
      <c r="K157" s="37">
        <f t="shared" si="34"/>
        <v>0.21520727164584072</v>
      </c>
      <c r="L157" s="32">
        <f>SUM(L151:L156)</f>
        <v>1333862</v>
      </c>
      <c r="M157" s="37">
        <f t="shared" si="35"/>
        <v>9.0732455364060494E-2</v>
      </c>
      <c r="N157" s="32">
        <f t="shared" si="36"/>
        <v>9500183</v>
      </c>
      <c r="O157" s="37">
        <f t="shared" si="37"/>
        <v>0.64622496929810302</v>
      </c>
      <c r="P157" s="32">
        <f>SUM(P151:P156)</f>
        <v>3601892</v>
      </c>
      <c r="Q157" s="32">
        <f>SUM(Q151:Q156)</f>
        <v>31051830</v>
      </c>
      <c r="R157" s="32">
        <f>SUM(R151:R156)</f>
        <v>29361497</v>
      </c>
      <c r="S157" s="32">
        <f>SUM(S151:S156)</f>
        <v>13585282</v>
      </c>
      <c r="T157" s="37">
        <f t="shared" si="38"/>
        <v>0.46269037304194671</v>
      </c>
      <c r="U157" s="37">
        <f t="shared" si="39"/>
        <v>-0.62967740287604401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391304</v>
      </c>
      <c r="E158" s="31">
        <v>391304</v>
      </c>
      <c r="F158" s="31">
        <v>813</v>
      </c>
      <c r="G158" s="36">
        <f t="shared" si="32"/>
        <v>2.0776685134831232E-3</v>
      </c>
      <c r="H158" s="31">
        <v>2988</v>
      </c>
      <c r="I158" s="36">
        <f t="shared" si="33"/>
        <v>7.6360067875615887E-3</v>
      </c>
      <c r="J158" s="31">
        <v>7644</v>
      </c>
      <c r="K158" s="36">
        <f t="shared" si="34"/>
        <v>1.9534684030830248E-2</v>
      </c>
      <c r="L158" s="31">
        <v>5326</v>
      </c>
      <c r="M158" s="36">
        <f t="shared" si="35"/>
        <v>1.3610900987467544E-2</v>
      </c>
      <c r="N158" s="31">
        <f t="shared" si="36"/>
        <v>16771</v>
      </c>
      <c r="O158" s="36">
        <f t="shared" si="37"/>
        <v>4.2859260319342507E-2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4315364</v>
      </c>
      <c r="E159" s="31">
        <v>5140364</v>
      </c>
      <c r="F159" s="31">
        <v>1724040</v>
      </c>
      <c r="G159" s="36">
        <f t="shared" si="32"/>
        <v>0.39951206897031166</v>
      </c>
      <c r="H159" s="31">
        <v>1116156</v>
      </c>
      <c r="I159" s="36">
        <f t="shared" si="33"/>
        <v>0.25864701100532889</v>
      </c>
      <c r="J159" s="31">
        <v>545974</v>
      </c>
      <c r="K159" s="36">
        <f t="shared" si="34"/>
        <v>0.10621310086211794</v>
      </c>
      <c r="L159" s="31">
        <v>1789097</v>
      </c>
      <c r="M159" s="36">
        <f t="shared" si="35"/>
        <v>0.34804869849683795</v>
      </c>
      <c r="N159" s="31">
        <f t="shared" si="36"/>
        <v>5175267</v>
      </c>
      <c r="O159" s="36">
        <f t="shared" si="37"/>
        <v>1.0067899860788068</v>
      </c>
      <c r="P159" s="31">
        <v>865455</v>
      </c>
      <c r="Q159" s="31">
        <v>12385104</v>
      </c>
      <c r="R159" s="31">
        <v>12385104</v>
      </c>
      <c r="S159" s="31">
        <v>3364843</v>
      </c>
      <c r="T159" s="36">
        <f t="shared" si="38"/>
        <v>0.27168467862684076</v>
      </c>
      <c r="U159" s="36">
        <f t="shared" si="39"/>
        <v>1.0672328428398936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2328894</v>
      </c>
      <c r="E160" s="31">
        <v>1666637</v>
      </c>
      <c r="F160" s="31">
        <v>970377</v>
      </c>
      <c r="G160" s="36">
        <f t="shared" si="32"/>
        <v>0.41666859891433444</v>
      </c>
      <c r="H160" s="31">
        <v>776290</v>
      </c>
      <c r="I160" s="36">
        <f t="shared" si="33"/>
        <v>0.33332989822636838</v>
      </c>
      <c r="J160" s="31">
        <v>582226</v>
      </c>
      <c r="K160" s="36">
        <f t="shared" si="34"/>
        <v>0.34934181828436545</v>
      </c>
      <c r="L160" s="31">
        <v>0</v>
      </c>
      <c r="M160" s="36">
        <f t="shared" si="35"/>
        <v>0</v>
      </c>
      <c r="N160" s="31">
        <f t="shared" si="36"/>
        <v>2328893</v>
      </c>
      <c r="O160" s="36">
        <f t="shared" si="37"/>
        <v>1.3973606730199797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7035562</v>
      </c>
      <c r="E163" s="32">
        <f>SUM(E158:E162)</f>
        <v>7198305</v>
      </c>
      <c r="F163" s="32">
        <f>SUM(F158:F162)</f>
        <v>2695230</v>
      </c>
      <c r="G163" s="37">
        <f t="shared" si="32"/>
        <v>0.38308666741903491</v>
      </c>
      <c r="H163" s="32">
        <f>SUM(H158:H162)</f>
        <v>1895434</v>
      </c>
      <c r="I163" s="37">
        <f t="shared" si="33"/>
        <v>0.26940761804103214</v>
      </c>
      <c r="J163" s="32">
        <f>SUM(J158:J162)</f>
        <v>1135844</v>
      </c>
      <c r="K163" s="37">
        <f t="shared" si="34"/>
        <v>0.15779325827399646</v>
      </c>
      <c r="L163" s="32">
        <f>SUM(L158:L162)</f>
        <v>1794423</v>
      </c>
      <c r="M163" s="37">
        <f t="shared" si="35"/>
        <v>0.2492841022990829</v>
      </c>
      <c r="N163" s="32">
        <f t="shared" si="36"/>
        <v>7520931</v>
      </c>
      <c r="O163" s="37">
        <f t="shared" si="37"/>
        <v>1.0448197179752734</v>
      </c>
      <c r="P163" s="32">
        <f>SUM(P158:P162)</f>
        <v>865455</v>
      </c>
      <c r="Q163" s="32">
        <f>SUM(Q158:Q162)</f>
        <v>12385104</v>
      </c>
      <c r="R163" s="32">
        <f>SUM(R158:R162)</f>
        <v>12385104</v>
      </c>
      <c r="S163" s="32">
        <f>SUM(S158:S162)</f>
        <v>3364843</v>
      </c>
      <c r="T163" s="37">
        <f t="shared" si="38"/>
        <v>0.27168467862684076</v>
      </c>
      <c r="U163" s="37">
        <f t="shared" si="39"/>
        <v>1.0733868312043953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6903336</v>
      </c>
      <c r="E164" s="31">
        <v>8978040</v>
      </c>
      <c r="F164" s="31">
        <v>1816190</v>
      </c>
      <c r="G164" s="36">
        <f t="shared" si="32"/>
        <v>0.26308874434041746</v>
      </c>
      <c r="H164" s="31">
        <v>1564624</v>
      </c>
      <c r="I164" s="36">
        <f t="shared" si="33"/>
        <v>0.22664752229936366</v>
      </c>
      <c r="J164" s="31">
        <v>1661034</v>
      </c>
      <c r="K164" s="36">
        <f t="shared" si="34"/>
        <v>0.18501075958672494</v>
      </c>
      <c r="L164" s="31">
        <v>1505489</v>
      </c>
      <c r="M164" s="36">
        <f t="shared" si="35"/>
        <v>0.16768570868474633</v>
      </c>
      <c r="N164" s="31">
        <f t="shared" si="36"/>
        <v>6547337</v>
      </c>
      <c r="O164" s="36">
        <f t="shared" si="37"/>
        <v>0.72926128642777266</v>
      </c>
      <c r="P164" s="31">
        <v>1318800</v>
      </c>
      <c r="Q164" s="31">
        <v>6580875</v>
      </c>
      <c r="R164" s="31">
        <v>6580875</v>
      </c>
      <c r="S164" s="31">
        <v>6303457</v>
      </c>
      <c r="T164" s="36">
        <f t="shared" si="38"/>
        <v>0.95784481546906752</v>
      </c>
      <c r="U164" s="36">
        <f t="shared" si="39"/>
        <v>0.14155975128905074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22586478</v>
      </c>
      <c r="E165" s="31">
        <v>23446368</v>
      </c>
      <c r="F165" s="31">
        <v>1541715</v>
      </c>
      <c r="G165" s="36">
        <f t="shared" si="32"/>
        <v>6.8258318096340656E-2</v>
      </c>
      <c r="H165" s="31">
        <v>1815442</v>
      </c>
      <c r="I165" s="36">
        <f t="shared" si="33"/>
        <v>8.0377383317576115E-2</v>
      </c>
      <c r="J165" s="31">
        <v>1559709</v>
      </c>
      <c r="K165" s="36">
        <f t="shared" si="34"/>
        <v>6.6522414047241768E-2</v>
      </c>
      <c r="L165" s="31">
        <v>1357063</v>
      </c>
      <c r="M165" s="36">
        <f t="shared" si="35"/>
        <v>5.7879454933062555E-2</v>
      </c>
      <c r="N165" s="31">
        <f t="shared" si="36"/>
        <v>6273929</v>
      </c>
      <c r="O165" s="36">
        <f t="shared" si="37"/>
        <v>0.26758639120566563</v>
      </c>
      <c r="P165" s="31">
        <v>1412062</v>
      </c>
      <c r="Q165" s="31">
        <v>4343319</v>
      </c>
      <c r="R165" s="31">
        <v>5546751</v>
      </c>
      <c r="S165" s="31">
        <v>5902561</v>
      </c>
      <c r="T165" s="36">
        <f t="shared" si="38"/>
        <v>1.0641474621810136</v>
      </c>
      <c r="U165" s="36">
        <f t="shared" si="39"/>
        <v>-3.8949422900694142E-2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1741310</v>
      </c>
      <c r="E167" s="31">
        <v>1741310</v>
      </c>
      <c r="F167" s="31">
        <v>432684</v>
      </c>
      <c r="G167" s="36">
        <f t="shared" si="32"/>
        <v>0.2484818900712682</v>
      </c>
      <c r="H167" s="31">
        <v>281149</v>
      </c>
      <c r="I167" s="36">
        <f t="shared" si="33"/>
        <v>0.16145832735124704</v>
      </c>
      <c r="J167" s="31">
        <v>387080</v>
      </c>
      <c r="K167" s="36">
        <f t="shared" si="34"/>
        <v>0.22229241203461761</v>
      </c>
      <c r="L167" s="31">
        <v>389824</v>
      </c>
      <c r="M167" s="36">
        <f t="shared" si="35"/>
        <v>0.22386823713181456</v>
      </c>
      <c r="N167" s="31">
        <f t="shared" si="36"/>
        <v>1490737</v>
      </c>
      <c r="O167" s="36">
        <f t="shared" si="37"/>
        <v>0.85610086658894735</v>
      </c>
      <c r="P167" s="31">
        <v>241213</v>
      </c>
      <c r="Q167" s="31">
        <v>1659972</v>
      </c>
      <c r="R167" s="31">
        <v>1659972</v>
      </c>
      <c r="S167" s="31">
        <v>716458</v>
      </c>
      <c r="T167" s="36">
        <f t="shared" si="38"/>
        <v>0.43160848496239695</v>
      </c>
      <c r="U167" s="36">
        <f t="shared" si="39"/>
        <v>0.61609863481653138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31231124</v>
      </c>
      <c r="E169" s="32">
        <f>SUM(E164:E168)</f>
        <v>34165718</v>
      </c>
      <c r="F169" s="32">
        <f>SUM(F164:F168)</f>
        <v>3790589</v>
      </c>
      <c r="G169" s="37">
        <f t="shared" si="32"/>
        <v>0.12137216066895319</v>
      </c>
      <c r="H169" s="32">
        <f>SUM(H164:H168)</f>
        <v>3661215</v>
      </c>
      <c r="I169" s="37">
        <f t="shared" si="33"/>
        <v>0.11722969048440267</v>
      </c>
      <c r="J169" s="32">
        <f>SUM(J164:J168)</f>
        <v>3607823</v>
      </c>
      <c r="K169" s="37">
        <f t="shared" si="34"/>
        <v>0.1055977515239106</v>
      </c>
      <c r="L169" s="32">
        <f>SUM(L164:L168)</f>
        <v>3252376</v>
      </c>
      <c r="M169" s="37">
        <f t="shared" si="35"/>
        <v>9.5194135829371418E-2</v>
      </c>
      <c r="N169" s="32">
        <f t="shared" si="36"/>
        <v>14312003</v>
      </c>
      <c r="O169" s="37">
        <f t="shared" si="37"/>
        <v>0.41889952378580192</v>
      </c>
      <c r="P169" s="32">
        <f>SUM(P164:P168)</f>
        <v>2972075</v>
      </c>
      <c r="Q169" s="32">
        <f>SUM(Q164:Q168)</f>
        <v>12584166</v>
      </c>
      <c r="R169" s="32">
        <f>SUM(R164:R168)</f>
        <v>13787598</v>
      </c>
      <c r="S169" s="32">
        <f>SUM(S164:S168)</f>
        <v>12922476</v>
      </c>
      <c r="T169" s="37">
        <f t="shared" si="38"/>
        <v>0.93725361009220021</v>
      </c>
      <c r="U169" s="37">
        <f t="shared" si="39"/>
        <v>9.4311550011355605E-2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216415921</v>
      </c>
      <c r="E170" s="32">
        <f>SUM(E105,E107:E111,E113:E120,E122:E125,E127:E131,E133:E136,E138:E143,E145:E149,E151:E156,E158:E162,E164:E168)</f>
        <v>218028162</v>
      </c>
      <c r="F170" s="32">
        <f>SUM(F105,F107:F111,F113:F120,F122:F125,F127:F131,F133:F136,F138:F143,F145:F149,F151:F156,F158:F162,F164:F168)</f>
        <v>40447916</v>
      </c>
      <c r="G170" s="37">
        <f t="shared" si="32"/>
        <v>0.18689898512596032</v>
      </c>
      <c r="H170" s="32">
        <f>SUM(H105,H107:H111,H113:H120,H122:H125,H127:H131,H133:H136,H138:H143,H145:H149,H151:H156,H158:H162,H164:H168)</f>
        <v>71411281</v>
      </c>
      <c r="I170" s="37">
        <f t="shared" si="33"/>
        <v>0.32997240069042794</v>
      </c>
      <c r="J170" s="32">
        <f>SUM(J105,J107:J111,J113:J120,J122:J125,J127:J131,J133:J136,J138:J143,J145:J149,J151:J156,J158:J162,J164:J168)</f>
        <v>69406032</v>
      </c>
      <c r="K170" s="37">
        <f t="shared" si="34"/>
        <v>0.31833516993093763</v>
      </c>
      <c r="L170" s="32">
        <f>SUM(L105,L107:L111,L113:L120,L122:L125,L127:L131,L133:L136,L138:L143,L145:L149,L151:L156,L158:L162,L164:L168)</f>
        <v>-96481750</v>
      </c>
      <c r="M170" s="37">
        <f t="shared" si="35"/>
        <v>-0.44251966862886272</v>
      </c>
      <c r="N170" s="32">
        <f t="shared" si="36"/>
        <v>84783479</v>
      </c>
      <c r="O170" s="37">
        <f t="shared" si="37"/>
        <v>0.38886480637304094</v>
      </c>
      <c r="P170" s="32">
        <f>SUM(P105,P107:P111,P113:P120,P122:P125,P127:P131,P133:P136,P138:P143,P145:P149,P151:P156,P158:P162,P164:P168)</f>
        <v>-89751480</v>
      </c>
      <c r="Q170" s="32">
        <f>SUM(Q105,Q107:Q111,Q113:Q120,Q122:Q125,Q127:Q131,Q133:Q136,Q138:Q143,Q145:Q149,Q151:Q156,Q158:Q162,Q164:Q168)</f>
        <v>231752218</v>
      </c>
      <c r="R170" s="32">
        <f>SUM(R105,R107:R111,R113:R120,R122:R125,R127:R131,R133:R136,R138:R143,R145:R149,R151:R156,R158:R162,R164:R168)</f>
        <v>233548239</v>
      </c>
      <c r="S170" s="32">
        <f>SUM(S105,S107:S111,S113:S120,S122:S125,S127:S131,S133:S136,S138:S143,S145:S149,S151:S156,S158:S162,S164:S168)</f>
        <v>48503764</v>
      </c>
      <c r="T170" s="37">
        <f t="shared" si="38"/>
        <v>0.20768199412541921</v>
      </c>
      <c r="U170" s="37">
        <f t="shared" si="39"/>
        <v>7.4987844211594101E-2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3505000</v>
      </c>
      <c r="E175" s="31">
        <v>3505000</v>
      </c>
      <c r="F175" s="31">
        <v>167803</v>
      </c>
      <c r="G175" s="36">
        <f t="shared" si="40"/>
        <v>4.7875320970042795E-2</v>
      </c>
      <c r="H175" s="31">
        <v>180534</v>
      </c>
      <c r="I175" s="36">
        <f t="shared" si="41"/>
        <v>5.1507560627674753E-2</v>
      </c>
      <c r="J175" s="31">
        <v>194693</v>
      </c>
      <c r="K175" s="36">
        <f t="shared" si="42"/>
        <v>5.5547218259629098E-2</v>
      </c>
      <c r="L175" s="31">
        <v>190927</v>
      </c>
      <c r="M175" s="36">
        <f t="shared" si="43"/>
        <v>5.4472753209700429E-2</v>
      </c>
      <c r="N175" s="31">
        <f t="shared" si="44"/>
        <v>733957</v>
      </c>
      <c r="O175" s="36">
        <f t="shared" si="45"/>
        <v>0.20940285306704706</v>
      </c>
      <c r="P175" s="31">
        <v>491812</v>
      </c>
      <c r="Q175" s="31">
        <v>3506044</v>
      </c>
      <c r="R175" s="31">
        <v>3506044</v>
      </c>
      <c r="S175" s="31">
        <v>878307</v>
      </c>
      <c r="T175" s="36">
        <f t="shared" si="46"/>
        <v>0.25051225826030704</v>
      </c>
      <c r="U175" s="36">
        <f t="shared" si="47"/>
        <v>-0.61178865094792312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6445383</v>
      </c>
      <c r="E176" s="31">
        <v>6445383</v>
      </c>
      <c r="F176" s="31">
        <v>0</v>
      </c>
      <c r="G176" s="36">
        <f t="shared" si="40"/>
        <v>0</v>
      </c>
      <c r="H176" s="31">
        <v>17970</v>
      </c>
      <c r="I176" s="36">
        <f t="shared" si="41"/>
        <v>2.7880422311598861E-3</v>
      </c>
      <c r="J176" s="31">
        <v>1112712</v>
      </c>
      <c r="K176" s="36">
        <f t="shared" si="42"/>
        <v>0.17263706439167387</v>
      </c>
      <c r="L176" s="31">
        <v>4441862</v>
      </c>
      <c r="M176" s="36">
        <f t="shared" si="43"/>
        <v>0.68915408130129741</v>
      </c>
      <c r="N176" s="31">
        <f t="shared" si="44"/>
        <v>5572544</v>
      </c>
      <c r="O176" s="36">
        <f t="shared" si="45"/>
        <v>0.86457918792413113</v>
      </c>
      <c r="P176" s="31">
        <v>0</v>
      </c>
      <c r="Q176" s="31">
        <v>6109366</v>
      </c>
      <c r="R176" s="31">
        <v>6109366</v>
      </c>
      <c r="S176" s="31">
        <v>-159</v>
      </c>
      <c r="T176" s="36">
        <f t="shared" si="46"/>
        <v>-2.6025613787093456E-5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1000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-500</v>
      </c>
      <c r="K177" s="36">
        <f t="shared" si="42"/>
        <v>-0.5</v>
      </c>
      <c r="L177" s="31">
        <v>0</v>
      </c>
      <c r="M177" s="36">
        <f t="shared" si="43"/>
        <v>0</v>
      </c>
      <c r="N177" s="31">
        <f t="shared" si="44"/>
        <v>-500</v>
      </c>
      <c r="O177" s="36">
        <f t="shared" si="45"/>
        <v>-0.5</v>
      </c>
      <c r="P177" s="31">
        <v>0</v>
      </c>
      <c r="Q177" s="31">
        <v>0</v>
      </c>
      <c r="R177" s="31">
        <v>0</v>
      </c>
      <c r="S177" s="31">
        <v>463300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511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9950383</v>
      </c>
      <c r="E179" s="32">
        <f>SUM(E173:E178)</f>
        <v>9951383</v>
      </c>
      <c r="F179" s="32">
        <f>SUM(F173:F178)</f>
        <v>167803</v>
      </c>
      <c r="G179" s="37">
        <f t="shared" si="40"/>
        <v>1.6863973979695052E-2</v>
      </c>
      <c r="H179" s="32">
        <f>SUM(H173:H178)</f>
        <v>198504</v>
      </c>
      <c r="I179" s="37">
        <f t="shared" si="41"/>
        <v>1.9949382852901241E-2</v>
      </c>
      <c r="J179" s="32">
        <f>SUM(J173:J178)</f>
        <v>1306905</v>
      </c>
      <c r="K179" s="37">
        <f t="shared" si="42"/>
        <v>0.13132898211233554</v>
      </c>
      <c r="L179" s="32">
        <f>SUM(L173:L178)</f>
        <v>4632789</v>
      </c>
      <c r="M179" s="37">
        <f t="shared" si="43"/>
        <v>0.46554222664327161</v>
      </c>
      <c r="N179" s="32">
        <f t="shared" si="44"/>
        <v>6306001</v>
      </c>
      <c r="O179" s="37">
        <f t="shared" si="45"/>
        <v>0.63368086626753284</v>
      </c>
      <c r="P179" s="32">
        <f>SUM(P173:P178)</f>
        <v>491812</v>
      </c>
      <c r="Q179" s="32">
        <f>SUM(Q173:Q178)</f>
        <v>9615410</v>
      </c>
      <c r="R179" s="32">
        <f>SUM(R173:R178)</f>
        <v>9615410</v>
      </c>
      <c r="S179" s="32">
        <f>SUM(S173:S178)</f>
        <v>1341959</v>
      </c>
      <c r="T179" s="37">
        <f t="shared" si="46"/>
        <v>0.13956336755270965</v>
      </c>
      <c r="U179" s="37">
        <f t="shared" si="47"/>
        <v>8.4198372548860139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359503</v>
      </c>
      <c r="G180" s="36">
        <f t="shared" si="40"/>
        <v>0</v>
      </c>
      <c r="H180" s="31">
        <v>102867</v>
      </c>
      <c r="I180" s="36">
        <f t="shared" si="41"/>
        <v>0</v>
      </c>
      <c r="J180" s="31">
        <v>0</v>
      </c>
      <c r="K180" s="36">
        <f t="shared" si="42"/>
        <v>0</v>
      </c>
      <c r="L180" s="31">
        <v>-461670</v>
      </c>
      <c r="M180" s="36">
        <f t="shared" si="43"/>
        <v>0</v>
      </c>
      <c r="N180" s="31">
        <f t="shared" si="44"/>
        <v>700</v>
      </c>
      <c r="O180" s="36">
        <f t="shared" si="45"/>
        <v>0</v>
      </c>
      <c r="P180" s="31">
        <v>320480</v>
      </c>
      <c r="Q180" s="31">
        <v>0</v>
      </c>
      <c r="R180" s="31">
        <v>0</v>
      </c>
      <c r="S180" s="31">
        <v>1479408</v>
      </c>
      <c r="T180" s="36">
        <f t="shared" si="46"/>
        <v>0</v>
      </c>
      <c r="U180" s="36">
        <f t="shared" si="47"/>
        <v>-2.4405579131303048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1057895</v>
      </c>
      <c r="E181" s="31">
        <v>726000</v>
      </c>
      <c r="F181" s="31">
        <v>156553</v>
      </c>
      <c r="G181" s="36">
        <f t="shared" si="40"/>
        <v>0.14798538607328704</v>
      </c>
      <c r="H181" s="31">
        <v>147277</v>
      </c>
      <c r="I181" s="36">
        <f t="shared" si="41"/>
        <v>0.13921703004551492</v>
      </c>
      <c r="J181" s="31">
        <v>420856</v>
      </c>
      <c r="K181" s="36">
        <f t="shared" si="42"/>
        <v>0.57969146005509642</v>
      </c>
      <c r="L181" s="31">
        <v>145172</v>
      </c>
      <c r="M181" s="36">
        <f t="shared" si="43"/>
        <v>0.19996143250688705</v>
      </c>
      <c r="N181" s="31">
        <f t="shared" si="44"/>
        <v>869858</v>
      </c>
      <c r="O181" s="36">
        <f t="shared" si="45"/>
        <v>1.1981515151515152</v>
      </c>
      <c r="P181" s="31">
        <v>134460</v>
      </c>
      <c r="Q181" s="31">
        <v>588288</v>
      </c>
      <c r="R181" s="31">
        <v>896450</v>
      </c>
      <c r="S181" s="31">
        <v>775352</v>
      </c>
      <c r="T181" s="36">
        <f t="shared" si="46"/>
        <v>0.86491382676111328</v>
      </c>
      <c r="U181" s="36">
        <f t="shared" si="47"/>
        <v>7.9666815409787262E-2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64020</v>
      </c>
      <c r="E182" s="31">
        <v>139750</v>
      </c>
      <c r="F182" s="31">
        <v>65011</v>
      </c>
      <c r="G182" s="36">
        <f t="shared" si="40"/>
        <v>1.0154795376444861</v>
      </c>
      <c r="H182" s="31">
        <v>16511</v>
      </c>
      <c r="I182" s="36">
        <f t="shared" si="41"/>
        <v>0.25790378006872855</v>
      </c>
      <c r="J182" s="31">
        <v>2684</v>
      </c>
      <c r="K182" s="36">
        <f t="shared" si="42"/>
        <v>1.9205724508050089E-2</v>
      </c>
      <c r="L182" s="31">
        <v>35652</v>
      </c>
      <c r="M182" s="36">
        <f t="shared" si="43"/>
        <v>0.25511270125223612</v>
      </c>
      <c r="N182" s="31">
        <f t="shared" si="44"/>
        <v>119858</v>
      </c>
      <c r="O182" s="36">
        <f t="shared" si="45"/>
        <v>0.85766010733452591</v>
      </c>
      <c r="P182" s="31">
        <v>2041</v>
      </c>
      <c r="Q182" s="31">
        <v>61035</v>
      </c>
      <c r="R182" s="31">
        <v>61035</v>
      </c>
      <c r="S182" s="31">
        <v>84048</v>
      </c>
      <c r="T182" s="36">
        <f t="shared" si="46"/>
        <v>1.3770459572376506</v>
      </c>
      <c r="U182" s="36">
        <f t="shared" si="47"/>
        <v>16.467907888290053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191243</v>
      </c>
      <c r="E184" s="31">
        <v>181411</v>
      </c>
      <c r="F184" s="31">
        <v>69096</v>
      </c>
      <c r="G184" s="36">
        <f t="shared" si="40"/>
        <v>0.36129949854373755</v>
      </c>
      <c r="H184" s="31">
        <v>21609</v>
      </c>
      <c r="I184" s="36">
        <f t="shared" si="41"/>
        <v>0.11299237096259733</v>
      </c>
      <c r="J184" s="31">
        <v>21047</v>
      </c>
      <c r="K184" s="36">
        <f t="shared" si="42"/>
        <v>0.11601832303443561</v>
      </c>
      <c r="L184" s="31">
        <v>262032</v>
      </c>
      <c r="M184" s="36">
        <f t="shared" si="43"/>
        <v>1.4444107578922998</v>
      </c>
      <c r="N184" s="31">
        <f t="shared" si="44"/>
        <v>373784</v>
      </c>
      <c r="O184" s="36">
        <f t="shared" si="45"/>
        <v>2.0604263247542871</v>
      </c>
      <c r="P184" s="31">
        <v>262561</v>
      </c>
      <c r="Q184" s="31">
        <v>112000</v>
      </c>
      <c r="R184" s="31">
        <v>182310</v>
      </c>
      <c r="S184" s="31">
        <v>378463</v>
      </c>
      <c r="T184" s="36">
        <f t="shared" si="46"/>
        <v>2.0759311063573036</v>
      </c>
      <c r="U184" s="36">
        <f t="shared" si="47"/>
        <v>-2.0147699010896192E-3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1313158</v>
      </c>
      <c r="E185" s="32">
        <f>SUM(E180:E184)</f>
        <v>1047161</v>
      </c>
      <c r="F185" s="32">
        <f>SUM(F180:F184)</f>
        <v>650163</v>
      </c>
      <c r="G185" s="37">
        <f t="shared" si="40"/>
        <v>0.49511406852793038</v>
      </c>
      <c r="H185" s="32">
        <f>SUM(H180:H184)</f>
        <v>288264</v>
      </c>
      <c r="I185" s="37">
        <f t="shared" si="41"/>
        <v>0.21951966176195095</v>
      </c>
      <c r="J185" s="32">
        <f>SUM(J180:J184)</f>
        <v>444587</v>
      </c>
      <c r="K185" s="37">
        <f t="shared" si="42"/>
        <v>0.42456413101710244</v>
      </c>
      <c r="L185" s="32">
        <f>SUM(L180:L184)</f>
        <v>-18814</v>
      </c>
      <c r="M185" s="37">
        <f t="shared" si="43"/>
        <v>-1.7966673701560697E-2</v>
      </c>
      <c r="N185" s="32">
        <f t="shared" si="44"/>
        <v>1364200</v>
      </c>
      <c r="O185" s="37">
        <f t="shared" si="45"/>
        <v>1.3027605115163763</v>
      </c>
      <c r="P185" s="32">
        <f>SUM(P180:P184)</f>
        <v>719542</v>
      </c>
      <c r="Q185" s="32">
        <f>SUM(Q180:Q184)</f>
        <v>761323</v>
      </c>
      <c r="R185" s="32">
        <f>SUM(R180:R184)</f>
        <v>1139795</v>
      </c>
      <c r="S185" s="32">
        <f>SUM(S180:S184)</f>
        <v>2717271</v>
      </c>
      <c r="T185" s="37">
        <f t="shared" si="46"/>
        <v>2.3839997543417897</v>
      </c>
      <c r="U185" s="37">
        <f t="shared" si="47"/>
        <v>-1.0261471880724127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6818500</v>
      </c>
      <c r="E186" s="31">
        <v>6818500</v>
      </c>
      <c r="F186" s="31">
        <v>754391</v>
      </c>
      <c r="G186" s="36">
        <f t="shared" si="40"/>
        <v>0.11063885018699128</v>
      </c>
      <c r="H186" s="31">
        <v>836417</v>
      </c>
      <c r="I186" s="36">
        <f t="shared" si="41"/>
        <v>0.12266876879078976</v>
      </c>
      <c r="J186" s="31">
        <v>260848</v>
      </c>
      <c r="K186" s="36">
        <f t="shared" si="42"/>
        <v>3.8255921390335117E-2</v>
      </c>
      <c r="L186" s="31">
        <v>1273882</v>
      </c>
      <c r="M186" s="36">
        <f t="shared" si="43"/>
        <v>0.18682730805895725</v>
      </c>
      <c r="N186" s="31">
        <f t="shared" si="44"/>
        <v>3125538</v>
      </c>
      <c r="O186" s="36">
        <f t="shared" si="45"/>
        <v>0.45839084842707339</v>
      </c>
      <c r="P186" s="31">
        <v>1192537</v>
      </c>
      <c r="Q186" s="31">
        <v>6500000</v>
      </c>
      <c r="R186" s="31">
        <v>6500000</v>
      </c>
      <c r="S186" s="31">
        <v>3204964</v>
      </c>
      <c r="T186" s="36">
        <f t="shared" si="46"/>
        <v>0.49307138461538463</v>
      </c>
      <c r="U186" s="36">
        <f t="shared" si="47"/>
        <v>6.8211720055646019E-2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24244252</v>
      </c>
      <c r="E187" s="31">
        <v>22617491</v>
      </c>
      <c r="F187" s="31">
        <v>1688343</v>
      </c>
      <c r="G187" s="36">
        <f t="shared" si="40"/>
        <v>6.9638898325260767E-2</v>
      </c>
      <c r="H187" s="31">
        <v>2520480</v>
      </c>
      <c r="I187" s="36">
        <f t="shared" si="41"/>
        <v>0.10396196178789101</v>
      </c>
      <c r="J187" s="31">
        <v>2767398</v>
      </c>
      <c r="K187" s="36">
        <f t="shared" si="42"/>
        <v>0.12235654255372534</v>
      </c>
      <c r="L187" s="31">
        <v>3084310</v>
      </c>
      <c r="M187" s="36">
        <f t="shared" si="43"/>
        <v>0.13636835314757062</v>
      </c>
      <c r="N187" s="31">
        <f t="shared" si="44"/>
        <v>10060531</v>
      </c>
      <c r="O187" s="36">
        <f t="shared" si="45"/>
        <v>0.44481198201869515</v>
      </c>
      <c r="P187" s="31">
        <v>-164904</v>
      </c>
      <c r="Q187" s="31">
        <v>13712249</v>
      </c>
      <c r="R187" s="31">
        <v>13712249</v>
      </c>
      <c r="S187" s="31">
        <v>7894347</v>
      </c>
      <c r="T187" s="36">
        <f t="shared" si="46"/>
        <v>0.57571496841984127</v>
      </c>
      <c r="U187" s="36">
        <f t="shared" si="47"/>
        <v>-19.703670014068791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132531</v>
      </c>
      <c r="E188" s="31">
        <v>373131</v>
      </c>
      <c r="F188" s="31">
        <v>17817</v>
      </c>
      <c r="G188" s="36">
        <f t="shared" si="40"/>
        <v>0.13443647146705298</v>
      </c>
      <c r="H188" s="31">
        <v>8144</v>
      </c>
      <c r="I188" s="36">
        <f t="shared" si="41"/>
        <v>6.1449774015136079E-2</v>
      </c>
      <c r="J188" s="31">
        <v>104490</v>
      </c>
      <c r="K188" s="36">
        <f t="shared" si="42"/>
        <v>0.28003569791842542</v>
      </c>
      <c r="L188" s="31">
        <v>-3215</v>
      </c>
      <c r="M188" s="36">
        <f t="shared" si="43"/>
        <v>-8.6162768571895667E-3</v>
      </c>
      <c r="N188" s="31">
        <f t="shared" si="44"/>
        <v>127236</v>
      </c>
      <c r="O188" s="36">
        <f t="shared" si="45"/>
        <v>0.34099552168005337</v>
      </c>
      <c r="P188" s="31">
        <v>206588</v>
      </c>
      <c r="Q188" s="31">
        <v>259247</v>
      </c>
      <c r="R188" s="31">
        <v>130747</v>
      </c>
      <c r="S188" s="31">
        <v>231031</v>
      </c>
      <c r="T188" s="36">
        <f t="shared" si="46"/>
        <v>1.7670080384253559</v>
      </c>
      <c r="U188" s="36">
        <f t="shared" si="47"/>
        <v>-1.0155623753557805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781427</v>
      </c>
      <c r="E189" s="31">
        <v>414650</v>
      </c>
      <c r="F189" s="31">
        <v>52175</v>
      </c>
      <c r="G189" s="36">
        <f t="shared" si="40"/>
        <v>6.6768872844168423E-2</v>
      </c>
      <c r="H189" s="31">
        <v>18970</v>
      </c>
      <c r="I189" s="36">
        <f t="shared" si="41"/>
        <v>2.4276100006782462E-2</v>
      </c>
      <c r="J189" s="31">
        <v>82200</v>
      </c>
      <c r="K189" s="36">
        <f t="shared" si="42"/>
        <v>0.19823947907874109</v>
      </c>
      <c r="L189" s="31">
        <v>38800</v>
      </c>
      <c r="M189" s="36">
        <f t="shared" si="43"/>
        <v>9.3572892801157603E-2</v>
      </c>
      <c r="N189" s="31">
        <f t="shared" si="44"/>
        <v>192145</v>
      </c>
      <c r="O189" s="36">
        <f t="shared" si="45"/>
        <v>0.46339081152779454</v>
      </c>
      <c r="P189" s="31">
        <v>14528</v>
      </c>
      <c r="Q189" s="31">
        <v>12695682</v>
      </c>
      <c r="R189" s="31">
        <v>744926</v>
      </c>
      <c r="S189" s="31">
        <v>116598</v>
      </c>
      <c r="T189" s="36">
        <f t="shared" si="46"/>
        <v>0.15652292979436883</v>
      </c>
      <c r="U189" s="36">
        <f t="shared" si="47"/>
        <v>1.6707048458149778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57302000</v>
      </c>
      <c r="E190" s="31">
        <v>54452000</v>
      </c>
      <c r="F190" s="31">
        <v>23875869</v>
      </c>
      <c r="G190" s="36">
        <f t="shared" si="40"/>
        <v>0.4166672890998569</v>
      </c>
      <c r="H190" s="31">
        <v>19100667</v>
      </c>
      <c r="I190" s="36">
        <f t="shared" si="41"/>
        <v>0.33333333915046598</v>
      </c>
      <c r="J190" s="31">
        <v>14325465</v>
      </c>
      <c r="K190" s="36">
        <f t="shared" si="42"/>
        <v>0.26308427605964885</v>
      </c>
      <c r="L190" s="31">
        <v>0</v>
      </c>
      <c r="M190" s="36">
        <f t="shared" si="43"/>
        <v>0</v>
      </c>
      <c r="N190" s="31">
        <f t="shared" si="44"/>
        <v>57302001</v>
      </c>
      <c r="O190" s="36">
        <f t="shared" si="45"/>
        <v>1.0523396936751634</v>
      </c>
      <c r="P190" s="31">
        <v>0</v>
      </c>
      <c r="Q190" s="31">
        <v>53000000</v>
      </c>
      <c r="R190" s="31">
        <v>49044000</v>
      </c>
      <c r="S190" s="31">
        <v>53000000</v>
      </c>
      <c r="T190" s="36">
        <f t="shared" si="46"/>
        <v>1.0806622624582007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89278710</v>
      </c>
      <c r="E191" s="32">
        <f>SUM(E186:E190)</f>
        <v>84675772</v>
      </c>
      <c r="F191" s="32">
        <f>SUM(F186:F190)</f>
        <v>26388595</v>
      </c>
      <c r="G191" s="37">
        <f t="shared" si="40"/>
        <v>0.29557545130300383</v>
      </c>
      <c r="H191" s="32">
        <f>SUM(H186:H190)</f>
        <v>22484678</v>
      </c>
      <c r="I191" s="37">
        <f t="shared" si="41"/>
        <v>0.25184815058371701</v>
      </c>
      <c r="J191" s="32">
        <f>SUM(J186:J190)</f>
        <v>17540401</v>
      </c>
      <c r="K191" s="37">
        <f t="shared" si="42"/>
        <v>0.20714781319029485</v>
      </c>
      <c r="L191" s="32">
        <f>SUM(L186:L190)</f>
        <v>4393777</v>
      </c>
      <c r="M191" s="37">
        <f t="shared" si="43"/>
        <v>5.188942357679361E-2</v>
      </c>
      <c r="N191" s="32">
        <f t="shared" si="44"/>
        <v>70807451</v>
      </c>
      <c r="O191" s="37">
        <f t="shared" si="45"/>
        <v>0.83621854666999673</v>
      </c>
      <c r="P191" s="32">
        <f>SUM(P186:P190)</f>
        <v>1248749</v>
      </c>
      <c r="Q191" s="32">
        <f>SUM(Q186:Q190)</f>
        <v>86167178</v>
      </c>
      <c r="R191" s="32">
        <f>SUM(R186:R190)</f>
        <v>70131922</v>
      </c>
      <c r="S191" s="32">
        <f>SUM(S186:S190)</f>
        <v>64446940</v>
      </c>
      <c r="T191" s="37">
        <f t="shared" si="46"/>
        <v>0.91893873948014715</v>
      </c>
      <c r="U191" s="37">
        <f t="shared" si="47"/>
        <v>2.5185429577921585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5281152</v>
      </c>
      <c r="E192" s="31">
        <v>5281152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4982218</v>
      </c>
      <c r="R192" s="31">
        <v>4982218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665195</v>
      </c>
      <c r="E193" s="31">
        <v>3063269</v>
      </c>
      <c r="F193" s="31">
        <v>180600</v>
      </c>
      <c r="G193" s="36">
        <f t="shared" si="40"/>
        <v>0.27149933478153021</v>
      </c>
      <c r="H193" s="31">
        <v>256068</v>
      </c>
      <c r="I193" s="36">
        <f t="shared" si="41"/>
        <v>0.38495178105668265</v>
      </c>
      <c r="J193" s="31">
        <v>222350</v>
      </c>
      <c r="K193" s="36">
        <f t="shared" si="42"/>
        <v>7.2585855176283895E-2</v>
      </c>
      <c r="L193" s="31">
        <v>289450</v>
      </c>
      <c r="M193" s="36">
        <f t="shared" si="43"/>
        <v>9.4490558942097472E-2</v>
      </c>
      <c r="N193" s="31">
        <f t="shared" si="44"/>
        <v>948468</v>
      </c>
      <c r="O193" s="36">
        <f t="shared" si="45"/>
        <v>0.30962608899185806</v>
      </c>
      <c r="P193" s="31">
        <v>400775</v>
      </c>
      <c r="Q193" s="31">
        <v>634123</v>
      </c>
      <c r="R193" s="31">
        <v>541232</v>
      </c>
      <c r="S193" s="31">
        <v>886915</v>
      </c>
      <c r="T193" s="36">
        <f t="shared" si="46"/>
        <v>1.6386965293995921</v>
      </c>
      <c r="U193" s="36">
        <f t="shared" si="47"/>
        <v>-0.27777431226997695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6967212</v>
      </c>
      <c r="E194" s="31">
        <v>7316908</v>
      </c>
      <c r="F194" s="31">
        <v>1963262</v>
      </c>
      <c r="G194" s="36">
        <f t="shared" si="40"/>
        <v>0.28178588508574159</v>
      </c>
      <c r="H194" s="31">
        <v>1538491</v>
      </c>
      <c r="I194" s="36">
        <f t="shared" si="41"/>
        <v>0.22081874356629308</v>
      </c>
      <c r="J194" s="31">
        <v>1316964</v>
      </c>
      <c r="K194" s="36">
        <f t="shared" si="42"/>
        <v>0.1799891429549203</v>
      </c>
      <c r="L194" s="31">
        <v>1558025</v>
      </c>
      <c r="M194" s="36">
        <f t="shared" si="43"/>
        <v>0.21293488998358323</v>
      </c>
      <c r="N194" s="31">
        <f t="shared" si="44"/>
        <v>6376742</v>
      </c>
      <c r="O194" s="36">
        <f t="shared" si="45"/>
        <v>0.87150774616819016</v>
      </c>
      <c r="P194" s="31">
        <v>1631438</v>
      </c>
      <c r="Q194" s="31">
        <v>6641648</v>
      </c>
      <c r="R194" s="31">
        <v>6641648</v>
      </c>
      <c r="S194" s="31">
        <v>6799049</v>
      </c>
      <c r="T194" s="36">
        <f t="shared" si="46"/>
        <v>1.0236990879372108</v>
      </c>
      <c r="U194" s="36">
        <f t="shared" si="47"/>
        <v>-4.4998951844936852E-2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17173</v>
      </c>
      <c r="E195" s="31">
        <v>37768</v>
      </c>
      <c r="F195" s="31">
        <v>2566</v>
      </c>
      <c r="G195" s="36">
        <f t="shared" si="40"/>
        <v>0.14942060210796018</v>
      </c>
      <c r="H195" s="31">
        <v>27920</v>
      </c>
      <c r="I195" s="36">
        <f t="shared" si="41"/>
        <v>1.6258079543469399</v>
      </c>
      <c r="J195" s="31">
        <v>67498</v>
      </c>
      <c r="K195" s="36">
        <f t="shared" si="42"/>
        <v>1.787174327472993</v>
      </c>
      <c r="L195" s="31">
        <v>72983</v>
      </c>
      <c r="M195" s="36">
        <f t="shared" si="43"/>
        <v>1.9324030925651345</v>
      </c>
      <c r="N195" s="31">
        <f t="shared" si="44"/>
        <v>170967</v>
      </c>
      <c r="O195" s="36">
        <f t="shared" si="45"/>
        <v>4.5267686930735014</v>
      </c>
      <c r="P195" s="31">
        <v>2429</v>
      </c>
      <c r="Q195" s="31">
        <v>16361</v>
      </c>
      <c r="R195" s="31">
        <v>16371</v>
      </c>
      <c r="S195" s="31">
        <v>7522</v>
      </c>
      <c r="T195" s="36">
        <f t="shared" si="46"/>
        <v>0.45947101582065847</v>
      </c>
      <c r="U195" s="36">
        <f t="shared" si="47"/>
        <v>29.046521202140799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11176032</v>
      </c>
      <c r="E196" s="31">
        <v>11176032</v>
      </c>
      <c r="F196" s="31">
        <v>3739884</v>
      </c>
      <c r="G196" s="36">
        <f t="shared" si="40"/>
        <v>0.33463433175567142</v>
      </c>
      <c r="H196" s="31">
        <v>1119461</v>
      </c>
      <c r="I196" s="36">
        <f t="shared" si="41"/>
        <v>0.10016623073377026</v>
      </c>
      <c r="J196" s="31">
        <v>3927930</v>
      </c>
      <c r="K196" s="36">
        <f t="shared" si="42"/>
        <v>0.35146016045766509</v>
      </c>
      <c r="L196" s="31">
        <v>236551</v>
      </c>
      <c r="M196" s="36">
        <f t="shared" si="43"/>
        <v>2.1165920068947547E-2</v>
      </c>
      <c r="N196" s="31">
        <f t="shared" si="44"/>
        <v>9023826</v>
      </c>
      <c r="O196" s="36">
        <f t="shared" si="45"/>
        <v>0.80742664301605438</v>
      </c>
      <c r="P196" s="31">
        <v>5447971</v>
      </c>
      <c r="Q196" s="31">
        <v>8537195</v>
      </c>
      <c r="R196" s="31">
        <v>14537195</v>
      </c>
      <c r="S196" s="31">
        <v>17244726</v>
      </c>
      <c r="T196" s="36">
        <f t="shared" si="46"/>
        <v>1.1862485163059311</v>
      </c>
      <c r="U196" s="36">
        <f t="shared" si="47"/>
        <v>-0.95657998179505732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65812</v>
      </c>
      <c r="E197" s="31">
        <v>65812</v>
      </c>
      <c r="F197" s="31">
        <v>6241</v>
      </c>
      <c r="G197" s="36">
        <f t="shared" si="40"/>
        <v>9.4830729958062354E-2</v>
      </c>
      <c r="H197" s="31">
        <v>27836</v>
      </c>
      <c r="I197" s="36">
        <f t="shared" si="41"/>
        <v>0.42296237768188172</v>
      </c>
      <c r="J197" s="31">
        <v>62699</v>
      </c>
      <c r="K197" s="36">
        <f t="shared" si="42"/>
        <v>0.95269859600072937</v>
      </c>
      <c r="L197" s="31">
        <v>115244</v>
      </c>
      <c r="M197" s="36">
        <f t="shared" si="43"/>
        <v>1.7511092202030025</v>
      </c>
      <c r="N197" s="31">
        <f t="shared" si="44"/>
        <v>212020</v>
      </c>
      <c r="O197" s="36">
        <f t="shared" si="45"/>
        <v>3.2216009238436758</v>
      </c>
      <c r="P197" s="31">
        <v>23513</v>
      </c>
      <c r="Q197" s="31">
        <v>52650</v>
      </c>
      <c r="R197" s="31">
        <v>52650</v>
      </c>
      <c r="S197" s="31">
        <v>74355</v>
      </c>
      <c r="T197" s="36">
        <f t="shared" si="46"/>
        <v>1.4122507122507122</v>
      </c>
      <c r="U197" s="36">
        <f t="shared" si="47"/>
        <v>3.9012886488325611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24172576</v>
      </c>
      <c r="E198" s="32">
        <f>SUM(E192:E197)</f>
        <v>26940941</v>
      </c>
      <c r="F198" s="32">
        <f>SUM(F192:F197)</f>
        <v>5892553</v>
      </c>
      <c r="G198" s="37">
        <f t="shared" si="40"/>
        <v>0.24377017161927633</v>
      </c>
      <c r="H198" s="32">
        <f>SUM(H192:H197)</f>
        <v>2969776</v>
      </c>
      <c r="I198" s="37">
        <f t="shared" si="41"/>
        <v>0.12285724119762825</v>
      </c>
      <c r="J198" s="32">
        <f>SUM(J192:J197)</f>
        <v>5597441</v>
      </c>
      <c r="K198" s="37">
        <f t="shared" si="42"/>
        <v>0.20776709321326231</v>
      </c>
      <c r="L198" s="32">
        <f>SUM(L192:L197)</f>
        <v>2272253</v>
      </c>
      <c r="M198" s="37">
        <f t="shared" si="43"/>
        <v>8.4342005722814209E-2</v>
      </c>
      <c r="N198" s="32">
        <f t="shared" si="44"/>
        <v>16732023</v>
      </c>
      <c r="O198" s="37">
        <f t="shared" si="45"/>
        <v>0.62106305047028609</v>
      </c>
      <c r="P198" s="32">
        <f>SUM(P192:P197)</f>
        <v>7506126</v>
      </c>
      <c r="Q198" s="32">
        <f>SUM(Q192:Q197)</f>
        <v>20864195</v>
      </c>
      <c r="R198" s="32">
        <f>SUM(R192:R197)</f>
        <v>26771314</v>
      </c>
      <c r="S198" s="32">
        <f>SUM(S192:S197)</f>
        <v>25012567</v>
      </c>
      <c r="T198" s="37">
        <f t="shared" si="46"/>
        <v>0.93430479355626694</v>
      </c>
      <c r="U198" s="37">
        <f t="shared" si="47"/>
        <v>-0.69728019487016346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4345347</v>
      </c>
      <c r="G200" s="36">
        <f t="shared" si="40"/>
        <v>0</v>
      </c>
      <c r="H200" s="31">
        <v>4271267</v>
      </c>
      <c r="I200" s="36">
        <f t="shared" si="41"/>
        <v>0</v>
      </c>
      <c r="J200" s="31">
        <v>54971216</v>
      </c>
      <c r="K200" s="36">
        <f t="shared" si="42"/>
        <v>0</v>
      </c>
      <c r="L200" s="31">
        <v>-54549574</v>
      </c>
      <c r="M200" s="36">
        <f t="shared" si="43"/>
        <v>0</v>
      </c>
      <c r="N200" s="31">
        <f t="shared" si="44"/>
        <v>9038256</v>
      </c>
      <c r="O200" s="36">
        <f t="shared" si="45"/>
        <v>0</v>
      </c>
      <c r="P200" s="31">
        <v>1469782</v>
      </c>
      <c r="Q200" s="31">
        <v>100227956</v>
      </c>
      <c r="R200" s="31">
        <v>108186190</v>
      </c>
      <c r="S200" s="31">
        <v>71112532</v>
      </c>
      <c r="T200" s="36">
        <f t="shared" si="46"/>
        <v>0.65731616946673144</v>
      </c>
      <c r="U200" s="36">
        <f t="shared" si="47"/>
        <v>-38.114057731010448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18424315</v>
      </c>
      <c r="E202" s="31">
        <v>20199315</v>
      </c>
      <c r="F202" s="31">
        <v>4081278</v>
      </c>
      <c r="G202" s="36">
        <f t="shared" si="40"/>
        <v>0.22151586096959372</v>
      </c>
      <c r="H202" s="31">
        <v>4197733</v>
      </c>
      <c r="I202" s="36">
        <f t="shared" si="41"/>
        <v>0.22783658442661234</v>
      </c>
      <c r="J202" s="31">
        <v>4083530</v>
      </c>
      <c r="K202" s="36">
        <f t="shared" si="42"/>
        <v>0.20216180598203454</v>
      </c>
      <c r="L202" s="31">
        <v>3350091</v>
      </c>
      <c r="M202" s="36">
        <f t="shared" si="43"/>
        <v>0.16585171328829715</v>
      </c>
      <c r="N202" s="31">
        <f t="shared" si="44"/>
        <v>15712632</v>
      </c>
      <c r="O202" s="36">
        <f t="shared" si="45"/>
        <v>0.77787944789216867</v>
      </c>
      <c r="P202" s="31">
        <v>4835837</v>
      </c>
      <c r="Q202" s="31">
        <v>16810263</v>
      </c>
      <c r="R202" s="31">
        <v>18575381</v>
      </c>
      <c r="S202" s="31">
        <v>15320774</v>
      </c>
      <c r="T202" s="36">
        <f t="shared" si="46"/>
        <v>0.82478921966661145</v>
      </c>
      <c r="U202" s="36">
        <f t="shared" si="47"/>
        <v>-0.30723657559177453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18424315</v>
      </c>
      <c r="E204" s="32">
        <f>SUM(E199:E203)</f>
        <v>20199315</v>
      </c>
      <c r="F204" s="32">
        <f>SUM(F199:F203)</f>
        <v>8426625</v>
      </c>
      <c r="G204" s="37">
        <f t="shared" si="40"/>
        <v>0.45736435791507041</v>
      </c>
      <c r="H204" s="32">
        <f>SUM(H199:H203)</f>
        <v>8469000</v>
      </c>
      <c r="I204" s="37">
        <f t="shared" si="41"/>
        <v>0.4596643077368141</v>
      </c>
      <c r="J204" s="32">
        <f>SUM(J199:J203)</f>
        <v>59054746</v>
      </c>
      <c r="K204" s="37">
        <f t="shared" si="42"/>
        <v>2.9236014191570359</v>
      </c>
      <c r="L204" s="32">
        <f>SUM(L199:L203)</f>
        <v>-51199483</v>
      </c>
      <c r="M204" s="37">
        <f t="shared" si="43"/>
        <v>-2.5347138256916137</v>
      </c>
      <c r="N204" s="32">
        <f t="shared" si="44"/>
        <v>24750888</v>
      </c>
      <c r="O204" s="37">
        <f t="shared" si="45"/>
        <v>1.2253330372836901</v>
      </c>
      <c r="P204" s="32">
        <f>SUM(P199:P203)</f>
        <v>6305619</v>
      </c>
      <c r="Q204" s="32">
        <f>SUM(Q199:Q203)</f>
        <v>117038219</v>
      </c>
      <c r="R204" s="32">
        <f>SUM(R199:R203)</f>
        <v>126761571</v>
      </c>
      <c r="S204" s="32">
        <f>SUM(S199:S203)</f>
        <v>86433306</v>
      </c>
      <c r="T204" s="37">
        <f t="shared" si="46"/>
        <v>0.68185732724943904</v>
      </c>
      <c r="U204" s="37">
        <f t="shared" si="47"/>
        <v>-9.1196600999838395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143139142</v>
      </c>
      <c r="E205" s="32">
        <f>SUM(E173:E178,E180:E184,E186:E190,E192:E197,E199:E203)</f>
        <v>142814572</v>
      </c>
      <c r="F205" s="32">
        <f>SUM(F173:F178,F180:F184,F186:F190,F192:F197,F199:F203)</f>
        <v>41525739</v>
      </c>
      <c r="G205" s="37">
        <f t="shared" si="40"/>
        <v>0.29010750253064949</v>
      </c>
      <c r="H205" s="32">
        <f>SUM(H173:H178,H180:H184,H186:H190,H192:H197,H199:H203)</f>
        <v>34410222</v>
      </c>
      <c r="I205" s="37">
        <f t="shared" si="41"/>
        <v>0.24039701174120492</v>
      </c>
      <c r="J205" s="32">
        <f>SUM(J173:J178,J180:J184,J186:J190,J192:J197,J199:J203)</f>
        <v>83944080</v>
      </c>
      <c r="K205" s="37">
        <f t="shared" si="42"/>
        <v>0.58778371719658973</v>
      </c>
      <c r="L205" s="32">
        <f>SUM(L173:L178,L180:L184,L186:L190,L192:L197,L199:L203)</f>
        <v>-39919478</v>
      </c>
      <c r="M205" s="37">
        <f t="shared" si="43"/>
        <v>-0.27951964173515853</v>
      </c>
      <c r="N205" s="32">
        <f t="shared" si="44"/>
        <v>119960563</v>
      </c>
      <c r="O205" s="37">
        <f t="shared" si="45"/>
        <v>0.83997424996659309</v>
      </c>
      <c r="P205" s="32">
        <f>SUM(P173:P178,P180:P184,P186:P190,P192:P197,P199:P203)</f>
        <v>16271848</v>
      </c>
      <c r="Q205" s="32">
        <f>SUM(Q173:Q178,Q180:Q184,Q186:Q190,Q192:Q197,Q199:Q203)</f>
        <v>234446325</v>
      </c>
      <c r="R205" s="32">
        <f>SUM(R173:R178,R180:R184,R186:R190,R192:R197,R199:R203)</f>
        <v>234420012</v>
      </c>
      <c r="S205" s="32">
        <f>SUM(S173:S178,S180:S184,S186:S190,S192:S197,S199:S203)</f>
        <v>179952043</v>
      </c>
      <c r="T205" s="37">
        <f t="shared" si="46"/>
        <v>0.76764795575558631</v>
      </c>
      <c r="U205" s="37">
        <f t="shared" si="47"/>
        <v>-3.4532848389439232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1070664</v>
      </c>
      <c r="E208" s="31">
        <v>2070664</v>
      </c>
      <c r="F208" s="31">
        <v>121700</v>
      </c>
      <c r="G208" s="36">
        <f t="shared" ref="G208:G231" si="48">IF(($D208     =0),0,($F208     /$D208     ))</f>
        <v>0.11366777999447072</v>
      </c>
      <c r="H208" s="31">
        <v>195586</v>
      </c>
      <c r="I208" s="36">
        <f t="shared" ref="I208:I231" si="49">IF(($D208     =0),0,($H208     /$D208     ))</f>
        <v>0.18267729184879664</v>
      </c>
      <c r="J208" s="31">
        <v>278826</v>
      </c>
      <c r="K208" s="36">
        <f t="shared" ref="K208:K231" si="50">IF(($E208     =0),0,($J208     /$E208     ))</f>
        <v>0.13465535692898509</v>
      </c>
      <c r="L208" s="31">
        <v>153555</v>
      </c>
      <c r="M208" s="36">
        <f t="shared" ref="M208:M231" si="51">IF(($E208     =0),0,($L208     /$E208     ))</f>
        <v>7.4157371741624914E-2</v>
      </c>
      <c r="N208" s="31">
        <f t="shared" ref="N208:N231" si="52">$F208     +$H208     +$J208     +$L208</f>
        <v>749667</v>
      </c>
      <c r="O208" s="36">
        <f t="shared" ref="O208:O231" si="53">IF(($E208     =0),0,($N208     /$E208     ))</f>
        <v>0.36204183778729915</v>
      </c>
      <c r="P208" s="31">
        <v>69271</v>
      </c>
      <c r="Q208" s="31">
        <v>27910</v>
      </c>
      <c r="R208" s="31">
        <v>751456</v>
      </c>
      <c r="S208" s="31">
        <v>413415</v>
      </c>
      <c r="T208" s="36">
        <f t="shared" ref="T208:T231" si="54">IF(($R208     =0),0,($S208     /$R208     ))</f>
        <v>0.55015197163905805</v>
      </c>
      <c r="U208" s="36">
        <f t="shared" ref="U208:U231" si="55">IF(($P208     =0),0,(($L208     /$P208     )-1))</f>
        <v>1.2167285011043583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11247000</v>
      </c>
      <c r="E209" s="31">
        <v>52724015</v>
      </c>
      <c r="F209" s="31">
        <v>2073016</v>
      </c>
      <c r="G209" s="36">
        <f t="shared" si="48"/>
        <v>0.18431724015292966</v>
      </c>
      <c r="H209" s="31">
        <v>984418</v>
      </c>
      <c r="I209" s="36">
        <f t="shared" si="49"/>
        <v>8.7527162798968619E-2</v>
      </c>
      <c r="J209" s="31">
        <v>350447</v>
      </c>
      <c r="K209" s="36">
        <f t="shared" si="50"/>
        <v>6.6468192909815383E-3</v>
      </c>
      <c r="L209" s="31">
        <v>138610</v>
      </c>
      <c r="M209" s="36">
        <f t="shared" si="51"/>
        <v>2.6289727745506483E-3</v>
      </c>
      <c r="N209" s="31">
        <f t="shared" si="52"/>
        <v>3546491</v>
      </c>
      <c r="O209" s="36">
        <f t="shared" si="53"/>
        <v>6.7265192152001316E-2</v>
      </c>
      <c r="P209" s="31">
        <v>295643</v>
      </c>
      <c r="Q209" s="31">
        <v>8223107</v>
      </c>
      <c r="R209" s="31">
        <v>10721638</v>
      </c>
      <c r="S209" s="31">
        <v>3385188</v>
      </c>
      <c r="T209" s="36">
        <f t="shared" si="54"/>
        <v>0.31573421896915377</v>
      </c>
      <c r="U209" s="36">
        <f t="shared" si="55"/>
        <v>-0.5311575109168829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5869247</v>
      </c>
      <c r="E210" s="31">
        <v>5869247</v>
      </c>
      <c r="F210" s="31">
        <v>381293</v>
      </c>
      <c r="G210" s="36">
        <f t="shared" si="48"/>
        <v>6.4964551670767992E-2</v>
      </c>
      <c r="H210" s="31">
        <v>517845</v>
      </c>
      <c r="I210" s="36">
        <f t="shared" si="49"/>
        <v>8.8230227829907318E-2</v>
      </c>
      <c r="J210" s="31">
        <v>548414</v>
      </c>
      <c r="K210" s="36">
        <f t="shared" si="50"/>
        <v>9.343856205063443E-2</v>
      </c>
      <c r="L210" s="31">
        <v>507679</v>
      </c>
      <c r="M210" s="36">
        <f t="shared" si="51"/>
        <v>8.649814874037505E-2</v>
      </c>
      <c r="N210" s="31">
        <f t="shared" si="52"/>
        <v>1955231</v>
      </c>
      <c r="O210" s="36">
        <f t="shared" si="53"/>
        <v>0.33313149029168476</v>
      </c>
      <c r="P210" s="31">
        <v>321003</v>
      </c>
      <c r="Q210" s="31">
        <v>5591488</v>
      </c>
      <c r="R210" s="31">
        <v>5595088</v>
      </c>
      <c r="S210" s="31">
        <v>1242488</v>
      </c>
      <c r="T210" s="36">
        <f t="shared" si="54"/>
        <v>0.22206764218900579</v>
      </c>
      <c r="U210" s="36">
        <f t="shared" si="55"/>
        <v>0.58153973638875645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10795484</v>
      </c>
      <c r="E211" s="31">
        <v>10795484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10173936</v>
      </c>
      <c r="R211" s="31">
        <v>10173936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2882236</v>
      </c>
      <c r="E212" s="31">
        <v>4088280</v>
      </c>
      <c r="F212" s="31">
        <v>155944</v>
      </c>
      <c r="G212" s="36">
        <f t="shared" si="48"/>
        <v>5.4105215534050649E-2</v>
      </c>
      <c r="H212" s="31">
        <v>422615</v>
      </c>
      <c r="I212" s="36">
        <f t="shared" si="49"/>
        <v>0.14662747949855598</v>
      </c>
      <c r="J212" s="31">
        <v>198977</v>
      </c>
      <c r="K212" s="36">
        <f t="shared" si="50"/>
        <v>4.8670100873717065E-2</v>
      </c>
      <c r="L212" s="31">
        <v>4598031</v>
      </c>
      <c r="M212" s="36">
        <f t="shared" si="51"/>
        <v>1.1246859314919722</v>
      </c>
      <c r="N212" s="31">
        <f t="shared" si="52"/>
        <v>5375567</v>
      </c>
      <c r="O212" s="36">
        <f t="shared" si="53"/>
        <v>1.3148725136243113</v>
      </c>
      <c r="P212" s="31">
        <v>345402</v>
      </c>
      <c r="Q212" s="31">
        <v>4930000</v>
      </c>
      <c r="R212" s="31">
        <v>4755000</v>
      </c>
      <c r="S212" s="31">
        <v>683095</v>
      </c>
      <c r="T212" s="36">
        <f t="shared" si="54"/>
        <v>0.14365825446898003</v>
      </c>
      <c r="U212" s="36">
        <f t="shared" si="55"/>
        <v>12.312114579533413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9365476</v>
      </c>
      <c r="E213" s="31">
        <v>38650814</v>
      </c>
      <c r="F213" s="31">
        <v>1146586</v>
      </c>
      <c r="G213" s="36">
        <f t="shared" si="48"/>
        <v>0.12242687931718579</v>
      </c>
      <c r="H213" s="31">
        <v>47676</v>
      </c>
      <c r="I213" s="36">
        <f t="shared" si="49"/>
        <v>5.0906115183040352E-3</v>
      </c>
      <c r="J213" s="31">
        <v>263465</v>
      </c>
      <c r="K213" s="36">
        <f t="shared" si="50"/>
        <v>6.81654466578634E-3</v>
      </c>
      <c r="L213" s="31">
        <v>5272846</v>
      </c>
      <c r="M213" s="36">
        <f t="shared" si="51"/>
        <v>0.13642263782594591</v>
      </c>
      <c r="N213" s="31">
        <f t="shared" si="52"/>
        <v>6730573</v>
      </c>
      <c r="O213" s="36">
        <f t="shared" si="53"/>
        <v>0.17413793665509864</v>
      </c>
      <c r="P213" s="31">
        <v>4018549</v>
      </c>
      <c r="Q213" s="31">
        <v>8888564</v>
      </c>
      <c r="R213" s="31">
        <v>8888564</v>
      </c>
      <c r="S213" s="31">
        <v>7255776</v>
      </c>
      <c r="T213" s="36">
        <f t="shared" si="54"/>
        <v>0.81630463593444336</v>
      </c>
      <c r="U213" s="36">
        <f t="shared" si="55"/>
        <v>0.31212683981208134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24083195</v>
      </c>
      <c r="E214" s="31">
        <v>19084195</v>
      </c>
      <c r="F214" s="31">
        <v>1628703</v>
      </c>
      <c r="G214" s="36">
        <f t="shared" si="48"/>
        <v>6.7628194680979831E-2</v>
      </c>
      <c r="H214" s="31">
        <v>3019866</v>
      </c>
      <c r="I214" s="36">
        <f t="shared" si="49"/>
        <v>0.12539308011250169</v>
      </c>
      <c r="J214" s="31">
        <v>1497163</v>
      </c>
      <c r="K214" s="36">
        <f t="shared" si="50"/>
        <v>7.8450414073006486E-2</v>
      </c>
      <c r="L214" s="31">
        <v>18076517</v>
      </c>
      <c r="M214" s="36">
        <f t="shared" si="51"/>
        <v>0.94719829681052825</v>
      </c>
      <c r="N214" s="31">
        <f t="shared" si="52"/>
        <v>24222249</v>
      </c>
      <c r="O214" s="36">
        <f t="shared" si="53"/>
        <v>1.2692308478298404</v>
      </c>
      <c r="P214" s="31">
        <v>1172614</v>
      </c>
      <c r="Q214" s="31">
        <v>39940550</v>
      </c>
      <c r="R214" s="31">
        <v>23340550</v>
      </c>
      <c r="S214" s="31">
        <v>4903070</v>
      </c>
      <c r="T214" s="36">
        <f t="shared" si="54"/>
        <v>0.21006660082988618</v>
      </c>
      <c r="U214" s="36">
        <f t="shared" si="55"/>
        <v>14.415573240640143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65313302</v>
      </c>
      <c r="E216" s="32">
        <f>SUM(E208:E215)</f>
        <v>133282699</v>
      </c>
      <c r="F216" s="32">
        <f>SUM(F208:F215)</f>
        <v>5507242</v>
      </c>
      <c r="G216" s="37">
        <f t="shared" si="48"/>
        <v>8.4320373206670823E-2</v>
      </c>
      <c r="H216" s="32">
        <f>SUM(H208:H215)</f>
        <v>5188006</v>
      </c>
      <c r="I216" s="37">
        <f t="shared" si="49"/>
        <v>7.9432609302160229E-2</v>
      </c>
      <c r="J216" s="32">
        <f>SUM(J208:J215)</f>
        <v>3137292</v>
      </c>
      <c r="K216" s="37">
        <f t="shared" si="50"/>
        <v>2.3538628970891415E-2</v>
      </c>
      <c r="L216" s="32">
        <f>SUM(L208:L215)</f>
        <v>28747238</v>
      </c>
      <c r="M216" s="37">
        <f t="shared" si="51"/>
        <v>0.21568619344960893</v>
      </c>
      <c r="N216" s="32">
        <f t="shared" si="52"/>
        <v>42579778</v>
      </c>
      <c r="O216" s="37">
        <f t="shared" si="53"/>
        <v>0.31946965599788762</v>
      </c>
      <c r="P216" s="32">
        <f>SUM(P208:P215)</f>
        <v>6222482</v>
      </c>
      <c r="Q216" s="32">
        <f>SUM(Q208:Q215)</f>
        <v>77775555</v>
      </c>
      <c r="R216" s="32">
        <f>SUM(R208:R215)</f>
        <v>64226232</v>
      </c>
      <c r="S216" s="32">
        <f>SUM(S208:S215)</f>
        <v>17883032</v>
      </c>
      <c r="T216" s="37">
        <f t="shared" si="54"/>
        <v>0.27843813101164022</v>
      </c>
      <c r="U216" s="37">
        <f t="shared" si="55"/>
        <v>3.6198989406477997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3362633</v>
      </c>
      <c r="E217" s="31">
        <v>3362633</v>
      </c>
      <c r="F217" s="31">
        <v>379057</v>
      </c>
      <c r="G217" s="36">
        <f t="shared" si="48"/>
        <v>0.11272624755660222</v>
      </c>
      <c r="H217" s="31">
        <v>322190</v>
      </c>
      <c r="I217" s="36">
        <f t="shared" si="49"/>
        <v>9.5814797511354938E-2</v>
      </c>
      <c r="J217" s="31">
        <v>915985</v>
      </c>
      <c r="K217" s="36">
        <f t="shared" si="50"/>
        <v>0.2724011213831542</v>
      </c>
      <c r="L217" s="31">
        <v>-667379</v>
      </c>
      <c r="M217" s="36">
        <f t="shared" si="51"/>
        <v>-0.19846917579170847</v>
      </c>
      <c r="N217" s="31">
        <f t="shared" si="52"/>
        <v>949853</v>
      </c>
      <c r="O217" s="36">
        <f t="shared" si="53"/>
        <v>0.2824729906594029</v>
      </c>
      <c r="P217" s="31">
        <v>133428</v>
      </c>
      <c r="Q217" s="31">
        <v>2623143</v>
      </c>
      <c r="R217" s="31">
        <v>2623143</v>
      </c>
      <c r="S217" s="31">
        <v>1491319</v>
      </c>
      <c r="T217" s="36">
        <f t="shared" si="54"/>
        <v>0.5685237137281498</v>
      </c>
      <c r="U217" s="36">
        <f t="shared" si="55"/>
        <v>-6.0017912282279582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27595024</v>
      </c>
      <c r="E218" s="31">
        <v>21365853</v>
      </c>
      <c r="F218" s="31">
        <v>6464568</v>
      </c>
      <c r="G218" s="36">
        <f t="shared" si="48"/>
        <v>0.23426571399249371</v>
      </c>
      <c r="H218" s="31">
        <v>4718342</v>
      </c>
      <c r="I218" s="36">
        <f t="shared" si="49"/>
        <v>0.17098524719529143</v>
      </c>
      <c r="J218" s="31">
        <v>1974251</v>
      </c>
      <c r="K218" s="36">
        <f t="shared" si="50"/>
        <v>9.2402161523810908E-2</v>
      </c>
      <c r="L218" s="31">
        <v>622963</v>
      </c>
      <c r="M218" s="36">
        <f t="shared" si="51"/>
        <v>2.9156944962599903E-2</v>
      </c>
      <c r="N218" s="31">
        <f t="shared" si="52"/>
        <v>13780124</v>
      </c>
      <c r="O218" s="36">
        <f t="shared" si="53"/>
        <v>0.64496016143142054</v>
      </c>
      <c r="P218" s="31">
        <v>7649656</v>
      </c>
      <c r="Q218" s="31">
        <v>26869762</v>
      </c>
      <c r="R218" s="31">
        <v>26234192</v>
      </c>
      <c r="S218" s="31">
        <v>24447648</v>
      </c>
      <c r="T218" s="36">
        <f t="shared" si="54"/>
        <v>0.9319001705865384</v>
      </c>
      <c r="U218" s="36">
        <f t="shared" si="55"/>
        <v>-0.91856326611288142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21030079</v>
      </c>
      <c r="E219" s="31">
        <v>21030079</v>
      </c>
      <c r="F219" s="31">
        <v>675670</v>
      </c>
      <c r="G219" s="36">
        <f t="shared" si="48"/>
        <v>3.2128742835440607E-2</v>
      </c>
      <c r="H219" s="31">
        <v>1238717</v>
      </c>
      <c r="I219" s="36">
        <f t="shared" si="49"/>
        <v>5.8902156287667776E-2</v>
      </c>
      <c r="J219" s="31">
        <v>662927</v>
      </c>
      <c r="K219" s="36">
        <f t="shared" si="50"/>
        <v>3.1522801222002066E-2</v>
      </c>
      <c r="L219" s="31">
        <v>-1208</v>
      </c>
      <c r="M219" s="36">
        <f t="shared" si="51"/>
        <v>-5.7441534099800575E-5</v>
      </c>
      <c r="N219" s="31">
        <f t="shared" si="52"/>
        <v>2576106</v>
      </c>
      <c r="O219" s="36">
        <f t="shared" si="53"/>
        <v>0.12249625881101064</v>
      </c>
      <c r="P219" s="31">
        <v>628347</v>
      </c>
      <c r="Q219" s="31">
        <v>20023908</v>
      </c>
      <c r="R219" s="31">
        <v>20023908</v>
      </c>
      <c r="S219" s="31">
        <v>4051796</v>
      </c>
      <c r="T219" s="36">
        <f t="shared" si="54"/>
        <v>0.20234791330443588</v>
      </c>
      <c r="U219" s="36">
        <f t="shared" si="55"/>
        <v>-1.0019225046033482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12633264</v>
      </c>
      <c r="E220" s="31">
        <v>22322164</v>
      </c>
      <c r="F220" s="31">
        <v>4321012</v>
      </c>
      <c r="G220" s="36">
        <f t="shared" si="48"/>
        <v>0.3420344892657986</v>
      </c>
      <c r="H220" s="31">
        <v>5923460</v>
      </c>
      <c r="I220" s="36">
        <f t="shared" si="49"/>
        <v>0.46887803500346387</v>
      </c>
      <c r="J220" s="31">
        <v>3748918</v>
      </c>
      <c r="K220" s="36">
        <f t="shared" si="50"/>
        <v>0.16794599304977778</v>
      </c>
      <c r="L220" s="31">
        <v>1305</v>
      </c>
      <c r="M220" s="36">
        <f t="shared" si="51"/>
        <v>5.8462073838360831E-5</v>
      </c>
      <c r="N220" s="31">
        <f t="shared" si="52"/>
        <v>13994695</v>
      </c>
      <c r="O220" s="36">
        <f t="shared" si="53"/>
        <v>0.62694168002707984</v>
      </c>
      <c r="P220" s="31">
        <v>127554</v>
      </c>
      <c r="Q220" s="31">
        <v>12074745</v>
      </c>
      <c r="R220" s="31">
        <v>3528155</v>
      </c>
      <c r="S220" s="31">
        <v>308445</v>
      </c>
      <c r="T220" s="36">
        <f t="shared" si="54"/>
        <v>8.74238801866698E-2</v>
      </c>
      <c r="U220" s="36">
        <f t="shared" si="55"/>
        <v>-0.98976903899524904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5816270</v>
      </c>
      <c r="E222" s="31">
        <v>5716270</v>
      </c>
      <c r="F222" s="31">
        <v>13170</v>
      </c>
      <c r="G222" s="36">
        <f t="shared" si="48"/>
        <v>2.2643377972480644E-3</v>
      </c>
      <c r="H222" s="31">
        <v>274069</v>
      </c>
      <c r="I222" s="36">
        <f t="shared" si="49"/>
        <v>4.7121093071676522E-2</v>
      </c>
      <c r="J222" s="31">
        <v>27530</v>
      </c>
      <c r="K222" s="36">
        <f t="shared" si="50"/>
        <v>4.8160776170474802E-3</v>
      </c>
      <c r="L222" s="31">
        <v>614956</v>
      </c>
      <c r="M222" s="36">
        <f t="shared" si="51"/>
        <v>0.10757994286484018</v>
      </c>
      <c r="N222" s="31">
        <f t="shared" si="52"/>
        <v>929725</v>
      </c>
      <c r="O222" s="36">
        <f t="shared" si="53"/>
        <v>0.16264539638610492</v>
      </c>
      <c r="P222" s="31">
        <v>462625</v>
      </c>
      <c r="Q222" s="31">
        <v>5470585</v>
      </c>
      <c r="R222" s="31">
        <v>5544585</v>
      </c>
      <c r="S222" s="31">
        <v>976845</v>
      </c>
      <c r="T222" s="36">
        <f t="shared" si="54"/>
        <v>0.1761800026512354</v>
      </c>
      <c r="U222" s="36">
        <f t="shared" si="55"/>
        <v>0.32927533099162387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681000</v>
      </c>
      <c r="E223" s="31">
        <v>681000</v>
      </c>
      <c r="F223" s="31">
        <v>40135</v>
      </c>
      <c r="G223" s="36">
        <f t="shared" si="48"/>
        <v>5.8935389133627017E-2</v>
      </c>
      <c r="H223" s="31">
        <v>144408</v>
      </c>
      <c r="I223" s="36">
        <f t="shared" si="49"/>
        <v>0.21205286343612334</v>
      </c>
      <c r="J223" s="31">
        <v>586236</v>
      </c>
      <c r="K223" s="36">
        <f t="shared" si="50"/>
        <v>0.86084581497797352</v>
      </c>
      <c r="L223" s="31">
        <v>207850</v>
      </c>
      <c r="M223" s="36">
        <f t="shared" si="51"/>
        <v>0.30521292217327461</v>
      </c>
      <c r="N223" s="31">
        <f t="shared" si="52"/>
        <v>978629</v>
      </c>
      <c r="O223" s="36">
        <f t="shared" si="53"/>
        <v>1.4370469897209985</v>
      </c>
      <c r="P223" s="31">
        <v>143800</v>
      </c>
      <c r="Q223" s="31">
        <v>479000</v>
      </c>
      <c r="R223" s="31">
        <v>479000</v>
      </c>
      <c r="S223" s="31">
        <v>249398</v>
      </c>
      <c r="T223" s="36">
        <f t="shared" si="54"/>
        <v>0.52066388308977041</v>
      </c>
      <c r="U223" s="36">
        <f t="shared" si="55"/>
        <v>0.44541029207232263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71118270</v>
      </c>
      <c r="E224" s="32">
        <f>SUM(E217:E223)</f>
        <v>74477999</v>
      </c>
      <c r="F224" s="32">
        <f>SUM(F217:F223)</f>
        <v>11893612</v>
      </c>
      <c r="G224" s="37">
        <f t="shared" si="48"/>
        <v>0.16723708267931714</v>
      </c>
      <c r="H224" s="32">
        <f>SUM(H217:H223)</f>
        <v>12621186</v>
      </c>
      <c r="I224" s="37">
        <f t="shared" si="49"/>
        <v>0.1774675621327684</v>
      </c>
      <c r="J224" s="32">
        <f>SUM(J217:J223)</f>
        <v>7915847</v>
      </c>
      <c r="K224" s="37">
        <f t="shared" si="50"/>
        <v>0.10628436728006078</v>
      </c>
      <c r="L224" s="32">
        <f>SUM(L217:L223)</f>
        <v>778487</v>
      </c>
      <c r="M224" s="37">
        <f t="shared" si="51"/>
        <v>1.0452576740145771E-2</v>
      </c>
      <c r="N224" s="32">
        <f t="shared" si="52"/>
        <v>33209132</v>
      </c>
      <c r="O224" s="37">
        <f t="shared" si="53"/>
        <v>0.44589183981701763</v>
      </c>
      <c r="P224" s="32">
        <f>SUM(P217:P223)</f>
        <v>9145410</v>
      </c>
      <c r="Q224" s="32">
        <f>SUM(Q217:Q223)</f>
        <v>67541143</v>
      </c>
      <c r="R224" s="32">
        <f>SUM(R217:R223)</f>
        <v>58432983</v>
      </c>
      <c r="S224" s="32">
        <f>SUM(S217:S223)</f>
        <v>31525451</v>
      </c>
      <c r="T224" s="37">
        <f t="shared" si="54"/>
        <v>0.53951466075247267</v>
      </c>
      <c r="U224" s="37">
        <f t="shared" si="55"/>
        <v>-0.91487675238179589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4249000</v>
      </c>
      <c r="E225" s="31">
        <v>7488862</v>
      </c>
      <c r="F225" s="31">
        <v>508645</v>
      </c>
      <c r="G225" s="36">
        <f t="shared" si="48"/>
        <v>0.11970934337491175</v>
      </c>
      <c r="H225" s="31">
        <v>404153</v>
      </c>
      <c r="I225" s="36">
        <f t="shared" si="49"/>
        <v>9.51172040480113E-2</v>
      </c>
      <c r="J225" s="31">
        <v>281046</v>
      </c>
      <c r="K225" s="36">
        <f t="shared" si="50"/>
        <v>3.7528532372475283E-2</v>
      </c>
      <c r="L225" s="31">
        <v>427104</v>
      </c>
      <c r="M225" s="36">
        <f t="shared" si="51"/>
        <v>5.7031896167935796E-2</v>
      </c>
      <c r="N225" s="31">
        <f t="shared" si="52"/>
        <v>1620948</v>
      </c>
      <c r="O225" s="36">
        <f t="shared" si="53"/>
        <v>0.21644783947147109</v>
      </c>
      <c r="P225" s="31">
        <v>500692</v>
      </c>
      <c r="Q225" s="31">
        <v>1100000</v>
      </c>
      <c r="R225" s="31">
        <v>1100000</v>
      </c>
      <c r="S225" s="31">
        <v>1570712</v>
      </c>
      <c r="T225" s="36">
        <f t="shared" si="54"/>
        <v>1.4279200000000001</v>
      </c>
      <c r="U225" s="36">
        <f t="shared" si="55"/>
        <v>-0.1469725899355292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3988907</v>
      </c>
      <c r="E226" s="31">
        <v>3988907</v>
      </c>
      <c r="F226" s="31">
        <v>20434</v>
      </c>
      <c r="G226" s="36">
        <f t="shared" si="48"/>
        <v>5.1227065459284963E-3</v>
      </c>
      <c r="H226" s="31">
        <v>36404</v>
      </c>
      <c r="I226" s="36">
        <f t="shared" si="49"/>
        <v>9.1263095379260535E-3</v>
      </c>
      <c r="J226" s="31">
        <v>29637</v>
      </c>
      <c r="K226" s="36">
        <f t="shared" si="50"/>
        <v>7.4298548449487538E-3</v>
      </c>
      <c r="L226" s="31">
        <v>12901</v>
      </c>
      <c r="M226" s="36">
        <f t="shared" si="51"/>
        <v>3.2342192986700366E-3</v>
      </c>
      <c r="N226" s="31">
        <f t="shared" si="52"/>
        <v>99376</v>
      </c>
      <c r="O226" s="36">
        <f t="shared" si="53"/>
        <v>2.4913090227473341E-2</v>
      </c>
      <c r="P226" s="31">
        <v>32408</v>
      </c>
      <c r="Q226" s="31">
        <v>51423</v>
      </c>
      <c r="R226" s="31">
        <v>3544347</v>
      </c>
      <c r="S226" s="31">
        <v>145932</v>
      </c>
      <c r="T226" s="36">
        <f t="shared" si="54"/>
        <v>4.1173169557043934E-2</v>
      </c>
      <c r="U226" s="36">
        <f t="shared" si="55"/>
        <v>-0.6019192791903234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11170</v>
      </c>
      <c r="E227" s="31">
        <v>11170</v>
      </c>
      <c r="F227" s="31">
        <v>5499</v>
      </c>
      <c r="G227" s="36">
        <f t="shared" si="48"/>
        <v>0.49230080572963297</v>
      </c>
      <c r="H227" s="31">
        <v>2850562</v>
      </c>
      <c r="I227" s="36">
        <f t="shared" si="49"/>
        <v>255.19803043867503</v>
      </c>
      <c r="J227" s="31">
        <v>6467</v>
      </c>
      <c r="K227" s="36">
        <f t="shared" si="50"/>
        <v>0.57896150402864821</v>
      </c>
      <c r="L227" s="31">
        <v>8970</v>
      </c>
      <c r="M227" s="36">
        <f t="shared" si="51"/>
        <v>0.80304386750223811</v>
      </c>
      <c r="N227" s="31">
        <f t="shared" si="52"/>
        <v>2871498</v>
      </c>
      <c r="O227" s="36">
        <f t="shared" si="53"/>
        <v>257.07233661593557</v>
      </c>
      <c r="P227" s="31">
        <v>152693</v>
      </c>
      <c r="Q227" s="31">
        <v>11242</v>
      </c>
      <c r="R227" s="31">
        <v>11170</v>
      </c>
      <c r="S227" s="31">
        <v>16364562</v>
      </c>
      <c r="T227" s="36">
        <f t="shared" si="54"/>
        <v>1465.0458370635631</v>
      </c>
      <c r="U227" s="36">
        <f t="shared" si="55"/>
        <v>-0.94125467441205557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2683352</v>
      </c>
      <c r="E228" s="31">
        <v>6869720</v>
      </c>
      <c r="F228" s="31">
        <v>727190</v>
      </c>
      <c r="G228" s="36">
        <f t="shared" si="48"/>
        <v>0.27100059925048969</v>
      </c>
      <c r="H228" s="31">
        <v>809889</v>
      </c>
      <c r="I228" s="36">
        <f t="shared" si="49"/>
        <v>0.30181988796102782</v>
      </c>
      <c r="J228" s="31">
        <v>945597</v>
      </c>
      <c r="K228" s="36">
        <f t="shared" si="50"/>
        <v>0.13764709478697823</v>
      </c>
      <c r="L228" s="31">
        <v>789186</v>
      </c>
      <c r="M228" s="36">
        <f t="shared" si="51"/>
        <v>0.11487891791805198</v>
      </c>
      <c r="N228" s="31">
        <f t="shared" si="52"/>
        <v>3271862</v>
      </c>
      <c r="O228" s="36">
        <f t="shared" si="53"/>
        <v>0.47627297764683274</v>
      </c>
      <c r="P228" s="31">
        <v>670876</v>
      </c>
      <c r="Q228" s="31">
        <v>42406953</v>
      </c>
      <c r="R228" s="31">
        <v>26962264</v>
      </c>
      <c r="S228" s="31">
        <v>2534125</v>
      </c>
      <c r="T228" s="36">
        <f t="shared" si="54"/>
        <v>9.3987841673829758E-2</v>
      </c>
      <c r="U228" s="36">
        <f t="shared" si="55"/>
        <v>0.17635151652466319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10932429</v>
      </c>
      <c r="E230" s="32">
        <f>SUM(E225:E229)</f>
        <v>18358659</v>
      </c>
      <c r="F230" s="32">
        <f>SUM(F225:F229)</f>
        <v>1261768</v>
      </c>
      <c r="G230" s="37">
        <f t="shared" si="48"/>
        <v>0.11541515613776225</v>
      </c>
      <c r="H230" s="32">
        <f>SUM(H225:H229)</f>
        <v>4101008</v>
      </c>
      <c r="I230" s="37">
        <f t="shared" si="49"/>
        <v>0.37512322284462124</v>
      </c>
      <c r="J230" s="32">
        <f>SUM(J225:J229)</f>
        <v>1262747</v>
      </c>
      <c r="K230" s="37">
        <f t="shared" si="50"/>
        <v>6.8782093506938605E-2</v>
      </c>
      <c r="L230" s="32">
        <f>SUM(L225:L229)</f>
        <v>1238161</v>
      </c>
      <c r="M230" s="37">
        <f t="shared" si="51"/>
        <v>6.7442888938674658E-2</v>
      </c>
      <c r="N230" s="32">
        <f t="shared" si="52"/>
        <v>7863684</v>
      </c>
      <c r="O230" s="37">
        <f t="shared" si="53"/>
        <v>0.42833651412121115</v>
      </c>
      <c r="P230" s="32">
        <f>SUM(P225:P229)</f>
        <v>1356669</v>
      </c>
      <c r="Q230" s="32">
        <f>SUM(Q225:Q229)</f>
        <v>43569618</v>
      </c>
      <c r="R230" s="32">
        <f>SUM(R225:R229)</f>
        <v>31617781</v>
      </c>
      <c r="S230" s="32">
        <f>SUM(S225:S229)</f>
        <v>20615331</v>
      </c>
      <c r="T230" s="37">
        <f t="shared" si="54"/>
        <v>0.65201700903678217</v>
      </c>
      <c r="U230" s="37">
        <f t="shared" si="55"/>
        <v>-8.7352183915162751E-2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147364001</v>
      </c>
      <c r="E231" s="32">
        <f>SUM(E208:E215,E217:E223,E225:E229)</f>
        <v>226119357</v>
      </c>
      <c r="F231" s="32">
        <f>SUM(F208:F215,F217:F223,F225:F229)</f>
        <v>18662622</v>
      </c>
      <c r="G231" s="37">
        <f t="shared" si="48"/>
        <v>0.12664301914549672</v>
      </c>
      <c r="H231" s="32">
        <f>SUM(H208:H215,H217:H223,H225:H229)</f>
        <v>21910200</v>
      </c>
      <c r="I231" s="37">
        <f t="shared" si="49"/>
        <v>0.14868081655844836</v>
      </c>
      <c r="J231" s="32">
        <f>SUM(J208:J215,J217:J223,J225:J229)</f>
        <v>12315886</v>
      </c>
      <c r="K231" s="37">
        <f t="shared" si="50"/>
        <v>5.4466305598065187E-2</v>
      </c>
      <c r="L231" s="32">
        <f>SUM(L208:L215,L217:L223,L225:L229)</f>
        <v>30763886</v>
      </c>
      <c r="M231" s="37">
        <f t="shared" si="51"/>
        <v>0.1360515367112069</v>
      </c>
      <c r="N231" s="32">
        <f t="shared" si="52"/>
        <v>83652594</v>
      </c>
      <c r="O231" s="37">
        <f t="shared" si="53"/>
        <v>0.36994884077969492</v>
      </c>
      <c r="P231" s="32">
        <f>SUM(P208:P215,P217:P223,P225:P229)</f>
        <v>16724561</v>
      </c>
      <c r="Q231" s="32">
        <f>SUM(Q208:Q215,Q217:Q223,Q225:Q229)</f>
        <v>188886316</v>
      </c>
      <c r="R231" s="32">
        <f>SUM(R208:R215,R217:R223,R225:R229)</f>
        <v>154276996</v>
      </c>
      <c r="S231" s="32">
        <f>SUM(S208:S215,S217:S223,S225:S229)</f>
        <v>70023814</v>
      </c>
      <c r="T231" s="37">
        <f t="shared" si="54"/>
        <v>0.45388370149493967</v>
      </c>
      <c r="U231" s="37">
        <f t="shared" si="55"/>
        <v>0.8394435584886204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8999651</v>
      </c>
      <c r="E235" s="31">
        <v>5167651</v>
      </c>
      <c r="F235" s="31">
        <v>57874</v>
      </c>
      <c r="G235" s="36">
        <f t="shared" si="56"/>
        <v>6.4306938124600614E-3</v>
      </c>
      <c r="H235" s="31">
        <v>30893</v>
      </c>
      <c r="I235" s="36">
        <f t="shared" si="57"/>
        <v>3.4326886675938879E-3</v>
      </c>
      <c r="J235" s="31">
        <v>2688209</v>
      </c>
      <c r="K235" s="36">
        <f t="shared" si="58"/>
        <v>0.52019940975116163</v>
      </c>
      <c r="L235" s="31">
        <v>1093411</v>
      </c>
      <c r="M235" s="36">
        <f t="shared" si="59"/>
        <v>0.21158762462867559</v>
      </c>
      <c r="N235" s="31">
        <f t="shared" si="60"/>
        <v>3870387</v>
      </c>
      <c r="O235" s="36">
        <f t="shared" si="61"/>
        <v>0.74896447147843381</v>
      </c>
      <c r="P235" s="31">
        <v>2770264</v>
      </c>
      <c r="Q235" s="31">
        <v>2150</v>
      </c>
      <c r="R235" s="31">
        <v>11178</v>
      </c>
      <c r="S235" s="31">
        <v>2775610</v>
      </c>
      <c r="T235" s="36">
        <f t="shared" si="62"/>
        <v>248.31007335838254</v>
      </c>
      <c r="U235" s="36">
        <f t="shared" si="63"/>
        <v>-0.60530440420118803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136599120</v>
      </c>
      <c r="E236" s="31">
        <v>144599120</v>
      </c>
      <c r="F236" s="31">
        <v>36328567</v>
      </c>
      <c r="G236" s="36">
        <f t="shared" si="56"/>
        <v>0.26595022720497757</v>
      </c>
      <c r="H236" s="31">
        <v>28655302</v>
      </c>
      <c r="I236" s="36">
        <f t="shared" si="57"/>
        <v>0.20977662227985069</v>
      </c>
      <c r="J236" s="31">
        <v>35347641</v>
      </c>
      <c r="K236" s="36">
        <f t="shared" si="58"/>
        <v>0.2444526702513819</v>
      </c>
      <c r="L236" s="31">
        <v>52873834</v>
      </c>
      <c r="M236" s="36">
        <f t="shared" si="59"/>
        <v>0.3656580620960902</v>
      </c>
      <c r="N236" s="31">
        <f t="shared" si="60"/>
        <v>153205344</v>
      </c>
      <c r="O236" s="36">
        <f t="shared" si="61"/>
        <v>1.0595178172591921</v>
      </c>
      <c r="P236" s="31">
        <v>34150138</v>
      </c>
      <c r="Q236" s="31">
        <v>116205073</v>
      </c>
      <c r="R236" s="31">
        <v>130175073</v>
      </c>
      <c r="S236" s="31">
        <v>118662045</v>
      </c>
      <c r="T236" s="36">
        <f t="shared" si="62"/>
        <v>0.91155735322691156</v>
      </c>
      <c r="U236" s="36">
        <f t="shared" si="63"/>
        <v>0.54827585176961802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3300000</v>
      </c>
      <c r="E238" s="31">
        <v>3300000</v>
      </c>
      <c r="F238" s="31">
        <v>280234</v>
      </c>
      <c r="G238" s="36">
        <f t="shared" si="56"/>
        <v>8.4919393939393933E-2</v>
      </c>
      <c r="H238" s="31">
        <v>163670</v>
      </c>
      <c r="I238" s="36">
        <f t="shared" si="57"/>
        <v>4.9596969696969695E-2</v>
      </c>
      <c r="J238" s="31">
        <v>3114877</v>
      </c>
      <c r="K238" s="36">
        <f t="shared" si="58"/>
        <v>0.94390212121212125</v>
      </c>
      <c r="L238" s="31">
        <v>1046712</v>
      </c>
      <c r="M238" s="36">
        <f t="shared" si="59"/>
        <v>0.31718545454545455</v>
      </c>
      <c r="N238" s="31">
        <f t="shared" si="60"/>
        <v>4605493</v>
      </c>
      <c r="O238" s="36">
        <f t="shared" si="61"/>
        <v>1.3956039393939395</v>
      </c>
      <c r="P238" s="31">
        <v>927969</v>
      </c>
      <c r="Q238" s="31">
        <v>4000000</v>
      </c>
      <c r="R238" s="31">
        <v>4000000</v>
      </c>
      <c r="S238" s="31">
        <v>2761770</v>
      </c>
      <c r="T238" s="36">
        <f t="shared" si="62"/>
        <v>0.69044249999999996</v>
      </c>
      <c r="U238" s="36">
        <f t="shared" si="63"/>
        <v>0.12796009349450244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148898771</v>
      </c>
      <c r="E240" s="32">
        <f>SUM(E234:E239)</f>
        <v>153066771</v>
      </c>
      <c r="F240" s="32">
        <f>SUM(F234:F239)</f>
        <v>36666675</v>
      </c>
      <c r="G240" s="37">
        <f t="shared" si="56"/>
        <v>0.24625236832881583</v>
      </c>
      <c r="H240" s="32">
        <f>SUM(H234:H239)</f>
        <v>28849865</v>
      </c>
      <c r="I240" s="37">
        <f t="shared" si="57"/>
        <v>0.19375489002525079</v>
      </c>
      <c r="J240" s="32">
        <f>SUM(J234:J239)</f>
        <v>41150727</v>
      </c>
      <c r="K240" s="37">
        <f t="shared" si="58"/>
        <v>0.26884167433047895</v>
      </c>
      <c r="L240" s="32">
        <f>SUM(L234:L239)</f>
        <v>55013957</v>
      </c>
      <c r="M240" s="37">
        <f t="shared" si="59"/>
        <v>0.35941149500044006</v>
      </c>
      <c r="N240" s="32">
        <f t="shared" si="60"/>
        <v>161681224</v>
      </c>
      <c r="O240" s="37">
        <f t="shared" si="61"/>
        <v>1.0562790535380144</v>
      </c>
      <c r="P240" s="32">
        <f>SUM(P234:P239)</f>
        <v>37848371</v>
      </c>
      <c r="Q240" s="32">
        <f>SUM(Q234:Q239)</f>
        <v>120207223</v>
      </c>
      <c r="R240" s="32">
        <f>SUM(R234:R239)</f>
        <v>134186251</v>
      </c>
      <c r="S240" s="32">
        <f>SUM(S234:S239)</f>
        <v>124199425</v>
      </c>
      <c r="T240" s="37">
        <f t="shared" si="62"/>
        <v>0.92557489366030499</v>
      </c>
      <c r="U240" s="37">
        <f t="shared" si="63"/>
        <v>0.45353566207644702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21517800</v>
      </c>
      <c r="E241" s="31">
        <v>21061872</v>
      </c>
      <c r="F241" s="31">
        <v>3467714</v>
      </c>
      <c r="G241" s="36">
        <f t="shared" si="56"/>
        <v>0.16115560140906598</v>
      </c>
      <c r="H241" s="31">
        <v>3614734</v>
      </c>
      <c r="I241" s="36">
        <f t="shared" si="57"/>
        <v>0.16798808428370929</v>
      </c>
      <c r="J241" s="31">
        <v>2289104</v>
      </c>
      <c r="K241" s="36">
        <f t="shared" si="58"/>
        <v>0.10868473609563291</v>
      </c>
      <c r="L241" s="31">
        <v>258382</v>
      </c>
      <c r="M241" s="36">
        <f t="shared" si="59"/>
        <v>1.2267760434590051E-2</v>
      </c>
      <c r="N241" s="31">
        <f t="shared" si="60"/>
        <v>9629934</v>
      </c>
      <c r="O241" s="36">
        <f t="shared" si="61"/>
        <v>0.45722118147902524</v>
      </c>
      <c r="P241" s="31">
        <v>0</v>
      </c>
      <c r="Q241" s="31">
        <v>19855008</v>
      </c>
      <c r="R241" s="31">
        <v>19755012</v>
      </c>
      <c r="S241" s="31">
        <v>12589115</v>
      </c>
      <c r="T241" s="36">
        <f t="shared" si="62"/>
        <v>0.63726182499914452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1419852</v>
      </c>
      <c r="E243" s="31">
        <v>1419852</v>
      </c>
      <c r="F243" s="31">
        <v>86457</v>
      </c>
      <c r="G243" s="36">
        <f t="shared" si="56"/>
        <v>6.0891557711648822E-2</v>
      </c>
      <c r="H243" s="31">
        <v>194079</v>
      </c>
      <c r="I243" s="36">
        <f t="shared" si="57"/>
        <v>0.13668959863422384</v>
      </c>
      <c r="J243" s="31">
        <v>153542</v>
      </c>
      <c r="K243" s="36">
        <f t="shared" si="58"/>
        <v>0.10813943988528382</v>
      </c>
      <c r="L243" s="31">
        <v>183335</v>
      </c>
      <c r="M243" s="36">
        <f t="shared" si="59"/>
        <v>0.1291226127793601</v>
      </c>
      <c r="N243" s="31">
        <f t="shared" si="60"/>
        <v>617413</v>
      </c>
      <c r="O243" s="36">
        <f t="shared" si="61"/>
        <v>0.4348432090105166</v>
      </c>
      <c r="P243" s="31">
        <v>78898</v>
      </c>
      <c r="Q243" s="31">
        <v>1153582</v>
      </c>
      <c r="R243" s="31">
        <v>1153582</v>
      </c>
      <c r="S243" s="31">
        <v>391456</v>
      </c>
      <c r="T243" s="36">
        <f t="shared" si="62"/>
        <v>0.33933955280162137</v>
      </c>
      <c r="U243" s="36">
        <f t="shared" si="63"/>
        <v>1.3236964181601563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39144207</v>
      </c>
      <c r="E245" s="31">
        <v>28196207</v>
      </c>
      <c r="F245" s="31">
        <v>155341</v>
      </c>
      <c r="G245" s="36">
        <f t="shared" si="56"/>
        <v>3.9684288405689248E-3</v>
      </c>
      <c r="H245" s="31">
        <v>6548103</v>
      </c>
      <c r="I245" s="36">
        <f t="shared" si="57"/>
        <v>0.16728153414884608</v>
      </c>
      <c r="J245" s="31">
        <v>5270009</v>
      </c>
      <c r="K245" s="36">
        <f t="shared" si="58"/>
        <v>0.18690489114369177</v>
      </c>
      <c r="L245" s="31">
        <v>414962</v>
      </c>
      <c r="M245" s="36">
        <f t="shared" si="59"/>
        <v>1.4716944020165549E-2</v>
      </c>
      <c r="N245" s="31">
        <f t="shared" si="60"/>
        <v>12388415</v>
      </c>
      <c r="O245" s="36">
        <f t="shared" si="61"/>
        <v>0.43936459254962912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62081859</v>
      </c>
      <c r="E247" s="32">
        <f>SUM(E241:E246)</f>
        <v>50677931</v>
      </c>
      <c r="F247" s="32">
        <f>SUM(F241:F246)</f>
        <v>3709512</v>
      </c>
      <c r="G247" s="37">
        <f t="shared" si="56"/>
        <v>5.9751947827464381E-2</v>
      </c>
      <c r="H247" s="32">
        <f>SUM(H241:H246)</f>
        <v>10356916</v>
      </c>
      <c r="I247" s="37">
        <f t="shared" si="57"/>
        <v>0.166826769797599</v>
      </c>
      <c r="J247" s="32">
        <f>SUM(J241:J246)</f>
        <v>7712655</v>
      </c>
      <c r="K247" s="37">
        <f t="shared" si="58"/>
        <v>0.15218961879086973</v>
      </c>
      <c r="L247" s="32">
        <f>SUM(L241:L246)</f>
        <v>856679</v>
      </c>
      <c r="M247" s="37">
        <f t="shared" si="59"/>
        <v>1.6904379936110651E-2</v>
      </c>
      <c r="N247" s="32">
        <f t="shared" si="60"/>
        <v>22635762</v>
      </c>
      <c r="O247" s="37">
        <f t="shared" si="61"/>
        <v>0.44665915820438684</v>
      </c>
      <c r="P247" s="32">
        <f>SUM(P241:P246)</f>
        <v>78898</v>
      </c>
      <c r="Q247" s="32">
        <f>SUM(Q241:Q246)</f>
        <v>21008590</v>
      </c>
      <c r="R247" s="32">
        <f>SUM(R241:R246)</f>
        <v>20908594</v>
      </c>
      <c r="S247" s="32">
        <f>SUM(S241:S246)</f>
        <v>12980571</v>
      </c>
      <c r="T247" s="37">
        <f t="shared" si="62"/>
        <v>0.62082467142458264</v>
      </c>
      <c r="U247" s="37">
        <f t="shared" si="63"/>
        <v>9.858057238459784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3641883</v>
      </c>
      <c r="E249" s="31">
        <v>4326812</v>
      </c>
      <c r="F249" s="31">
        <v>109421</v>
      </c>
      <c r="G249" s="36">
        <f t="shared" si="56"/>
        <v>3.004517168728375E-2</v>
      </c>
      <c r="H249" s="31">
        <v>430216</v>
      </c>
      <c r="I249" s="36">
        <f t="shared" si="57"/>
        <v>0.11813009918220876</v>
      </c>
      <c r="J249" s="31">
        <v>84839</v>
      </c>
      <c r="K249" s="36">
        <f t="shared" si="58"/>
        <v>1.9607738907999699E-2</v>
      </c>
      <c r="L249" s="31">
        <v>0</v>
      </c>
      <c r="M249" s="36">
        <f t="shared" si="59"/>
        <v>0</v>
      </c>
      <c r="N249" s="31">
        <f t="shared" si="60"/>
        <v>624476</v>
      </c>
      <c r="O249" s="36">
        <f t="shared" si="61"/>
        <v>0.14432704725788872</v>
      </c>
      <c r="P249" s="31">
        <v>140840</v>
      </c>
      <c r="Q249" s="31">
        <v>2525640</v>
      </c>
      <c r="R249" s="31">
        <v>3675640</v>
      </c>
      <c r="S249" s="31">
        <v>503306</v>
      </c>
      <c r="T249" s="36">
        <f t="shared" si="62"/>
        <v>0.13693016726338814</v>
      </c>
      <c r="U249" s="36">
        <f t="shared" si="63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1200000</v>
      </c>
      <c r="E251" s="31">
        <v>1200000</v>
      </c>
      <c r="F251" s="31">
        <v>260909</v>
      </c>
      <c r="G251" s="36">
        <f t="shared" si="56"/>
        <v>0.21742416666666667</v>
      </c>
      <c r="H251" s="31">
        <v>417866</v>
      </c>
      <c r="I251" s="36">
        <f t="shared" si="57"/>
        <v>0.34822166666666665</v>
      </c>
      <c r="J251" s="31">
        <v>576448</v>
      </c>
      <c r="K251" s="36">
        <f t="shared" si="58"/>
        <v>0.48037333333333332</v>
      </c>
      <c r="L251" s="31">
        <v>-55223</v>
      </c>
      <c r="M251" s="36">
        <f t="shared" si="59"/>
        <v>-4.6019166666666667E-2</v>
      </c>
      <c r="N251" s="31">
        <f t="shared" si="60"/>
        <v>1200000</v>
      </c>
      <c r="O251" s="36">
        <f t="shared" si="61"/>
        <v>1</v>
      </c>
      <c r="P251" s="31">
        <v>183072</v>
      </c>
      <c r="Q251" s="31">
        <v>950000</v>
      </c>
      <c r="R251" s="31">
        <v>950000</v>
      </c>
      <c r="S251" s="31">
        <v>414808</v>
      </c>
      <c r="T251" s="36">
        <f t="shared" si="62"/>
        <v>0.43663999999999997</v>
      </c>
      <c r="U251" s="36">
        <f t="shared" si="63"/>
        <v>-1.3016463467925188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44079476</v>
      </c>
      <c r="E253" s="31">
        <v>44079476</v>
      </c>
      <c r="F253" s="31">
        <v>18366412</v>
      </c>
      <c r="G253" s="36">
        <f t="shared" si="56"/>
        <v>0.41666584239794502</v>
      </c>
      <c r="H253" s="31">
        <v>14693130</v>
      </c>
      <c r="I253" s="36">
        <f t="shared" si="57"/>
        <v>0.33333268299287405</v>
      </c>
      <c r="J253" s="31">
        <v>11019934</v>
      </c>
      <c r="K253" s="36">
        <f t="shared" si="58"/>
        <v>0.25000147460918093</v>
      </c>
      <c r="L253" s="31">
        <v>0</v>
      </c>
      <c r="M253" s="36">
        <f t="shared" si="59"/>
        <v>0</v>
      </c>
      <c r="N253" s="31">
        <f t="shared" si="60"/>
        <v>44079476</v>
      </c>
      <c r="O253" s="36">
        <f t="shared" si="61"/>
        <v>1</v>
      </c>
      <c r="P253" s="31">
        <v>0</v>
      </c>
      <c r="Q253" s="31">
        <v>41635024</v>
      </c>
      <c r="R253" s="31">
        <v>41635024</v>
      </c>
      <c r="S253" s="31">
        <v>41635025</v>
      </c>
      <c r="T253" s="36">
        <f t="shared" si="62"/>
        <v>1.0000000240182401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48921359</v>
      </c>
      <c r="E254" s="32">
        <f>SUM(E248:E253)</f>
        <v>49606288</v>
      </c>
      <c r="F254" s="32">
        <f>SUM(F248:F253)</f>
        <v>18736742</v>
      </c>
      <c r="G254" s="37">
        <f t="shared" si="56"/>
        <v>0.38299716898706759</v>
      </c>
      <c r="H254" s="32">
        <f>SUM(H248:H253)</f>
        <v>15541212</v>
      </c>
      <c r="I254" s="37">
        <f t="shared" si="57"/>
        <v>0.31767743819218103</v>
      </c>
      <c r="J254" s="32">
        <f>SUM(J248:J253)</f>
        <v>11681221</v>
      </c>
      <c r="K254" s="37">
        <f t="shared" si="58"/>
        <v>0.23547863528913915</v>
      </c>
      <c r="L254" s="32">
        <f>SUM(L248:L253)</f>
        <v>-55223</v>
      </c>
      <c r="M254" s="37">
        <f t="shared" si="59"/>
        <v>-1.1132258071799284E-3</v>
      </c>
      <c r="N254" s="32">
        <f t="shared" si="60"/>
        <v>45903952</v>
      </c>
      <c r="O254" s="37">
        <f t="shared" si="61"/>
        <v>0.9253655907493018</v>
      </c>
      <c r="P254" s="32">
        <f>SUM(P248:P253)</f>
        <v>323912</v>
      </c>
      <c r="Q254" s="32">
        <f>SUM(Q248:Q253)</f>
        <v>45110664</v>
      </c>
      <c r="R254" s="32">
        <f>SUM(R248:R253)</f>
        <v>46260664</v>
      </c>
      <c r="S254" s="32">
        <f>SUM(S248:S253)</f>
        <v>42553139</v>
      </c>
      <c r="T254" s="37">
        <f t="shared" si="62"/>
        <v>0.9198557763892018</v>
      </c>
      <c r="U254" s="37">
        <f t="shared" si="63"/>
        <v>-1.1704876633159624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39398911</v>
      </c>
      <c r="E255" s="31">
        <v>39648911</v>
      </c>
      <c r="F255" s="31">
        <v>5087933</v>
      </c>
      <c r="G255" s="36">
        <f t="shared" si="56"/>
        <v>0.12913892467738511</v>
      </c>
      <c r="H255" s="31">
        <v>15043530</v>
      </c>
      <c r="I255" s="36">
        <f t="shared" si="57"/>
        <v>0.3818260357500744</v>
      </c>
      <c r="J255" s="31">
        <v>14131449</v>
      </c>
      <c r="K255" s="36">
        <f t="shared" si="58"/>
        <v>0.35641455574908476</v>
      </c>
      <c r="L255" s="31">
        <v>10382048</v>
      </c>
      <c r="M255" s="36">
        <f t="shared" si="59"/>
        <v>0.26184951208369883</v>
      </c>
      <c r="N255" s="31">
        <f t="shared" si="60"/>
        <v>44644960</v>
      </c>
      <c r="O255" s="36">
        <f t="shared" si="61"/>
        <v>1.1260072187102441</v>
      </c>
      <c r="P255" s="31">
        <v>7821076</v>
      </c>
      <c r="Q255" s="31">
        <v>31777995</v>
      </c>
      <c r="R255" s="31">
        <v>28544542</v>
      </c>
      <c r="S255" s="31">
        <v>30606091</v>
      </c>
      <c r="T255" s="36">
        <f t="shared" si="62"/>
        <v>1.0722221782363859</v>
      </c>
      <c r="U255" s="36">
        <f t="shared" si="63"/>
        <v>0.3274449704874367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11465089</v>
      </c>
      <c r="E257" s="31">
        <v>7088156</v>
      </c>
      <c r="F257" s="31">
        <v>20737</v>
      </c>
      <c r="G257" s="36">
        <f t="shared" si="56"/>
        <v>1.8087081574334051E-3</v>
      </c>
      <c r="H257" s="31">
        <v>3523339</v>
      </c>
      <c r="I257" s="36">
        <f t="shared" si="57"/>
        <v>0.30731021800179659</v>
      </c>
      <c r="J257" s="31">
        <v>1698032</v>
      </c>
      <c r="K257" s="36">
        <f t="shared" si="58"/>
        <v>0.23955906162336157</v>
      </c>
      <c r="L257" s="31">
        <v>285083</v>
      </c>
      <c r="M257" s="36">
        <f t="shared" si="59"/>
        <v>4.0219628349037466E-2</v>
      </c>
      <c r="N257" s="31">
        <f t="shared" si="60"/>
        <v>5527191</v>
      </c>
      <c r="O257" s="36">
        <f t="shared" si="61"/>
        <v>0.77977840781156627</v>
      </c>
      <c r="P257" s="31">
        <v>267444</v>
      </c>
      <c r="Q257" s="31">
        <v>17540147</v>
      </c>
      <c r="R257" s="31">
        <v>16517635</v>
      </c>
      <c r="S257" s="31">
        <v>9170918</v>
      </c>
      <c r="T257" s="36">
        <f t="shared" si="62"/>
        <v>0.55521979992898496</v>
      </c>
      <c r="U257" s="36">
        <f t="shared" si="63"/>
        <v>6.5953994107177616E-2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50864000</v>
      </c>
      <c r="E259" s="32">
        <f>SUM(E255:E258)</f>
        <v>46737067</v>
      </c>
      <c r="F259" s="32">
        <f>SUM(F255:F258)</f>
        <v>5108670</v>
      </c>
      <c r="G259" s="37">
        <f t="shared" si="56"/>
        <v>0.10043783422459893</v>
      </c>
      <c r="H259" s="32">
        <f>SUM(H255:H258)</f>
        <v>18566869</v>
      </c>
      <c r="I259" s="37">
        <f t="shared" si="57"/>
        <v>0.36502966734822273</v>
      </c>
      <c r="J259" s="32">
        <f>SUM(J255:J258)</f>
        <v>15829481</v>
      </c>
      <c r="K259" s="37">
        <f t="shared" si="58"/>
        <v>0.33869222045961933</v>
      </c>
      <c r="L259" s="32">
        <f>SUM(L255:L258)</f>
        <v>10667131</v>
      </c>
      <c r="M259" s="37">
        <f t="shared" si="59"/>
        <v>0.22823706502592472</v>
      </c>
      <c r="N259" s="32">
        <f t="shared" si="60"/>
        <v>50172151</v>
      </c>
      <c r="O259" s="37">
        <f t="shared" si="61"/>
        <v>1.0734980652508639</v>
      </c>
      <c r="P259" s="32">
        <f>SUM(P255:P258)</f>
        <v>8088520</v>
      </c>
      <c r="Q259" s="32">
        <f>SUM(Q255:Q258)</f>
        <v>49318142</v>
      </c>
      <c r="R259" s="32">
        <f>SUM(R255:R258)</f>
        <v>45062177</v>
      </c>
      <c r="S259" s="32">
        <f>SUM(S255:S258)</f>
        <v>39777009</v>
      </c>
      <c r="T259" s="37">
        <f t="shared" si="62"/>
        <v>0.8827138777604997</v>
      </c>
      <c r="U259" s="37">
        <f t="shared" si="63"/>
        <v>0.3187988655526599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310765989</v>
      </c>
      <c r="E260" s="32">
        <f>SUM(E234:E239,E241:E246,E248:E253,E255:E258)</f>
        <v>300088057</v>
      </c>
      <c r="F260" s="32">
        <f>SUM(F234:F239,F241:F246,F248:F253,F255:F258)</f>
        <v>64221599</v>
      </c>
      <c r="G260" s="37">
        <f t="shared" si="56"/>
        <v>0.20665581586535842</v>
      </c>
      <c r="H260" s="32">
        <f>SUM(H234:H239,H241:H246,H248:H253,H255:H258)</f>
        <v>73314862</v>
      </c>
      <c r="I260" s="37">
        <f t="shared" si="57"/>
        <v>0.23591662085003776</v>
      </c>
      <c r="J260" s="32">
        <f>SUM(J234:J239,J241:J246,J248:J253,J255:J258)</f>
        <v>76374084</v>
      </c>
      <c r="K260" s="37">
        <f t="shared" si="58"/>
        <v>0.25450557667478252</v>
      </c>
      <c r="L260" s="32">
        <f>SUM(L234:L239,L241:L246,L248:L253,L255:L258)</f>
        <v>66482544</v>
      </c>
      <c r="M260" s="37">
        <f t="shared" si="59"/>
        <v>0.2215434518275414</v>
      </c>
      <c r="N260" s="32">
        <f t="shared" si="60"/>
        <v>280393089</v>
      </c>
      <c r="O260" s="37">
        <f t="shared" si="61"/>
        <v>0.93436937078772186</v>
      </c>
      <c r="P260" s="32">
        <f>SUM(P234:P239,P241:P246,P248:P253,P255:P258)</f>
        <v>46339701</v>
      </c>
      <c r="Q260" s="32">
        <f>SUM(Q234:Q239,Q241:Q246,Q248:Q253,Q255:Q258)</f>
        <v>235644619</v>
      </c>
      <c r="R260" s="32">
        <f>SUM(R234:R239,R241:R246,R248:R253,R255:R258)</f>
        <v>246417686</v>
      </c>
      <c r="S260" s="32">
        <f>SUM(S234:S239,S241:S246,S248:S253,S255:S258)</f>
        <v>219510144</v>
      </c>
      <c r="T260" s="37">
        <f t="shared" si="62"/>
        <v>0.89080515105559432</v>
      </c>
      <c r="U260" s="37">
        <f t="shared" si="63"/>
        <v>0.43467788020470821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180000</v>
      </c>
      <c r="E263" s="31">
        <v>180000</v>
      </c>
      <c r="F263" s="31">
        <v>41415</v>
      </c>
      <c r="G263" s="36">
        <f t="shared" ref="G263:G299" si="64">IF(($D263     =0),0,($F263     /$D263     ))</f>
        <v>0.23008333333333333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9006</v>
      </c>
      <c r="M263" s="36">
        <f t="shared" ref="M263:M299" si="67">IF(($E263     =0),0,($L263     /$E263     ))</f>
        <v>5.0033333333333332E-2</v>
      </c>
      <c r="N263" s="31">
        <f t="shared" ref="N263:N299" si="68">$F263     +$H263     +$J263     +$L263</f>
        <v>50421</v>
      </c>
      <c r="O263" s="36">
        <f t="shared" ref="O263:O299" si="69">IF(($E263     =0),0,($N263     /$E263     ))</f>
        <v>0.28011666666666668</v>
      </c>
      <c r="P263" s="31">
        <v>0</v>
      </c>
      <c r="Q263" s="31">
        <v>5000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10001427</v>
      </c>
      <c r="E264" s="31">
        <v>16451829</v>
      </c>
      <c r="F264" s="31">
        <v>2764385</v>
      </c>
      <c r="G264" s="36">
        <f t="shared" si="64"/>
        <v>0.27639905785444419</v>
      </c>
      <c r="H264" s="31">
        <v>2096177</v>
      </c>
      <c r="I264" s="36">
        <f t="shared" si="65"/>
        <v>0.20958779182210699</v>
      </c>
      <c r="J264" s="31">
        <v>1816810</v>
      </c>
      <c r="K264" s="36">
        <f t="shared" si="66"/>
        <v>0.11043209846151453</v>
      </c>
      <c r="L264" s="31">
        <v>1165905</v>
      </c>
      <c r="M264" s="36">
        <f t="shared" si="67"/>
        <v>7.0867804424663061E-2</v>
      </c>
      <c r="N264" s="31">
        <f t="shared" si="68"/>
        <v>7843277</v>
      </c>
      <c r="O264" s="36">
        <f t="shared" si="69"/>
        <v>0.47674194765822087</v>
      </c>
      <c r="P264" s="31">
        <v>1152170</v>
      </c>
      <c r="Q264" s="31">
        <v>9215659</v>
      </c>
      <c r="R264" s="31">
        <v>9535659</v>
      </c>
      <c r="S264" s="31">
        <v>8369467</v>
      </c>
      <c r="T264" s="36">
        <f t="shared" si="70"/>
        <v>0.87770200255692865</v>
      </c>
      <c r="U264" s="36">
        <f t="shared" si="71"/>
        <v>1.1920983882586667E-2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10181427</v>
      </c>
      <c r="E267" s="32">
        <f>SUM(E263:E266)</f>
        <v>16631829</v>
      </c>
      <c r="F267" s="32">
        <f>SUM(F263:F266)</f>
        <v>2805800</v>
      </c>
      <c r="G267" s="37">
        <f t="shared" si="64"/>
        <v>0.27558023055117914</v>
      </c>
      <c r="H267" s="32">
        <f>SUM(H263:H266)</f>
        <v>2096177</v>
      </c>
      <c r="I267" s="37">
        <f t="shared" si="65"/>
        <v>0.20588243671540346</v>
      </c>
      <c r="J267" s="32">
        <f>SUM(J263:J266)</f>
        <v>1816810</v>
      </c>
      <c r="K267" s="37">
        <f t="shared" si="66"/>
        <v>0.10923693359281171</v>
      </c>
      <c r="L267" s="32">
        <f>SUM(L263:L266)</f>
        <v>1174911</v>
      </c>
      <c r="M267" s="37">
        <f t="shared" si="67"/>
        <v>7.0642320817512011E-2</v>
      </c>
      <c r="N267" s="32">
        <f t="shared" si="68"/>
        <v>7893698</v>
      </c>
      <c r="O267" s="37">
        <f t="shared" si="69"/>
        <v>0.47461394654791123</v>
      </c>
      <c r="P267" s="32">
        <f>SUM(P263:P266)</f>
        <v>1152170</v>
      </c>
      <c r="Q267" s="32">
        <f>SUM(Q263:Q266)</f>
        <v>9220659</v>
      </c>
      <c r="R267" s="32">
        <f>SUM(R263:R266)</f>
        <v>9535659</v>
      </c>
      <c r="S267" s="32">
        <f>SUM(S263:S266)</f>
        <v>8369467</v>
      </c>
      <c r="T267" s="37">
        <f t="shared" si="70"/>
        <v>0.87770200255692865</v>
      </c>
      <c r="U267" s="37">
        <f t="shared" si="71"/>
        <v>1.9737538731263715E-2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152990</v>
      </c>
      <c r="E274" s="31">
        <v>8708990</v>
      </c>
      <c r="F274" s="31">
        <v>50546</v>
      </c>
      <c r="G274" s="36">
        <f t="shared" si="64"/>
        <v>0.33038760703313941</v>
      </c>
      <c r="H274" s="31">
        <v>8614855</v>
      </c>
      <c r="I274" s="36">
        <f t="shared" si="65"/>
        <v>56.309922217138372</v>
      </c>
      <c r="J274" s="31">
        <v>6780</v>
      </c>
      <c r="K274" s="36">
        <f t="shared" si="66"/>
        <v>7.7850588874255218E-4</v>
      </c>
      <c r="L274" s="31">
        <v>24051</v>
      </c>
      <c r="M274" s="36">
        <f t="shared" si="67"/>
        <v>2.7616290752429384E-3</v>
      </c>
      <c r="N274" s="31">
        <f t="shared" si="68"/>
        <v>8696232</v>
      </c>
      <c r="O274" s="36">
        <f t="shared" si="69"/>
        <v>0.99853507697218624</v>
      </c>
      <c r="P274" s="31">
        <v>10800</v>
      </c>
      <c r="Q274" s="31">
        <v>132638</v>
      </c>
      <c r="R274" s="31">
        <v>132638</v>
      </c>
      <c r="S274" s="31">
        <v>87425</v>
      </c>
      <c r="T274" s="36">
        <f t="shared" si="70"/>
        <v>0.65912483601984351</v>
      </c>
      <c r="U274" s="36">
        <f t="shared" si="71"/>
        <v>1.2269444444444444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152990</v>
      </c>
      <c r="E275" s="32">
        <f>SUM(E268:E274)</f>
        <v>8708990</v>
      </c>
      <c r="F275" s="32">
        <f>SUM(F268:F274)</f>
        <v>50546</v>
      </c>
      <c r="G275" s="37">
        <f t="shared" si="64"/>
        <v>0.33038760703313941</v>
      </c>
      <c r="H275" s="32">
        <f>SUM(H268:H274)</f>
        <v>8614855</v>
      </c>
      <c r="I275" s="37">
        <f t="shared" si="65"/>
        <v>56.309922217138372</v>
      </c>
      <c r="J275" s="32">
        <f>SUM(J268:J274)</f>
        <v>6780</v>
      </c>
      <c r="K275" s="37">
        <f t="shared" si="66"/>
        <v>7.7850588874255218E-4</v>
      </c>
      <c r="L275" s="32">
        <f>SUM(L268:L274)</f>
        <v>24051</v>
      </c>
      <c r="M275" s="37">
        <f t="shared" si="67"/>
        <v>2.7616290752429384E-3</v>
      </c>
      <c r="N275" s="32">
        <f t="shared" si="68"/>
        <v>8696232</v>
      </c>
      <c r="O275" s="37">
        <f t="shared" si="69"/>
        <v>0.99853507697218624</v>
      </c>
      <c r="P275" s="32">
        <f>SUM(P268:P274)</f>
        <v>10800</v>
      </c>
      <c r="Q275" s="32">
        <f>SUM(Q268:Q274)</f>
        <v>132638</v>
      </c>
      <c r="R275" s="32">
        <f>SUM(R268:R274)</f>
        <v>132638</v>
      </c>
      <c r="S275" s="32">
        <f>SUM(S268:S274)</f>
        <v>87425</v>
      </c>
      <c r="T275" s="37">
        <f t="shared" si="70"/>
        <v>0.65912483601984351</v>
      </c>
      <c r="U275" s="37">
        <f t="shared" si="71"/>
        <v>1.2269444444444444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4807650</v>
      </c>
      <c r="F278" s="31">
        <v>1229</v>
      </c>
      <c r="G278" s="36">
        <f t="shared" si="64"/>
        <v>0</v>
      </c>
      <c r="H278" s="31">
        <v>45101</v>
      </c>
      <c r="I278" s="36">
        <f t="shared" si="65"/>
        <v>0</v>
      </c>
      <c r="J278" s="31">
        <v>83768</v>
      </c>
      <c r="K278" s="36">
        <f t="shared" si="66"/>
        <v>1.7423897330296506E-2</v>
      </c>
      <c r="L278" s="31">
        <v>94606</v>
      </c>
      <c r="M278" s="36">
        <f t="shared" si="67"/>
        <v>1.9678221168346281E-2</v>
      </c>
      <c r="N278" s="31">
        <f t="shared" si="68"/>
        <v>224704</v>
      </c>
      <c r="O278" s="36">
        <f t="shared" si="69"/>
        <v>4.6738843301821056E-2</v>
      </c>
      <c r="P278" s="31">
        <v>0</v>
      </c>
      <c r="Q278" s="31">
        <v>1733006</v>
      </c>
      <c r="R278" s="31">
        <v>1733006</v>
      </c>
      <c r="S278" s="31">
        <v>225703</v>
      </c>
      <c r="T278" s="36">
        <f t="shared" si="70"/>
        <v>0.13023786415049918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5880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1009580</v>
      </c>
      <c r="E283" s="31">
        <v>1009580</v>
      </c>
      <c r="F283" s="31">
        <v>89720</v>
      </c>
      <c r="G283" s="36">
        <f t="shared" si="64"/>
        <v>8.8868638443709264E-2</v>
      </c>
      <c r="H283" s="31">
        <v>100063</v>
      </c>
      <c r="I283" s="36">
        <f t="shared" si="65"/>
        <v>9.9113492739555067E-2</v>
      </c>
      <c r="J283" s="31">
        <v>125682</v>
      </c>
      <c r="K283" s="36">
        <f t="shared" si="66"/>
        <v>0.12448939162820183</v>
      </c>
      <c r="L283" s="31">
        <v>75941</v>
      </c>
      <c r="M283" s="36">
        <f t="shared" si="67"/>
        <v>7.522038867647933E-2</v>
      </c>
      <c r="N283" s="31">
        <f t="shared" si="68"/>
        <v>391406</v>
      </c>
      <c r="O283" s="36">
        <f t="shared" si="69"/>
        <v>0.38769191148794546</v>
      </c>
      <c r="P283" s="31">
        <v>117130</v>
      </c>
      <c r="Q283" s="31">
        <v>850265</v>
      </c>
      <c r="R283" s="31">
        <v>962421</v>
      </c>
      <c r="S283" s="31">
        <v>541586</v>
      </c>
      <c r="T283" s="36">
        <f t="shared" si="70"/>
        <v>0.56273294119725148</v>
      </c>
      <c r="U283" s="36">
        <f t="shared" si="71"/>
        <v>-0.35165201058652784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1009580</v>
      </c>
      <c r="E285" s="32">
        <f>SUM(E276:E284)</f>
        <v>5823110</v>
      </c>
      <c r="F285" s="32">
        <f>SUM(F276:F284)</f>
        <v>90949</v>
      </c>
      <c r="G285" s="37">
        <f t="shared" si="64"/>
        <v>9.0085976346599581E-2</v>
      </c>
      <c r="H285" s="32">
        <f>SUM(H276:H284)</f>
        <v>145164</v>
      </c>
      <c r="I285" s="37">
        <f t="shared" si="65"/>
        <v>0.14378652508964124</v>
      </c>
      <c r="J285" s="32">
        <f>SUM(J276:J284)</f>
        <v>209450</v>
      </c>
      <c r="K285" s="37">
        <f t="shared" si="66"/>
        <v>3.5968752092953762E-2</v>
      </c>
      <c r="L285" s="32">
        <f>SUM(L276:L284)</f>
        <v>170547</v>
      </c>
      <c r="M285" s="37">
        <f t="shared" si="67"/>
        <v>2.9287957809486682E-2</v>
      </c>
      <c r="N285" s="32">
        <f t="shared" si="68"/>
        <v>616110</v>
      </c>
      <c r="O285" s="37">
        <f t="shared" si="69"/>
        <v>0.10580428671277033</v>
      </c>
      <c r="P285" s="32">
        <f>SUM(P276:P284)</f>
        <v>117130</v>
      </c>
      <c r="Q285" s="32">
        <f>SUM(Q276:Q284)</f>
        <v>2583271</v>
      </c>
      <c r="R285" s="32">
        <f>SUM(R276:R284)</f>
        <v>2695427</v>
      </c>
      <c r="S285" s="32">
        <f>SUM(S276:S284)</f>
        <v>767289</v>
      </c>
      <c r="T285" s="37">
        <f t="shared" si="70"/>
        <v>0.2846632463056874</v>
      </c>
      <c r="U285" s="37">
        <f t="shared" si="71"/>
        <v>0.45604883462819079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1158086</v>
      </c>
      <c r="E288" s="31">
        <v>1158086</v>
      </c>
      <c r="F288" s="31">
        <v>17360</v>
      </c>
      <c r="G288" s="36">
        <f t="shared" si="64"/>
        <v>1.4990251155786357E-2</v>
      </c>
      <c r="H288" s="31">
        <v>1560</v>
      </c>
      <c r="I288" s="36">
        <f t="shared" si="65"/>
        <v>1.3470502190683594E-3</v>
      </c>
      <c r="J288" s="31">
        <v>105400</v>
      </c>
      <c r="K288" s="36">
        <f t="shared" si="66"/>
        <v>9.1012239160131458E-2</v>
      </c>
      <c r="L288" s="31">
        <v>54010</v>
      </c>
      <c r="M288" s="36">
        <f t="shared" si="67"/>
        <v>4.6637296366591086E-2</v>
      </c>
      <c r="N288" s="31">
        <f t="shared" si="68"/>
        <v>178330</v>
      </c>
      <c r="O288" s="36">
        <f t="shared" si="69"/>
        <v>0.15398683690157725</v>
      </c>
      <c r="P288" s="31">
        <v>1800</v>
      </c>
      <c r="Q288" s="31">
        <v>1316957</v>
      </c>
      <c r="R288" s="31">
        <v>1316957</v>
      </c>
      <c r="S288" s="31">
        <v>228138</v>
      </c>
      <c r="T288" s="36">
        <f t="shared" si="70"/>
        <v>0.17323116851954923</v>
      </c>
      <c r="U288" s="36">
        <f t="shared" si="71"/>
        <v>29.005555555555556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9939095</v>
      </c>
      <c r="E290" s="31">
        <v>9939095</v>
      </c>
      <c r="F290" s="31">
        <v>1679147</v>
      </c>
      <c r="G290" s="36">
        <f t="shared" si="64"/>
        <v>0.16894365130829317</v>
      </c>
      <c r="H290" s="31">
        <v>1664921</v>
      </c>
      <c r="I290" s="36">
        <f t="shared" si="65"/>
        <v>0.16751233386943176</v>
      </c>
      <c r="J290" s="31">
        <v>2210439</v>
      </c>
      <c r="K290" s="36">
        <f t="shared" si="66"/>
        <v>0.22239841756216236</v>
      </c>
      <c r="L290" s="31">
        <v>-997141</v>
      </c>
      <c r="M290" s="36">
        <f t="shared" si="67"/>
        <v>-0.1003251302055167</v>
      </c>
      <c r="N290" s="31">
        <f t="shared" si="68"/>
        <v>4557366</v>
      </c>
      <c r="O290" s="36">
        <f t="shared" si="69"/>
        <v>0.45852927253437059</v>
      </c>
      <c r="P290" s="31">
        <v>2279927</v>
      </c>
      <c r="Q290" s="31">
        <v>8817172</v>
      </c>
      <c r="R290" s="31">
        <v>8878870</v>
      </c>
      <c r="S290" s="31">
        <v>7758508</v>
      </c>
      <c r="T290" s="36">
        <f t="shared" si="70"/>
        <v>0.87381705104365759</v>
      </c>
      <c r="U290" s="36">
        <f t="shared" si="71"/>
        <v>-1.4373565469420733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11097181</v>
      </c>
      <c r="E292" s="32">
        <f>SUM(E286:E291)</f>
        <v>11097181</v>
      </c>
      <c r="F292" s="32">
        <f>SUM(F286:F291)</f>
        <v>1696507</v>
      </c>
      <c r="G292" s="37">
        <f t="shared" si="64"/>
        <v>0.15287729379199996</v>
      </c>
      <c r="H292" s="32">
        <f>SUM(H286:H291)</f>
        <v>1666481</v>
      </c>
      <c r="I292" s="37">
        <f t="shared" si="65"/>
        <v>0.15017156158847908</v>
      </c>
      <c r="J292" s="32">
        <f>SUM(J286:J291)</f>
        <v>2315839</v>
      </c>
      <c r="K292" s="37">
        <f t="shared" si="66"/>
        <v>0.20868714315824893</v>
      </c>
      <c r="L292" s="32">
        <f>SUM(L286:L291)</f>
        <v>-943131</v>
      </c>
      <c r="M292" s="37">
        <f t="shared" si="67"/>
        <v>-8.4988340732659942E-2</v>
      </c>
      <c r="N292" s="32">
        <f t="shared" si="68"/>
        <v>4735696</v>
      </c>
      <c r="O292" s="37">
        <f t="shared" si="69"/>
        <v>0.42674765780606805</v>
      </c>
      <c r="P292" s="32">
        <f>SUM(P286:P291)</f>
        <v>2281727</v>
      </c>
      <c r="Q292" s="32">
        <f>SUM(Q286:Q291)</f>
        <v>10134129</v>
      </c>
      <c r="R292" s="32">
        <f>SUM(R286:R291)</f>
        <v>10195827</v>
      </c>
      <c r="S292" s="32">
        <f>SUM(S286:S291)</f>
        <v>7986646</v>
      </c>
      <c r="T292" s="37">
        <f t="shared" si="70"/>
        <v>0.78332498187738964</v>
      </c>
      <c r="U292" s="37">
        <f t="shared" si="71"/>
        <v>-1.4133408597961106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540000</v>
      </c>
      <c r="E293" s="31">
        <v>540000</v>
      </c>
      <c r="F293" s="31">
        <v>73274</v>
      </c>
      <c r="G293" s="36">
        <f t="shared" si="64"/>
        <v>0.13569259259259259</v>
      </c>
      <c r="H293" s="31">
        <v>396710</v>
      </c>
      <c r="I293" s="36">
        <f t="shared" si="65"/>
        <v>0.73464814814814816</v>
      </c>
      <c r="J293" s="31">
        <v>180930</v>
      </c>
      <c r="K293" s="36">
        <f t="shared" si="66"/>
        <v>0.33505555555555555</v>
      </c>
      <c r="L293" s="31">
        <v>167058</v>
      </c>
      <c r="M293" s="36">
        <f t="shared" si="67"/>
        <v>0.30936666666666668</v>
      </c>
      <c r="N293" s="31">
        <f t="shared" si="68"/>
        <v>817972</v>
      </c>
      <c r="O293" s="36">
        <f t="shared" si="69"/>
        <v>1.5147629629629629</v>
      </c>
      <c r="P293" s="31">
        <v>70304</v>
      </c>
      <c r="Q293" s="31">
        <v>750000</v>
      </c>
      <c r="R293" s="31">
        <v>750000</v>
      </c>
      <c r="S293" s="31">
        <v>276203</v>
      </c>
      <c r="T293" s="36">
        <f t="shared" si="70"/>
        <v>0.36827066666666669</v>
      </c>
      <c r="U293" s="36">
        <f t="shared" si="71"/>
        <v>1.3762232589895311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884302</v>
      </c>
      <c r="E295" s="31">
        <v>884302</v>
      </c>
      <c r="F295" s="31">
        <v>102693</v>
      </c>
      <c r="G295" s="36">
        <f t="shared" si="64"/>
        <v>0.11612887904810799</v>
      </c>
      <c r="H295" s="31">
        <v>128594</v>
      </c>
      <c r="I295" s="36">
        <f t="shared" si="65"/>
        <v>0.14541864657096784</v>
      </c>
      <c r="J295" s="31">
        <v>127138</v>
      </c>
      <c r="K295" s="36">
        <f t="shared" si="66"/>
        <v>0.143772150238267</v>
      </c>
      <c r="L295" s="31">
        <v>114526</v>
      </c>
      <c r="M295" s="36">
        <f t="shared" si="67"/>
        <v>0.12951005425748216</v>
      </c>
      <c r="N295" s="31">
        <f t="shared" si="68"/>
        <v>472951</v>
      </c>
      <c r="O295" s="36">
        <f t="shared" si="69"/>
        <v>0.53482973011482504</v>
      </c>
      <c r="P295" s="31">
        <v>101312</v>
      </c>
      <c r="Q295" s="31">
        <v>129600</v>
      </c>
      <c r="R295" s="31">
        <v>206326</v>
      </c>
      <c r="S295" s="31">
        <v>318517</v>
      </c>
      <c r="T295" s="36">
        <f t="shared" si="70"/>
        <v>1.5437559977899054</v>
      </c>
      <c r="U295" s="36">
        <f t="shared" si="71"/>
        <v>0.13042877447883772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2208837</v>
      </c>
      <c r="E296" s="31">
        <v>2208837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300</v>
      </c>
      <c r="K296" s="36">
        <f t="shared" si="66"/>
        <v>1.3581807983115097E-4</v>
      </c>
      <c r="L296" s="31">
        <v>0</v>
      </c>
      <c r="M296" s="36">
        <f t="shared" si="67"/>
        <v>0</v>
      </c>
      <c r="N296" s="31">
        <f t="shared" si="68"/>
        <v>300</v>
      </c>
      <c r="O296" s="36">
        <f t="shared" si="69"/>
        <v>1.3581807983115097E-4</v>
      </c>
      <c r="P296" s="31">
        <v>118</v>
      </c>
      <c r="Q296" s="31">
        <v>8424</v>
      </c>
      <c r="R296" s="31">
        <v>2008424</v>
      </c>
      <c r="S296" s="31">
        <v>2318</v>
      </c>
      <c r="T296" s="36">
        <f t="shared" si="70"/>
        <v>1.1541387675112426E-3</v>
      </c>
      <c r="U296" s="36">
        <f t="shared" si="71"/>
        <v>-1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3633139</v>
      </c>
      <c r="E298" s="32">
        <f>SUM(E293:E297)</f>
        <v>3633139</v>
      </c>
      <c r="F298" s="32">
        <f>SUM(F293:F297)</f>
        <v>175967</v>
      </c>
      <c r="G298" s="37">
        <f t="shared" si="64"/>
        <v>4.8433874949458305E-2</v>
      </c>
      <c r="H298" s="32">
        <f>SUM(H293:H297)</f>
        <v>525304</v>
      </c>
      <c r="I298" s="37">
        <f t="shared" si="65"/>
        <v>0.1445868159737351</v>
      </c>
      <c r="J298" s="32">
        <f>SUM(J293:J297)</f>
        <v>308368</v>
      </c>
      <c r="K298" s="37">
        <f t="shared" si="66"/>
        <v>8.4876466328428393E-2</v>
      </c>
      <c r="L298" s="32">
        <f>SUM(L293:L297)</f>
        <v>281584</v>
      </c>
      <c r="M298" s="37">
        <f t="shared" si="67"/>
        <v>7.750432890126141E-2</v>
      </c>
      <c r="N298" s="32">
        <f t="shared" si="68"/>
        <v>1291223</v>
      </c>
      <c r="O298" s="37">
        <f t="shared" si="69"/>
        <v>0.35540148615288325</v>
      </c>
      <c r="P298" s="32">
        <f>SUM(P293:P297)</f>
        <v>171734</v>
      </c>
      <c r="Q298" s="32">
        <f>SUM(Q293:Q297)</f>
        <v>888024</v>
      </c>
      <c r="R298" s="32">
        <f>SUM(R293:R297)</f>
        <v>2964750</v>
      </c>
      <c r="S298" s="32">
        <f>SUM(S293:S297)</f>
        <v>597038</v>
      </c>
      <c r="T298" s="37">
        <f t="shared" si="70"/>
        <v>0.20137886837001434</v>
      </c>
      <c r="U298" s="37">
        <f t="shared" si="71"/>
        <v>0.63965201998439447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26074317</v>
      </c>
      <c r="E299" s="32">
        <f>SUM(E263:E266,E268:E274,E276:E284,E286:E291,E293:E297)</f>
        <v>45894249</v>
      </c>
      <c r="F299" s="32">
        <f>SUM(F263:F266,F268:F274,F276:F284,F286:F291,F293:F297)</f>
        <v>4819769</v>
      </c>
      <c r="G299" s="37">
        <f t="shared" si="64"/>
        <v>0.18484737299159168</v>
      </c>
      <c r="H299" s="32">
        <f>SUM(H263:H266,H268:H274,H276:H284,H286:H291,H293:H297)</f>
        <v>13047981</v>
      </c>
      <c r="I299" s="37">
        <f t="shared" si="65"/>
        <v>0.50041506360454235</v>
      </c>
      <c r="J299" s="32">
        <f>SUM(J263:J266,J268:J274,J276:J284,J286:J291,J293:J297)</f>
        <v>4657247</v>
      </c>
      <c r="K299" s="37">
        <f t="shared" si="66"/>
        <v>0.10147779082298525</v>
      </c>
      <c r="L299" s="32">
        <f>SUM(L263:L266,L268:L274,L276:L284,L286:L291,L293:L297)</f>
        <v>707962</v>
      </c>
      <c r="M299" s="37">
        <f t="shared" si="67"/>
        <v>1.5425941494325357E-2</v>
      </c>
      <c r="N299" s="32">
        <f t="shared" si="68"/>
        <v>23232959</v>
      </c>
      <c r="O299" s="37">
        <f t="shared" si="69"/>
        <v>0.50622811150041913</v>
      </c>
      <c r="P299" s="32">
        <f>SUM(P263:P266,P268:P274,P276:P284,P286:P291,P293:P297)</f>
        <v>3733561</v>
      </c>
      <c r="Q299" s="32">
        <f>SUM(Q263:Q266,Q268:Q274,Q276:Q284,Q286:Q291,Q293:Q297)</f>
        <v>22958721</v>
      </c>
      <c r="R299" s="32">
        <f>SUM(R263:R266,R268:R274,R276:R284,R286:R291,R293:R297)</f>
        <v>25524301</v>
      </c>
      <c r="S299" s="32">
        <f>SUM(S263:S266,S268:S274,S276:S284,S286:S291,S293:S297)</f>
        <v>17807865</v>
      </c>
      <c r="T299" s="37">
        <f t="shared" si="70"/>
        <v>0.69768276905996363</v>
      </c>
      <c r="U299" s="37">
        <f t="shared" si="71"/>
        <v>-0.81037888493049937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2358853285</v>
      </c>
      <c r="E302" s="31">
        <v>2398434366</v>
      </c>
      <c r="F302" s="31">
        <v>492014319</v>
      </c>
      <c r="G302" s="36">
        <f t="shared" ref="G302:G339" si="72">IF(($D302     =0),0,($F302     /$D302     ))</f>
        <v>0.20858199283894843</v>
      </c>
      <c r="H302" s="31">
        <v>605112700</v>
      </c>
      <c r="I302" s="36">
        <f t="shared" ref="I302:I339" si="73">IF(($D302     =0),0,($H302     /$D302     ))</f>
        <v>0.25652833257919216</v>
      </c>
      <c r="J302" s="31">
        <v>880337637</v>
      </c>
      <c r="K302" s="36">
        <f t="shared" ref="K302:K339" si="74">IF(($E302     =0),0,($J302     /$E302     ))</f>
        <v>0.36704679080636554</v>
      </c>
      <c r="L302" s="31">
        <v>609340375</v>
      </c>
      <c r="M302" s="36">
        <f t="shared" ref="M302:M339" si="75">IF(($E302     =0),0,($L302     /$E302     ))</f>
        <v>0.25405755672865471</v>
      </c>
      <c r="N302" s="31">
        <f t="shared" ref="N302:N339" si="76">$F302     +$H302     +$J302     +$L302</f>
        <v>2586805031</v>
      </c>
      <c r="O302" s="36">
        <f t="shared" ref="O302:O339" si="77">IF(($E302     =0),0,($N302     /$E302     ))</f>
        <v>1.0785390118113409</v>
      </c>
      <c r="P302" s="31">
        <v>691366399</v>
      </c>
      <c r="Q302" s="31">
        <v>1639672900</v>
      </c>
      <c r="R302" s="31">
        <v>2289065688</v>
      </c>
      <c r="S302" s="31">
        <v>2800334112</v>
      </c>
      <c r="T302" s="36">
        <f t="shared" ref="T302:T339" si="78">IF(($R302     =0),0,($S302     /$R302     ))</f>
        <v>1.2233524475423443</v>
      </c>
      <c r="U302" s="36">
        <f t="shared" ref="U302:U339" si="79">IF(($P302     =0),0,(($L302     /$P302     )-1))</f>
        <v>-0.11864334760648387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2358853285</v>
      </c>
      <c r="E303" s="32">
        <f>E302</f>
        <v>2398434366</v>
      </c>
      <c r="F303" s="32">
        <f>F302</f>
        <v>492014319</v>
      </c>
      <c r="G303" s="37">
        <f t="shared" si="72"/>
        <v>0.20858199283894843</v>
      </c>
      <c r="H303" s="32">
        <f>H302</f>
        <v>605112700</v>
      </c>
      <c r="I303" s="37">
        <f t="shared" si="73"/>
        <v>0.25652833257919216</v>
      </c>
      <c r="J303" s="32">
        <f>J302</f>
        <v>880337637</v>
      </c>
      <c r="K303" s="37">
        <f t="shared" si="74"/>
        <v>0.36704679080636554</v>
      </c>
      <c r="L303" s="32">
        <f>L302</f>
        <v>609340375</v>
      </c>
      <c r="M303" s="37">
        <f t="shared" si="75"/>
        <v>0.25405755672865471</v>
      </c>
      <c r="N303" s="32">
        <f t="shared" si="76"/>
        <v>2586805031</v>
      </c>
      <c r="O303" s="37">
        <f t="shared" si="77"/>
        <v>1.0785390118113409</v>
      </c>
      <c r="P303" s="32">
        <f>P302</f>
        <v>691366399</v>
      </c>
      <c r="Q303" s="32">
        <f>Q302</f>
        <v>1639672900</v>
      </c>
      <c r="R303" s="32">
        <f>R302</f>
        <v>2289065688</v>
      </c>
      <c r="S303" s="32">
        <f>S302</f>
        <v>2800334112</v>
      </c>
      <c r="T303" s="37">
        <f t="shared" si="78"/>
        <v>1.2233524475423443</v>
      </c>
      <c r="U303" s="37">
        <f t="shared" si="79"/>
        <v>-0.11864334760648387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11797136</v>
      </c>
      <c r="E304" s="31">
        <v>9887667</v>
      </c>
      <c r="F304" s="31">
        <v>596582</v>
      </c>
      <c r="G304" s="36">
        <f t="shared" si="72"/>
        <v>5.0570070566279816E-2</v>
      </c>
      <c r="H304" s="31">
        <v>576275</v>
      </c>
      <c r="I304" s="36">
        <f t="shared" si="73"/>
        <v>4.884872057082329E-2</v>
      </c>
      <c r="J304" s="31">
        <v>565957</v>
      </c>
      <c r="K304" s="36">
        <f t="shared" si="74"/>
        <v>5.7238679255682864E-2</v>
      </c>
      <c r="L304" s="31">
        <v>397073</v>
      </c>
      <c r="M304" s="36">
        <f t="shared" si="75"/>
        <v>4.0158411483720076E-2</v>
      </c>
      <c r="N304" s="31">
        <f t="shared" si="76"/>
        <v>2135887</v>
      </c>
      <c r="O304" s="36">
        <f t="shared" si="77"/>
        <v>0.21601526426810289</v>
      </c>
      <c r="P304" s="31">
        <v>771069</v>
      </c>
      <c r="Q304" s="31">
        <v>11673334</v>
      </c>
      <c r="R304" s="31">
        <v>11246077</v>
      </c>
      <c r="S304" s="31">
        <v>2373327</v>
      </c>
      <c r="T304" s="36">
        <f t="shared" si="78"/>
        <v>0.21103599059476474</v>
      </c>
      <c r="U304" s="36">
        <f t="shared" si="79"/>
        <v>-0.48503571016342251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34847070</v>
      </c>
      <c r="E305" s="31">
        <v>45445000</v>
      </c>
      <c r="F305" s="31">
        <v>1704051</v>
      </c>
      <c r="G305" s="36">
        <f t="shared" si="72"/>
        <v>4.8900840156719055E-2</v>
      </c>
      <c r="H305" s="31">
        <v>2840980</v>
      </c>
      <c r="I305" s="36">
        <f t="shared" si="73"/>
        <v>8.152708391265033E-2</v>
      </c>
      <c r="J305" s="31">
        <v>22078755</v>
      </c>
      <c r="K305" s="36">
        <f t="shared" si="74"/>
        <v>0.48583463527340742</v>
      </c>
      <c r="L305" s="31">
        <v>32109260</v>
      </c>
      <c r="M305" s="36">
        <f t="shared" si="75"/>
        <v>0.70655209594014745</v>
      </c>
      <c r="N305" s="31">
        <f t="shared" si="76"/>
        <v>58733046</v>
      </c>
      <c r="O305" s="36">
        <f t="shared" si="77"/>
        <v>1.2923984156672901</v>
      </c>
      <c r="P305" s="31">
        <v>1727527</v>
      </c>
      <c r="Q305" s="31">
        <v>11486897</v>
      </c>
      <c r="R305" s="31">
        <v>34165357</v>
      </c>
      <c r="S305" s="31">
        <v>3645955</v>
      </c>
      <c r="T305" s="36">
        <f t="shared" si="78"/>
        <v>0.10671496861572381</v>
      </c>
      <c r="U305" s="36">
        <f t="shared" si="79"/>
        <v>17.586835401125423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24259000</v>
      </c>
      <c r="E306" s="31">
        <v>21487000</v>
      </c>
      <c r="F306" s="31">
        <v>7469217</v>
      </c>
      <c r="G306" s="36">
        <f t="shared" si="72"/>
        <v>0.30789467826373718</v>
      </c>
      <c r="H306" s="31">
        <v>5442558</v>
      </c>
      <c r="I306" s="36">
        <f t="shared" si="73"/>
        <v>0.22435211674017891</v>
      </c>
      <c r="J306" s="31">
        <v>5449976</v>
      </c>
      <c r="K306" s="36">
        <f t="shared" si="74"/>
        <v>0.25364061990971287</v>
      </c>
      <c r="L306" s="31">
        <v>5078612</v>
      </c>
      <c r="M306" s="36">
        <f t="shared" si="75"/>
        <v>0.23635742542002142</v>
      </c>
      <c r="N306" s="31">
        <f t="shared" si="76"/>
        <v>23440363</v>
      </c>
      <c r="O306" s="36">
        <f t="shared" si="77"/>
        <v>1.0909090612928747</v>
      </c>
      <c r="P306" s="31">
        <v>77590</v>
      </c>
      <c r="Q306" s="31">
        <v>23524000</v>
      </c>
      <c r="R306" s="31">
        <v>23821180</v>
      </c>
      <c r="S306" s="31">
        <v>9851059</v>
      </c>
      <c r="T306" s="36">
        <f t="shared" si="78"/>
        <v>0.41354202436655113</v>
      </c>
      <c r="U306" s="36">
        <f t="shared" si="79"/>
        <v>64.454465781672894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28735462</v>
      </c>
      <c r="E307" s="31">
        <v>29211461</v>
      </c>
      <c r="F307" s="31">
        <v>3310995</v>
      </c>
      <c r="G307" s="36">
        <f t="shared" si="72"/>
        <v>0.11522330839852166</v>
      </c>
      <c r="H307" s="31">
        <v>-2611362</v>
      </c>
      <c r="I307" s="36">
        <f t="shared" si="73"/>
        <v>-9.0875935803642199E-2</v>
      </c>
      <c r="J307" s="31">
        <v>9899691</v>
      </c>
      <c r="K307" s="36">
        <f t="shared" si="74"/>
        <v>0.33889749643128086</v>
      </c>
      <c r="L307" s="31">
        <v>13219225</v>
      </c>
      <c r="M307" s="36">
        <f t="shared" si="75"/>
        <v>0.45253556472235335</v>
      </c>
      <c r="N307" s="31">
        <f t="shared" si="76"/>
        <v>23818549</v>
      </c>
      <c r="O307" s="36">
        <f t="shared" si="77"/>
        <v>0.81538369477651251</v>
      </c>
      <c r="P307" s="31">
        <v>7276961</v>
      </c>
      <c r="Q307" s="31">
        <v>26079415</v>
      </c>
      <c r="R307" s="31">
        <v>26716070</v>
      </c>
      <c r="S307" s="31">
        <v>27247678</v>
      </c>
      <c r="T307" s="36">
        <f t="shared" si="78"/>
        <v>1.0198984356606342</v>
      </c>
      <c r="U307" s="36">
        <f t="shared" si="79"/>
        <v>0.81658593470543539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48529692</v>
      </c>
      <c r="E308" s="31">
        <v>41242352</v>
      </c>
      <c r="F308" s="31">
        <v>3760408</v>
      </c>
      <c r="G308" s="36">
        <f t="shared" si="72"/>
        <v>7.7486747700768424E-2</v>
      </c>
      <c r="H308" s="31">
        <v>4005463</v>
      </c>
      <c r="I308" s="36">
        <f t="shared" si="73"/>
        <v>8.2536336723505271E-2</v>
      </c>
      <c r="J308" s="31">
        <v>3858031</v>
      </c>
      <c r="K308" s="36">
        <f t="shared" si="74"/>
        <v>9.3545368120615424E-2</v>
      </c>
      <c r="L308" s="31">
        <v>1162544</v>
      </c>
      <c r="M308" s="36">
        <f t="shared" si="75"/>
        <v>2.8188111095118921E-2</v>
      </c>
      <c r="N308" s="31">
        <f t="shared" si="76"/>
        <v>12786446</v>
      </c>
      <c r="O308" s="36">
        <f t="shared" si="77"/>
        <v>0.31003193028370446</v>
      </c>
      <c r="P308" s="31">
        <v>-233489</v>
      </c>
      <c r="Q308" s="31">
        <v>41123461</v>
      </c>
      <c r="R308" s="31">
        <v>49136117</v>
      </c>
      <c r="S308" s="31">
        <v>9377382</v>
      </c>
      <c r="T308" s="36">
        <f t="shared" si="78"/>
        <v>0.19084499493519197</v>
      </c>
      <c r="U308" s="36">
        <f t="shared" si="79"/>
        <v>-5.9790097178025521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13317000</v>
      </c>
      <c r="E309" s="31">
        <v>19831222</v>
      </c>
      <c r="F309" s="31">
        <v>5437774</v>
      </c>
      <c r="G309" s="36">
        <f t="shared" si="72"/>
        <v>0.40833325824134564</v>
      </c>
      <c r="H309" s="31">
        <v>11641432</v>
      </c>
      <c r="I309" s="36">
        <f t="shared" si="73"/>
        <v>0.874178268378764</v>
      </c>
      <c r="J309" s="31">
        <v>1805447</v>
      </c>
      <c r="K309" s="36">
        <f t="shared" si="74"/>
        <v>9.1040632796103027E-2</v>
      </c>
      <c r="L309" s="31">
        <v>1518078</v>
      </c>
      <c r="M309" s="36">
        <f t="shared" si="75"/>
        <v>7.6549896925161745E-2</v>
      </c>
      <c r="N309" s="31">
        <f t="shared" si="76"/>
        <v>20402731</v>
      </c>
      <c r="O309" s="36">
        <f t="shared" si="77"/>
        <v>1.0288186476859571</v>
      </c>
      <c r="P309" s="31">
        <v>367075</v>
      </c>
      <c r="Q309" s="31">
        <v>16369527</v>
      </c>
      <c r="R309" s="31">
        <v>12304500</v>
      </c>
      <c r="S309" s="31">
        <v>14673419</v>
      </c>
      <c r="T309" s="36">
        <f t="shared" si="78"/>
        <v>1.1925246048193749</v>
      </c>
      <c r="U309" s="36">
        <f t="shared" si="79"/>
        <v>3.1356071647483486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161485360</v>
      </c>
      <c r="E310" s="32">
        <f>SUM(E304:E309)</f>
        <v>167104702</v>
      </c>
      <c r="F310" s="32">
        <f>SUM(F304:F309)</f>
        <v>22279027</v>
      </c>
      <c r="G310" s="37">
        <f t="shared" si="72"/>
        <v>0.13796313795875986</v>
      </c>
      <c r="H310" s="32">
        <f>SUM(H304:H309)</f>
        <v>21895346</v>
      </c>
      <c r="I310" s="37">
        <f t="shared" si="73"/>
        <v>0.13558718883247373</v>
      </c>
      <c r="J310" s="32">
        <f>SUM(J304:J309)</f>
        <v>43657857</v>
      </c>
      <c r="K310" s="37">
        <f t="shared" si="74"/>
        <v>0.26126049403445273</v>
      </c>
      <c r="L310" s="32">
        <f>SUM(L304:L309)</f>
        <v>53484792</v>
      </c>
      <c r="M310" s="37">
        <f t="shared" si="75"/>
        <v>0.32006754663312825</v>
      </c>
      <c r="N310" s="32">
        <f t="shared" si="76"/>
        <v>141317022</v>
      </c>
      <c r="O310" s="37">
        <f t="shared" si="77"/>
        <v>0.84567950697162309</v>
      </c>
      <c r="P310" s="32">
        <f>SUM(P304:P309)</f>
        <v>9986733</v>
      </c>
      <c r="Q310" s="32">
        <f>SUM(Q304:Q309)</f>
        <v>130256634</v>
      </c>
      <c r="R310" s="32">
        <f>SUM(R304:R309)</f>
        <v>157389301</v>
      </c>
      <c r="S310" s="32">
        <f>SUM(S304:S309)</f>
        <v>67168820</v>
      </c>
      <c r="T310" s="37">
        <f t="shared" si="78"/>
        <v>0.42676865309923451</v>
      </c>
      <c r="U310" s="37">
        <f t="shared" si="79"/>
        <v>4.3555844538949824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16653690</v>
      </c>
      <c r="E311" s="31">
        <v>16689690</v>
      </c>
      <c r="F311" s="31">
        <v>5046835</v>
      </c>
      <c r="G311" s="36">
        <f t="shared" si="72"/>
        <v>0.30304605165581922</v>
      </c>
      <c r="H311" s="31">
        <v>6082836</v>
      </c>
      <c r="I311" s="36">
        <f t="shared" si="73"/>
        <v>0.36525454719044248</v>
      </c>
      <c r="J311" s="31">
        <v>6860489</v>
      </c>
      <c r="K311" s="36">
        <f t="shared" si="74"/>
        <v>0.41106149964439126</v>
      </c>
      <c r="L311" s="31">
        <v>4808666</v>
      </c>
      <c r="M311" s="36">
        <f t="shared" si="75"/>
        <v>0.28812194834056237</v>
      </c>
      <c r="N311" s="31">
        <f t="shared" si="76"/>
        <v>22798826</v>
      </c>
      <c r="O311" s="36">
        <f t="shared" si="77"/>
        <v>1.3660425088782355</v>
      </c>
      <c r="P311" s="31">
        <v>5290312</v>
      </c>
      <c r="Q311" s="31">
        <v>16336844</v>
      </c>
      <c r="R311" s="31">
        <v>16362776</v>
      </c>
      <c r="S311" s="31">
        <v>21749422</v>
      </c>
      <c r="T311" s="36">
        <f t="shared" si="78"/>
        <v>1.3292012308913843</v>
      </c>
      <c r="U311" s="36">
        <f t="shared" si="79"/>
        <v>-9.1043023549461699E-2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144706668</v>
      </c>
      <c r="E312" s="31">
        <v>147932066</v>
      </c>
      <c r="F312" s="31">
        <v>6851155</v>
      </c>
      <c r="G312" s="36">
        <f t="shared" si="72"/>
        <v>4.7345123031925521E-2</v>
      </c>
      <c r="H312" s="31">
        <v>43888533</v>
      </c>
      <c r="I312" s="36">
        <f t="shared" si="73"/>
        <v>0.30329309358432605</v>
      </c>
      <c r="J312" s="31">
        <v>7492185</v>
      </c>
      <c r="K312" s="36">
        <f t="shared" si="74"/>
        <v>5.0646118874592069E-2</v>
      </c>
      <c r="L312" s="31">
        <v>6778071</v>
      </c>
      <c r="M312" s="36">
        <f t="shared" si="75"/>
        <v>4.5818808479292109E-2</v>
      </c>
      <c r="N312" s="31">
        <f t="shared" si="76"/>
        <v>65009944</v>
      </c>
      <c r="O312" s="36">
        <f t="shared" si="77"/>
        <v>0.43945809558287385</v>
      </c>
      <c r="P312" s="31">
        <v>5249529</v>
      </c>
      <c r="Q312" s="31">
        <v>143267009</v>
      </c>
      <c r="R312" s="31">
        <v>144147502</v>
      </c>
      <c r="S312" s="31">
        <v>54100826</v>
      </c>
      <c r="T312" s="36">
        <f t="shared" si="78"/>
        <v>0.37531573734798401</v>
      </c>
      <c r="U312" s="36">
        <f t="shared" si="79"/>
        <v>0.29117697987762337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180260650</v>
      </c>
      <c r="E313" s="31">
        <v>180260650</v>
      </c>
      <c r="F313" s="31">
        <v>3449568</v>
      </c>
      <c r="G313" s="36">
        <f t="shared" si="72"/>
        <v>1.913655587062401E-2</v>
      </c>
      <c r="H313" s="31">
        <v>3526517</v>
      </c>
      <c r="I313" s="36">
        <f t="shared" si="73"/>
        <v>1.9563432174465142E-2</v>
      </c>
      <c r="J313" s="31">
        <v>120046564</v>
      </c>
      <c r="K313" s="36">
        <f t="shared" si="74"/>
        <v>0.66596100701955752</v>
      </c>
      <c r="L313" s="31">
        <v>26875962</v>
      </c>
      <c r="M313" s="36">
        <f t="shared" si="75"/>
        <v>0.1490950021538256</v>
      </c>
      <c r="N313" s="31">
        <f t="shared" si="76"/>
        <v>153898611</v>
      </c>
      <c r="O313" s="36">
        <f t="shared" si="77"/>
        <v>0.85375599721847228</v>
      </c>
      <c r="P313" s="31">
        <v>71271324</v>
      </c>
      <c r="Q313" s="31">
        <v>147891844</v>
      </c>
      <c r="R313" s="31">
        <v>172183818</v>
      </c>
      <c r="S313" s="31">
        <v>166859676</v>
      </c>
      <c r="T313" s="36">
        <f t="shared" si="78"/>
        <v>0.9690787318933769</v>
      </c>
      <c r="U313" s="36">
        <f t="shared" si="79"/>
        <v>-0.62290637395763826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253561143</v>
      </c>
      <c r="E314" s="31">
        <v>242291943</v>
      </c>
      <c r="F314" s="31">
        <v>166012</v>
      </c>
      <c r="G314" s="36">
        <f t="shared" si="72"/>
        <v>6.547217686268278E-4</v>
      </c>
      <c r="H314" s="31">
        <v>150973</v>
      </c>
      <c r="I314" s="36">
        <f t="shared" si="73"/>
        <v>5.9541063040562169E-4</v>
      </c>
      <c r="J314" s="31">
        <v>201614</v>
      </c>
      <c r="K314" s="36">
        <f t="shared" si="74"/>
        <v>8.3211186267138893E-4</v>
      </c>
      <c r="L314" s="31">
        <v>37373648</v>
      </c>
      <c r="M314" s="36">
        <f t="shared" si="75"/>
        <v>0.15425047790384017</v>
      </c>
      <c r="N314" s="31">
        <f t="shared" si="76"/>
        <v>37892247</v>
      </c>
      <c r="O314" s="36">
        <f t="shared" si="77"/>
        <v>0.15639086686427703</v>
      </c>
      <c r="P314" s="31">
        <v>169315</v>
      </c>
      <c r="Q314" s="31">
        <v>244209870</v>
      </c>
      <c r="R314" s="31">
        <v>118908026</v>
      </c>
      <c r="S314" s="31">
        <v>42530422</v>
      </c>
      <c r="T314" s="36">
        <f t="shared" si="78"/>
        <v>0.3576749478626447</v>
      </c>
      <c r="U314" s="36">
        <f t="shared" si="79"/>
        <v>219.73441809644746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9371084</v>
      </c>
      <c r="E315" s="31">
        <v>20670958</v>
      </c>
      <c r="F315" s="31">
        <v>1606937</v>
      </c>
      <c r="G315" s="36">
        <f t="shared" si="72"/>
        <v>0.17147824093776132</v>
      </c>
      <c r="H315" s="31">
        <v>2497322</v>
      </c>
      <c r="I315" s="36">
        <f t="shared" si="73"/>
        <v>0.2664923289557537</v>
      </c>
      <c r="J315" s="31">
        <v>2618742</v>
      </c>
      <c r="K315" s="36">
        <f t="shared" si="74"/>
        <v>0.12668701663464266</v>
      </c>
      <c r="L315" s="31">
        <v>3188325</v>
      </c>
      <c r="M315" s="36">
        <f t="shared" si="75"/>
        <v>0.15424176276687321</v>
      </c>
      <c r="N315" s="31">
        <f t="shared" si="76"/>
        <v>9911326</v>
      </c>
      <c r="O315" s="36">
        <f t="shared" si="77"/>
        <v>0.479480728469382</v>
      </c>
      <c r="P315" s="31">
        <v>2547116</v>
      </c>
      <c r="Q315" s="31">
        <v>12169680</v>
      </c>
      <c r="R315" s="31">
        <v>9147396</v>
      </c>
      <c r="S315" s="31">
        <v>9331983</v>
      </c>
      <c r="T315" s="36">
        <f t="shared" si="78"/>
        <v>1.0201791854206377</v>
      </c>
      <c r="U315" s="36">
        <f t="shared" si="79"/>
        <v>0.25173922192785869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5218</v>
      </c>
      <c r="G316" s="36">
        <f t="shared" si="72"/>
        <v>4.3483333333333332E-2</v>
      </c>
      <c r="H316" s="31">
        <v>6963</v>
      </c>
      <c r="I316" s="36">
        <f t="shared" si="73"/>
        <v>5.8025E-2</v>
      </c>
      <c r="J316" s="31">
        <v>70089</v>
      </c>
      <c r="K316" s="36">
        <f t="shared" si="74"/>
        <v>0.58407500000000001</v>
      </c>
      <c r="L316" s="31">
        <v>325588</v>
      </c>
      <c r="M316" s="36">
        <f t="shared" si="75"/>
        <v>2.7132333333333332</v>
      </c>
      <c r="N316" s="31">
        <f t="shared" si="76"/>
        <v>407858</v>
      </c>
      <c r="O316" s="36">
        <f t="shared" si="77"/>
        <v>3.3988166666666668</v>
      </c>
      <c r="P316" s="31">
        <v>-18195</v>
      </c>
      <c r="Q316" s="31">
        <v>120000</v>
      </c>
      <c r="R316" s="31">
        <v>120000</v>
      </c>
      <c r="S316" s="31">
        <v>88130</v>
      </c>
      <c r="T316" s="36">
        <f t="shared" si="78"/>
        <v>0.73441666666666672</v>
      </c>
      <c r="U316" s="36">
        <f t="shared" si="79"/>
        <v>-18.894366584226436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604673235</v>
      </c>
      <c r="E317" s="32">
        <f>SUM(E311:E316)</f>
        <v>607965307</v>
      </c>
      <c r="F317" s="32">
        <f>SUM(F311:F316)</f>
        <v>17125725</v>
      </c>
      <c r="G317" s="37">
        <f t="shared" si="72"/>
        <v>2.8322280545458572E-2</v>
      </c>
      <c r="H317" s="32">
        <f>SUM(H311:H316)</f>
        <v>56153144</v>
      </c>
      <c r="I317" s="37">
        <f t="shared" si="73"/>
        <v>9.2865271273334923E-2</v>
      </c>
      <c r="J317" s="32">
        <f>SUM(J311:J316)</f>
        <v>137289683</v>
      </c>
      <c r="K317" s="37">
        <f t="shared" si="74"/>
        <v>0.22581828505553195</v>
      </c>
      <c r="L317" s="32">
        <f>SUM(L311:L316)</f>
        <v>79350260</v>
      </c>
      <c r="M317" s="37">
        <f t="shared" si="75"/>
        <v>0.13051774350670309</v>
      </c>
      <c r="N317" s="32">
        <f t="shared" si="76"/>
        <v>289918812</v>
      </c>
      <c r="O317" s="37">
        <f t="shared" si="77"/>
        <v>0.47686736177529948</v>
      </c>
      <c r="P317" s="32">
        <f>SUM(P311:P316)</f>
        <v>84509401</v>
      </c>
      <c r="Q317" s="32">
        <f>SUM(Q311:Q316)</f>
        <v>563995247</v>
      </c>
      <c r="R317" s="32">
        <f>SUM(R311:R316)</f>
        <v>460869518</v>
      </c>
      <c r="S317" s="32">
        <f>SUM(S311:S316)</f>
        <v>294660459</v>
      </c>
      <c r="T317" s="37">
        <f t="shared" si="78"/>
        <v>0.63935766522098347</v>
      </c>
      <c r="U317" s="37">
        <f t="shared" si="79"/>
        <v>-6.1048131201403288E-2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28436351</v>
      </c>
      <c r="E318" s="31">
        <v>26683351</v>
      </c>
      <c r="F318" s="31">
        <v>872452</v>
      </c>
      <c r="G318" s="36">
        <f t="shared" si="72"/>
        <v>3.0680870411256354E-2</v>
      </c>
      <c r="H318" s="31">
        <v>1039458</v>
      </c>
      <c r="I318" s="36">
        <f t="shared" si="73"/>
        <v>3.655384616683062E-2</v>
      </c>
      <c r="J318" s="31">
        <v>937905</v>
      </c>
      <c r="K318" s="36">
        <f t="shared" si="74"/>
        <v>3.5149445809860985E-2</v>
      </c>
      <c r="L318" s="31">
        <v>1098920</v>
      </c>
      <c r="M318" s="36">
        <f t="shared" si="75"/>
        <v>4.1183732882725262E-2</v>
      </c>
      <c r="N318" s="31">
        <f t="shared" si="76"/>
        <v>3948735</v>
      </c>
      <c r="O318" s="36">
        <f t="shared" si="77"/>
        <v>0.14798497385129777</v>
      </c>
      <c r="P318" s="31">
        <v>1168814</v>
      </c>
      <c r="Q318" s="31">
        <v>38156092</v>
      </c>
      <c r="R318" s="31">
        <v>28434092</v>
      </c>
      <c r="S318" s="31">
        <v>4381642</v>
      </c>
      <c r="T318" s="36">
        <f t="shared" si="78"/>
        <v>0.15409818607888023</v>
      </c>
      <c r="U318" s="36">
        <f t="shared" si="79"/>
        <v>-5.9799078382018034E-2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61851600</v>
      </c>
      <c r="E319" s="31">
        <v>70322600</v>
      </c>
      <c r="F319" s="31">
        <v>15687310</v>
      </c>
      <c r="G319" s="36">
        <f t="shared" si="72"/>
        <v>0.25362820040225315</v>
      </c>
      <c r="H319" s="31">
        <v>15853965</v>
      </c>
      <c r="I319" s="36">
        <f t="shared" si="73"/>
        <v>0.25632263352928625</v>
      </c>
      <c r="J319" s="31">
        <v>22006279</v>
      </c>
      <c r="K319" s="36">
        <f t="shared" si="74"/>
        <v>0.31293323910094339</v>
      </c>
      <c r="L319" s="31">
        <v>11627919</v>
      </c>
      <c r="M319" s="36">
        <f t="shared" si="75"/>
        <v>0.16535109623364325</v>
      </c>
      <c r="N319" s="31">
        <f t="shared" si="76"/>
        <v>65175473</v>
      </c>
      <c r="O319" s="36">
        <f t="shared" si="77"/>
        <v>0.92680692977790924</v>
      </c>
      <c r="P319" s="31">
        <v>15310841</v>
      </c>
      <c r="Q319" s="31">
        <v>38275200</v>
      </c>
      <c r="R319" s="31">
        <v>62292462</v>
      </c>
      <c r="S319" s="31">
        <v>62803027</v>
      </c>
      <c r="T319" s="36">
        <f t="shared" si="78"/>
        <v>1.0081962565550868</v>
      </c>
      <c r="U319" s="36">
        <f t="shared" si="79"/>
        <v>-0.24054341626302567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53195982</v>
      </c>
      <c r="E321" s="31">
        <v>61229551</v>
      </c>
      <c r="F321" s="31">
        <v>16107825</v>
      </c>
      <c r="G321" s="36">
        <f t="shared" si="72"/>
        <v>0.30280153489788009</v>
      </c>
      <c r="H321" s="31">
        <v>15762927</v>
      </c>
      <c r="I321" s="36">
        <f t="shared" si="73"/>
        <v>0.29631800010760212</v>
      </c>
      <c r="J321" s="31">
        <v>15900867</v>
      </c>
      <c r="K321" s="36">
        <f t="shared" si="74"/>
        <v>0.25969269315726323</v>
      </c>
      <c r="L321" s="31">
        <v>13352348</v>
      </c>
      <c r="M321" s="36">
        <f t="shared" si="75"/>
        <v>0.21807032359260645</v>
      </c>
      <c r="N321" s="31">
        <f t="shared" si="76"/>
        <v>61123967</v>
      </c>
      <c r="O321" s="36">
        <f t="shared" si="77"/>
        <v>0.99827560388283754</v>
      </c>
      <c r="P321" s="31">
        <v>12727937</v>
      </c>
      <c r="Q321" s="31">
        <v>47658565</v>
      </c>
      <c r="R321" s="31">
        <v>47252249</v>
      </c>
      <c r="S321" s="31">
        <v>51161128</v>
      </c>
      <c r="T321" s="36">
        <f t="shared" si="78"/>
        <v>1.0827236604124388</v>
      </c>
      <c r="U321" s="36">
        <f t="shared" si="79"/>
        <v>4.9058303792672842E-2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11857554</v>
      </c>
      <c r="E322" s="31">
        <v>13462940</v>
      </c>
      <c r="F322" s="31">
        <v>2697020</v>
      </c>
      <c r="G322" s="36">
        <f t="shared" si="72"/>
        <v>0.2274516312554849</v>
      </c>
      <c r="H322" s="31">
        <v>2745968</v>
      </c>
      <c r="I322" s="36">
        <f t="shared" si="73"/>
        <v>0.23157963269659157</v>
      </c>
      <c r="J322" s="31">
        <v>1754361</v>
      </c>
      <c r="K322" s="36">
        <f t="shared" si="74"/>
        <v>0.13031039282652973</v>
      </c>
      <c r="L322" s="31">
        <v>2694945</v>
      </c>
      <c r="M322" s="36">
        <f t="shared" si="75"/>
        <v>0.20017507320095015</v>
      </c>
      <c r="N322" s="31">
        <f t="shared" si="76"/>
        <v>9892294</v>
      </c>
      <c r="O322" s="36">
        <f t="shared" si="77"/>
        <v>0.73477962465850699</v>
      </c>
      <c r="P322" s="31">
        <v>2580837</v>
      </c>
      <c r="Q322" s="31">
        <v>5308046</v>
      </c>
      <c r="R322" s="31">
        <v>5368046</v>
      </c>
      <c r="S322" s="31">
        <v>5308441</v>
      </c>
      <c r="T322" s="36">
        <f t="shared" si="78"/>
        <v>0.98889633211041783</v>
      </c>
      <c r="U322" s="36">
        <f t="shared" si="79"/>
        <v>4.4213563274240197E-2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155341487</v>
      </c>
      <c r="E323" s="32">
        <f>SUM(E318:E322)</f>
        <v>171698442</v>
      </c>
      <c r="F323" s="32">
        <f>SUM(F318:F322)</f>
        <v>35364607</v>
      </c>
      <c r="G323" s="37">
        <f t="shared" si="72"/>
        <v>0.2276571937282923</v>
      </c>
      <c r="H323" s="32">
        <f>SUM(H318:H322)</f>
        <v>35402318</v>
      </c>
      <c r="I323" s="37">
        <f t="shared" si="73"/>
        <v>0.22789995566348609</v>
      </c>
      <c r="J323" s="32">
        <f>SUM(J318:J322)</f>
        <v>40599412</v>
      </c>
      <c r="K323" s="37">
        <f t="shared" si="74"/>
        <v>0.23645766104272511</v>
      </c>
      <c r="L323" s="32">
        <f>SUM(L318:L322)</f>
        <v>28774132</v>
      </c>
      <c r="M323" s="37">
        <f t="shared" si="75"/>
        <v>0.16758528303943493</v>
      </c>
      <c r="N323" s="32">
        <f t="shared" si="76"/>
        <v>140140469</v>
      </c>
      <c r="O323" s="37">
        <f t="shared" si="77"/>
        <v>0.81620116855807001</v>
      </c>
      <c r="P323" s="32">
        <f>SUM(P318:P322)</f>
        <v>31788429</v>
      </c>
      <c r="Q323" s="32">
        <f>SUM(Q318:Q322)</f>
        <v>129397903</v>
      </c>
      <c r="R323" s="32">
        <f>SUM(R318:R322)</f>
        <v>143346849</v>
      </c>
      <c r="S323" s="32">
        <f>SUM(S318:S322)</f>
        <v>123654238</v>
      </c>
      <c r="T323" s="37">
        <f t="shared" si="78"/>
        <v>0.86262264474331063</v>
      </c>
      <c r="U323" s="37">
        <f t="shared" si="79"/>
        <v>-9.4823717145631869E-2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5000</v>
      </c>
      <c r="E324" s="31">
        <v>5000</v>
      </c>
      <c r="F324" s="31">
        <v>265</v>
      </c>
      <c r="G324" s="36">
        <f t="shared" si="72"/>
        <v>5.2999999999999999E-2</v>
      </c>
      <c r="H324" s="31">
        <v>0</v>
      </c>
      <c r="I324" s="36">
        <f t="shared" si="73"/>
        <v>0</v>
      </c>
      <c r="J324" s="31">
        <v>353</v>
      </c>
      <c r="K324" s="36">
        <f t="shared" si="74"/>
        <v>7.0599999999999996E-2</v>
      </c>
      <c r="L324" s="31">
        <v>0</v>
      </c>
      <c r="M324" s="36">
        <f t="shared" si="75"/>
        <v>0</v>
      </c>
      <c r="N324" s="31">
        <f t="shared" si="76"/>
        <v>618</v>
      </c>
      <c r="O324" s="36">
        <f t="shared" si="77"/>
        <v>0.1236</v>
      </c>
      <c r="P324" s="31">
        <v>0</v>
      </c>
      <c r="Q324" s="31">
        <v>0</v>
      </c>
      <c r="R324" s="31">
        <v>0</v>
      </c>
      <c r="S324" s="31">
        <v>-293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63248929</v>
      </c>
      <c r="E325" s="31">
        <v>41400979</v>
      </c>
      <c r="F325" s="31">
        <v>4760573</v>
      </c>
      <c r="G325" s="36">
        <f t="shared" si="72"/>
        <v>7.5267250770364821E-2</v>
      </c>
      <c r="H325" s="31">
        <v>3553879</v>
      </c>
      <c r="I325" s="36">
        <f t="shared" si="73"/>
        <v>5.6188761710099469E-2</v>
      </c>
      <c r="J325" s="31">
        <v>3736349</v>
      </c>
      <c r="K325" s="36">
        <f t="shared" si="74"/>
        <v>9.0247841723742811E-2</v>
      </c>
      <c r="L325" s="31">
        <v>36863459</v>
      </c>
      <c r="M325" s="36">
        <f t="shared" si="75"/>
        <v>0.89040065936605028</v>
      </c>
      <c r="N325" s="31">
        <f t="shared" si="76"/>
        <v>48914260</v>
      </c>
      <c r="O325" s="36">
        <f t="shared" si="77"/>
        <v>1.1814759259678376</v>
      </c>
      <c r="P325" s="31">
        <v>4104650</v>
      </c>
      <c r="Q325" s="31">
        <v>63788893</v>
      </c>
      <c r="R325" s="31">
        <v>63788893</v>
      </c>
      <c r="S325" s="31">
        <v>45772862</v>
      </c>
      <c r="T325" s="36">
        <f t="shared" si="78"/>
        <v>0.71756790010449001</v>
      </c>
      <c r="U325" s="36">
        <f t="shared" si="79"/>
        <v>7.9809019039382161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6077839</v>
      </c>
      <c r="E326" s="31">
        <v>19012302</v>
      </c>
      <c r="F326" s="31">
        <v>12027523</v>
      </c>
      <c r="G326" s="36">
        <f t="shared" si="72"/>
        <v>1.9789143805882321</v>
      </c>
      <c r="H326" s="31">
        <v>3051058</v>
      </c>
      <c r="I326" s="36">
        <f t="shared" si="73"/>
        <v>0.50199717366649566</v>
      </c>
      <c r="J326" s="31">
        <v>3866944</v>
      </c>
      <c r="K326" s="36">
        <f t="shared" si="74"/>
        <v>0.20339167766217894</v>
      </c>
      <c r="L326" s="31">
        <v>4303861</v>
      </c>
      <c r="M326" s="36">
        <f t="shared" si="75"/>
        <v>0.22637242980886796</v>
      </c>
      <c r="N326" s="31">
        <f t="shared" si="76"/>
        <v>23249386</v>
      </c>
      <c r="O326" s="36">
        <f t="shared" si="77"/>
        <v>1.222860124986443</v>
      </c>
      <c r="P326" s="31">
        <v>2861380</v>
      </c>
      <c r="Q326" s="31">
        <v>18723612</v>
      </c>
      <c r="R326" s="31">
        <v>20331299</v>
      </c>
      <c r="S326" s="31">
        <v>12628937</v>
      </c>
      <c r="T326" s="36">
        <f t="shared" si="78"/>
        <v>0.62115740858466539</v>
      </c>
      <c r="U326" s="36">
        <f t="shared" si="79"/>
        <v>0.50412073894414577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89282760</v>
      </c>
      <c r="E327" s="31">
        <v>89282760</v>
      </c>
      <c r="F327" s="31">
        <v>1770009</v>
      </c>
      <c r="G327" s="36">
        <f t="shared" si="72"/>
        <v>1.9824756761551727E-2</v>
      </c>
      <c r="H327" s="31">
        <v>11001957</v>
      </c>
      <c r="I327" s="36">
        <f t="shared" si="73"/>
        <v>0.12322599570174578</v>
      </c>
      <c r="J327" s="31">
        <v>3819129</v>
      </c>
      <c r="K327" s="36">
        <f t="shared" si="74"/>
        <v>4.2775660161043408E-2</v>
      </c>
      <c r="L327" s="31">
        <v>4132127</v>
      </c>
      <c r="M327" s="36">
        <f t="shared" si="75"/>
        <v>4.6281353757433127E-2</v>
      </c>
      <c r="N327" s="31">
        <f t="shared" si="76"/>
        <v>20723222</v>
      </c>
      <c r="O327" s="36">
        <f t="shared" si="77"/>
        <v>0.23210776638177405</v>
      </c>
      <c r="P327" s="31">
        <v>1872646</v>
      </c>
      <c r="Q327" s="31">
        <v>86582180</v>
      </c>
      <c r="R327" s="31">
        <v>87439180</v>
      </c>
      <c r="S327" s="31">
        <v>9726660</v>
      </c>
      <c r="T327" s="36">
        <f t="shared" si="78"/>
        <v>0.11123914931498671</v>
      </c>
      <c r="U327" s="36">
        <f t="shared" si="79"/>
        <v>1.2065713434359724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22787300</v>
      </c>
      <c r="E328" s="31">
        <v>28150200</v>
      </c>
      <c r="F328" s="31">
        <v>3803209</v>
      </c>
      <c r="G328" s="36">
        <f t="shared" si="72"/>
        <v>0.16690037871972546</v>
      </c>
      <c r="H328" s="31">
        <v>1966243</v>
      </c>
      <c r="I328" s="36">
        <f t="shared" si="73"/>
        <v>8.6286791326747797E-2</v>
      </c>
      <c r="J328" s="31">
        <v>2625323</v>
      </c>
      <c r="K328" s="36">
        <f t="shared" si="74"/>
        <v>9.3261255692677139E-2</v>
      </c>
      <c r="L328" s="31">
        <v>1997896</v>
      </c>
      <c r="M328" s="36">
        <f t="shared" si="75"/>
        <v>7.0972710673458797E-2</v>
      </c>
      <c r="N328" s="31">
        <f t="shared" si="76"/>
        <v>10392671</v>
      </c>
      <c r="O328" s="36">
        <f t="shared" si="77"/>
        <v>0.36918640009662451</v>
      </c>
      <c r="P328" s="31">
        <v>2787905</v>
      </c>
      <c r="Q328" s="31">
        <v>12104400</v>
      </c>
      <c r="R328" s="31">
        <v>21497500</v>
      </c>
      <c r="S328" s="31">
        <v>9817778</v>
      </c>
      <c r="T328" s="36">
        <f t="shared" si="78"/>
        <v>0.45669394115594836</v>
      </c>
      <c r="U328" s="36">
        <f t="shared" si="79"/>
        <v>-0.28337012918302451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54779561</v>
      </c>
      <c r="E329" s="31">
        <v>56082567</v>
      </c>
      <c r="F329" s="31">
        <v>8781290</v>
      </c>
      <c r="G329" s="36">
        <f t="shared" si="72"/>
        <v>0.16030230691333944</v>
      </c>
      <c r="H329" s="31">
        <v>13602298</v>
      </c>
      <c r="I329" s="36">
        <f t="shared" si="73"/>
        <v>0.2483097299739222</v>
      </c>
      <c r="J329" s="31">
        <v>13451671</v>
      </c>
      <c r="K329" s="36">
        <f t="shared" si="74"/>
        <v>0.23985476627701438</v>
      </c>
      <c r="L329" s="31">
        <v>11141161</v>
      </c>
      <c r="M329" s="36">
        <f t="shared" si="75"/>
        <v>0.19865640244320484</v>
      </c>
      <c r="N329" s="31">
        <f t="shared" si="76"/>
        <v>46976420</v>
      </c>
      <c r="O329" s="36">
        <f t="shared" si="77"/>
        <v>0.83762963275201008</v>
      </c>
      <c r="P329" s="31">
        <v>10387574</v>
      </c>
      <c r="Q329" s="31">
        <v>36229907</v>
      </c>
      <c r="R329" s="31">
        <v>49548158</v>
      </c>
      <c r="S329" s="31">
        <v>40645440</v>
      </c>
      <c r="T329" s="36">
        <f t="shared" si="78"/>
        <v>0.82032191792074294</v>
      </c>
      <c r="U329" s="36">
        <f t="shared" si="79"/>
        <v>7.2546968137122247E-2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98754782</v>
      </c>
      <c r="E330" s="31">
        <v>98979529</v>
      </c>
      <c r="F330" s="31">
        <v>5377660</v>
      </c>
      <c r="G330" s="36">
        <f t="shared" si="72"/>
        <v>5.4454679470610348E-2</v>
      </c>
      <c r="H330" s="31">
        <v>20239875</v>
      </c>
      <c r="I330" s="36">
        <f t="shared" si="73"/>
        <v>0.20495083468464342</v>
      </c>
      <c r="J330" s="31">
        <v>26684165</v>
      </c>
      <c r="K330" s="36">
        <f t="shared" si="74"/>
        <v>0.26959276599507764</v>
      </c>
      <c r="L330" s="31">
        <v>17042380</v>
      </c>
      <c r="M330" s="36">
        <f t="shared" si="75"/>
        <v>0.17218085569997005</v>
      </c>
      <c r="N330" s="31">
        <f t="shared" si="76"/>
        <v>69344080</v>
      </c>
      <c r="O330" s="36">
        <f t="shared" si="77"/>
        <v>0.70059011899319101</v>
      </c>
      <c r="P330" s="31">
        <v>6627405</v>
      </c>
      <c r="Q330" s="31">
        <v>101890778</v>
      </c>
      <c r="R330" s="31">
        <v>98806008</v>
      </c>
      <c r="S330" s="31">
        <v>75803777</v>
      </c>
      <c r="T330" s="36">
        <f t="shared" si="78"/>
        <v>0.76719805338153124</v>
      </c>
      <c r="U330" s="36">
        <f t="shared" si="79"/>
        <v>1.5715012135217328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5245000</v>
      </c>
      <c r="E331" s="31">
        <v>3000000</v>
      </c>
      <c r="F331" s="31">
        <v>256253</v>
      </c>
      <c r="G331" s="36">
        <f t="shared" si="72"/>
        <v>4.8856625357483315E-2</v>
      </c>
      <c r="H331" s="31">
        <v>13144</v>
      </c>
      <c r="I331" s="36">
        <f t="shared" si="73"/>
        <v>2.5060057197330791E-3</v>
      </c>
      <c r="J331" s="31">
        <v>2007058</v>
      </c>
      <c r="K331" s="36">
        <f t="shared" si="74"/>
        <v>0.6690193333333333</v>
      </c>
      <c r="L331" s="31">
        <v>1983585</v>
      </c>
      <c r="M331" s="36">
        <f t="shared" si="75"/>
        <v>0.66119499999999998</v>
      </c>
      <c r="N331" s="31">
        <f t="shared" si="76"/>
        <v>4260040</v>
      </c>
      <c r="O331" s="36">
        <f t="shared" si="77"/>
        <v>1.4200133333333333</v>
      </c>
      <c r="P331" s="31">
        <v>1363626</v>
      </c>
      <c r="Q331" s="31">
        <v>0</v>
      </c>
      <c r="R331" s="31">
        <v>5005000</v>
      </c>
      <c r="S331" s="31">
        <v>2546700</v>
      </c>
      <c r="T331" s="36">
        <f t="shared" si="78"/>
        <v>0.50883116883116886</v>
      </c>
      <c r="U331" s="36">
        <f t="shared" si="79"/>
        <v>0.45464005526442008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340181171</v>
      </c>
      <c r="E332" s="32">
        <f>SUM(E324:E331)</f>
        <v>335913337</v>
      </c>
      <c r="F332" s="32">
        <f>SUM(F324:F331)</f>
        <v>36776782</v>
      </c>
      <c r="G332" s="37">
        <f t="shared" si="72"/>
        <v>0.10810939915307659</v>
      </c>
      <c r="H332" s="32">
        <f>SUM(H324:H331)</f>
        <v>53428454</v>
      </c>
      <c r="I332" s="37">
        <f t="shared" si="73"/>
        <v>0.15705882204750243</v>
      </c>
      <c r="J332" s="32">
        <f>SUM(J324:J331)</f>
        <v>56190992</v>
      </c>
      <c r="K332" s="37">
        <f t="shared" si="74"/>
        <v>0.16727824057786667</v>
      </c>
      <c r="L332" s="32">
        <f>SUM(L324:L331)</f>
        <v>77464469</v>
      </c>
      <c r="M332" s="37">
        <f t="shared" si="75"/>
        <v>0.23060849471421851</v>
      </c>
      <c r="N332" s="32">
        <f t="shared" si="76"/>
        <v>223860697</v>
      </c>
      <c r="O332" s="37">
        <f t="shared" si="77"/>
        <v>0.6664239622018937</v>
      </c>
      <c r="P332" s="32">
        <f>SUM(P324:P331)</f>
        <v>30005186</v>
      </c>
      <c r="Q332" s="32">
        <f>SUM(Q324:Q331)</f>
        <v>319319770</v>
      </c>
      <c r="R332" s="32">
        <f>SUM(R324:R331)</f>
        <v>346416038</v>
      </c>
      <c r="S332" s="32">
        <f>SUM(S324:S331)</f>
        <v>196941861</v>
      </c>
      <c r="T332" s="37">
        <f t="shared" si="78"/>
        <v>0.56851253809444002</v>
      </c>
      <c r="U332" s="37">
        <f t="shared" si="79"/>
        <v>1.5817026763306852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32176164</v>
      </c>
      <c r="E333" s="31">
        <v>33108850</v>
      </c>
      <c r="F333" s="31">
        <v>7896555</v>
      </c>
      <c r="G333" s="36">
        <f t="shared" si="72"/>
        <v>0.24541629636149292</v>
      </c>
      <c r="H333" s="31">
        <v>7918724</v>
      </c>
      <c r="I333" s="36">
        <f t="shared" si="73"/>
        <v>0.24610528464486942</v>
      </c>
      <c r="J333" s="31">
        <v>7910809</v>
      </c>
      <c r="K333" s="36">
        <f t="shared" si="74"/>
        <v>0.23893336675843468</v>
      </c>
      <c r="L333" s="31">
        <v>5281744</v>
      </c>
      <c r="M333" s="36">
        <f t="shared" si="75"/>
        <v>0.15952665223950696</v>
      </c>
      <c r="N333" s="31">
        <f t="shared" si="76"/>
        <v>29007832</v>
      </c>
      <c r="O333" s="36">
        <f t="shared" si="77"/>
        <v>0.87613529313159477</v>
      </c>
      <c r="P333" s="31">
        <v>7137575</v>
      </c>
      <c r="Q333" s="31">
        <v>28470624</v>
      </c>
      <c r="R333" s="31">
        <v>28780932</v>
      </c>
      <c r="S333" s="31">
        <v>28688129</v>
      </c>
      <c r="T333" s="36">
        <f t="shared" si="78"/>
        <v>0.99677553874905789</v>
      </c>
      <c r="U333" s="36">
        <f t="shared" si="79"/>
        <v>-0.26000861637180694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852500</v>
      </c>
      <c r="E334" s="31">
        <v>8325379</v>
      </c>
      <c r="F334" s="31">
        <v>188404</v>
      </c>
      <c r="G334" s="36">
        <f t="shared" si="72"/>
        <v>0.22100175953079179</v>
      </c>
      <c r="H334" s="31">
        <v>162701</v>
      </c>
      <c r="I334" s="36">
        <f t="shared" si="73"/>
        <v>0.1908516129032258</v>
      </c>
      <c r="J334" s="31">
        <v>175838</v>
      </c>
      <c r="K334" s="36">
        <f t="shared" si="74"/>
        <v>2.1120720149797385E-2</v>
      </c>
      <c r="L334" s="31">
        <v>472435</v>
      </c>
      <c r="M334" s="36">
        <f t="shared" si="75"/>
        <v>5.6746365540836036E-2</v>
      </c>
      <c r="N334" s="31">
        <f t="shared" si="76"/>
        <v>999378</v>
      </c>
      <c r="O334" s="36">
        <f t="shared" si="77"/>
        <v>0.120039940524029</v>
      </c>
      <c r="P334" s="31">
        <v>193678</v>
      </c>
      <c r="Q334" s="31">
        <v>1500000</v>
      </c>
      <c r="R334" s="31">
        <v>598233</v>
      </c>
      <c r="S334" s="31">
        <v>732999</v>
      </c>
      <c r="T334" s="36">
        <f t="shared" si="78"/>
        <v>1.2252734302520925</v>
      </c>
      <c r="U334" s="36">
        <f t="shared" si="79"/>
        <v>1.4392806617168703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74769516</v>
      </c>
      <c r="E335" s="31">
        <v>21887400</v>
      </c>
      <c r="F335" s="31">
        <v>4072830</v>
      </c>
      <c r="G335" s="36">
        <f t="shared" si="72"/>
        <v>5.4471798373016085E-2</v>
      </c>
      <c r="H335" s="31">
        <v>4926335</v>
      </c>
      <c r="I335" s="36">
        <f t="shared" si="73"/>
        <v>6.5886945155563134E-2</v>
      </c>
      <c r="J335" s="31">
        <v>1992026</v>
      </c>
      <c r="K335" s="36">
        <f t="shared" si="74"/>
        <v>9.1012454654275973E-2</v>
      </c>
      <c r="L335" s="31">
        <v>3109314</v>
      </c>
      <c r="M335" s="36">
        <f t="shared" si="75"/>
        <v>0.14205954110584171</v>
      </c>
      <c r="N335" s="31">
        <f t="shared" si="76"/>
        <v>14100505</v>
      </c>
      <c r="O335" s="36">
        <f t="shared" si="77"/>
        <v>0.64422932828933543</v>
      </c>
      <c r="P335" s="31">
        <v>20652913</v>
      </c>
      <c r="Q335" s="31">
        <v>67581973</v>
      </c>
      <c r="R335" s="31">
        <v>26851550</v>
      </c>
      <c r="S335" s="31">
        <v>29109925</v>
      </c>
      <c r="T335" s="36">
        <f t="shared" si="78"/>
        <v>1.0841059454668351</v>
      </c>
      <c r="U335" s="36">
        <f t="shared" si="79"/>
        <v>-0.84944913097731056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107798180</v>
      </c>
      <c r="E337" s="32">
        <f>SUM(E333:E336)</f>
        <v>63321629</v>
      </c>
      <c r="F337" s="32">
        <f>SUM(F333:F336)</f>
        <v>12157789</v>
      </c>
      <c r="G337" s="37">
        <f t="shared" si="72"/>
        <v>0.11278287815248829</v>
      </c>
      <c r="H337" s="32">
        <f>SUM(H333:H336)</f>
        <v>13007760</v>
      </c>
      <c r="I337" s="37">
        <f t="shared" si="73"/>
        <v>0.12066771442708958</v>
      </c>
      <c r="J337" s="32">
        <f>SUM(J333:J336)</f>
        <v>10078673</v>
      </c>
      <c r="K337" s="37">
        <f t="shared" si="74"/>
        <v>0.1591663568857333</v>
      </c>
      <c r="L337" s="32">
        <f>SUM(L333:L336)</f>
        <v>8863493</v>
      </c>
      <c r="M337" s="37">
        <f t="shared" si="75"/>
        <v>0.13997575773042731</v>
      </c>
      <c r="N337" s="32">
        <f t="shared" si="76"/>
        <v>44107715</v>
      </c>
      <c r="O337" s="37">
        <f t="shared" si="77"/>
        <v>0.69656633438789139</v>
      </c>
      <c r="P337" s="32">
        <f>SUM(P333:P336)</f>
        <v>27984166</v>
      </c>
      <c r="Q337" s="32">
        <f>SUM(Q333:Q336)</f>
        <v>97552597</v>
      </c>
      <c r="R337" s="32">
        <f>SUM(R333:R336)</f>
        <v>56230715</v>
      </c>
      <c r="S337" s="32">
        <f>SUM(S333:S336)</f>
        <v>58531053</v>
      </c>
      <c r="T337" s="37">
        <f t="shared" si="78"/>
        <v>1.0409089231748165</v>
      </c>
      <c r="U337" s="37">
        <f t="shared" si="79"/>
        <v>-0.68326756638021657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3728332718</v>
      </c>
      <c r="E338" s="32">
        <f>SUM(E302,E304:E309,E311:E316,E318:E322,E324:E331,E333:E336)</f>
        <v>3744437783</v>
      </c>
      <c r="F338" s="32">
        <f>SUM(F302,F304:F309,F311:F316,F318:F322,F324:F331,F333:F336)</f>
        <v>615718249</v>
      </c>
      <c r="G338" s="37">
        <f t="shared" si="72"/>
        <v>0.16514573552606418</v>
      </c>
      <c r="H338" s="32">
        <f>SUM(H302,H304:H309,H311:H316,H318:H322,H324:H331,H333:H336)</f>
        <v>784999722</v>
      </c>
      <c r="I338" s="37">
        <f t="shared" si="73"/>
        <v>0.21054980372596671</v>
      </c>
      <c r="J338" s="32">
        <f>SUM(J302,J304:J309,J311:J316,J318:J322,J324:J331,J333:J336)</f>
        <v>1168154254</v>
      </c>
      <c r="K338" s="37">
        <f t="shared" si="74"/>
        <v>0.31197053381511614</v>
      </c>
      <c r="L338" s="32">
        <f>SUM(L302,L304:L309,L311:L316,L318:L322,L324:L331,L333:L336)</f>
        <v>857277521</v>
      </c>
      <c r="M338" s="37">
        <f t="shared" si="75"/>
        <v>0.22894692626276172</v>
      </c>
      <c r="N338" s="32">
        <f t="shared" si="76"/>
        <v>3426149746</v>
      </c>
      <c r="O338" s="37">
        <f t="shared" si="77"/>
        <v>0.91499710892645914</v>
      </c>
      <c r="P338" s="32">
        <f>SUM(P302,P304:P309,P311:P316,P318:P322,P324:P331,P333:P336)</f>
        <v>875640314</v>
      </c>
      <c r="Q338" s="32">
        <f>SUM(Q302,Q304:Q309,Q311:Q316,Q318:Q322,Q324:Q331,Q333:Q336)</f>
        <v>2880195051</v>
      </c>
      <c r="R338" s="32">
        <f>SUM(R302,R304:R309,R311:R316,R318:R322,R324:R331,R333:R336)</f>
        <v>3453318109</v>
      </c>
      <c r="S338" s="32">
        <f>SUM(S302,S304:S309,S311:S316,S318:S322,S324:S331,S333:S336)</f>
        <v>3541290543</v>
      </c>
      <c r="T338" s="37">
        <f t="shared" si="78"/>
        <v>1.0254747553579635</v>
      </c>
      <c r="U338" s="37">
        <f t="shared" si="79"/>
        <v>-2.0970703045999795E-2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7824723184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7762600664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1534518916</v>
      </c>
      <c r="G339" s="39">
        <f t="shared" si="72"/>
        <v>0.19611159141550022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1264238870</v>
      </c>
      <c r="I339" s="39">
        <f t="shared" si="73"/>
        <v>0.16156978851151138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1947131796</v>
      </c>
      <c r="K339" s="39">
        <f t="shared" si="74"/>
        <v>0.25083498176455982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1790465720</v>
      </c>
      <c r="M339" s="39">
        <f t="shared" si="75"/>
        <v>0.23065281823699904</v>
      </c>
      <c r="N339" s="34">
        <f t="shared" si="76"/>
        <v>6536355302</v>
      </c>
      <c r="O339" s="39">
        <f t="shared" si="77"/>
        <v>0.84203163152693639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1461862937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7987025232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7334799815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6034055791</v>
      </c>
      <c r="T339" s="39">
        <f t="shared" si="78"/>
        <v>0.82266127817968271</v>
      </c>
      <c r="U339" s="39">
        <f t="shared" si="79"/>
        <v>0.22478357900936374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141952864</v>
      </c>
      <c r="E8" s="31">
        <v>193717864</v>
      </c>
      <c r="F8" s="31">
        <v>2718476</v>
      </c>
      <c r="G8" s="36">
        <f>IF(($D8       =0),0,($F8       /$D8       ))</f>
        <v>1.9150554088151403E-2</v>
      </c>
      <c r="H8" s="31">
        <v>3295191</v>
      </c>
      <c r="I8" s="36">
        <f>IF(($D8       =0),0,($H8       /$D8       ))</f>
        <v>2.3213275922351239E-2</v>
      </c>
      <c r="J8" s="31">
        <v>20739426</v>
      </c>
      <c r="K8" s="36">
        <f>IF(($E8       =0),0,($J8       /$E8       ))</f>
        <v>0.10705995601933749</v>
      </c>
      <c r="L8" s="31">
        <v>24764453</v>
      </c>
      <c r="M8" s="36">
        <f>IF(($E8       =0),0,($L8       /$E8       ))</f>
        <v>0.12783773519204197</v>
      </c>
      <c r="N8" s="31">
        <f>$F8       +$H8       +$J8       +$L8</f>
        <v>51517546</v>
      </c>
      <c r="O8" s="36">
        <f>IF(($E8       =0),0,($N8       /$E8       ))</f>
        <v>0.265941121465184</v>
      </c>
      <c r="P8" s="31">
        <v>19650130</v>
      </c>
      <c r="Q8" s="31">
        <v>133150421</v>
      </c>
      <c r="R8" s="31">
        <v>123683469</v>
      </c>
      <c r="S8" s="31">
        <v>52550483</v>
      </c>
      <c r="T8" s="36">
        <f>IF(($R8       =0),0,($S8       /$R8       ))</f>
        <v>0.42487879281587743</v>
      </c>
      <c r="U8" s="36">
        <f>IF(($P8       =0),0,(($L8       /$P8       )-1))</f>
        <v>0.26026916870270078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275999120</v>
      </c>
      <c r="E9" s="31">
        <v>222364890</v>
      </c>
      <c r="F9" s="31">
        <v>833859</v>
      </c>
      <c r="G9" s="36">
        <f>IF(($D9       =0),0,($F9       /$D9       ))</f>
        <v>3.0212378938019803E-3</v>
      </c>
      <c r="H9" s="31">
        <v>48450872</v>
      </c>
      <c r="I9" s="36">
        <f>IF(($D9       =0),0,($H9       /$D9       ))</f>
        <v>0.17554719739686125</v>
      </c>
      <c r="J9" s="31">
        <v>20033340</v>
      </c>
      <c r="K9" s="36">
        <f>IF(($E9       =0),0,($J9       /$E9       ))</f>
        <v>9.0092190363325789E-2</v>
      </c>
      <c r="L9" s="31">
        <v>32951393</v>
      </c>
      <c r="M9" s="36">
        <f>IF(($E9       =0),0,($L9       /$E9       ))</f>
        <v>0.14818613226215704</v>
      </c>
      <c r="N9" s="31">
        <f>$F9       +$H9       +$J9       +$L9</f>
        <v>102269464</v>
      </c>
      <c r="O9" s="36">
        <f>IF(($E9       =0),0,($N9       /$E9       ))</f>
        <v>0.45991731878175551</v>
      </c>
      <c r="P9" s="31">
        <v>4970250</v>
      </c>
      <c r="Q9" s="31">
        <v>198152570</v>
      </c>
      <c r="R9" s="31">
        <v>390151070</v>
      </c>
      <c r="S9" s="31">
        <v>7122897</v>
      </c>
      <c r="T9" s="36">
        <f>IF(($R9       =0),0,($S9       /$R9       ))</f>
        <v>1.8256766539176735E-2</v>
      </c>
      <c r="U9" s="36">
        <f>IF(($P9       =0),0,(($L9       /$P9       )-1))</f>
        <v>5.6297254665258283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417951984</v>
      </c>
      <c r="E10" s="32">
        <f>SUM(E8:E9)</f>
        <v>416082754</v>
      </c>
      <c r="F10" s="32">
        <f>SUM(F8:F9)</f>
        <v>3552335</v>
      </c>
      <c r="G10" s="37">
        <f t="shared" ref="G10:G54" si="0">IF(($D10      =0),0,($F10      /$D10      ))</f>
        <v>8.4993854222259173E-3</v>
      </c>
      <c r="H10" s="32">
        <f>SUM(H8:H9)</f>
        <v>51746063</v>
      </c>
      <c r="I10" s="37">
        <f t="shared" ref="I10:I54" si="1">IF(($D10      =0),0,($H10      /$D10      ))</f>
        <v>0.12380863108906788</v>
      </c>
      <c r="J10" s="32">
        <f>SUM(J8:J9)</f>
        <v>40772766</v>
      </c>
      <c r="K10" s="37">
        <f t="shared" ref="K10:K54" si="2">IF(($E10      =0),0,($J10      /$E10      ))</f>
        <v>9.7991963396781401E-2</v>
      </c>
      <c r="L10" s="32">
        <f>SUM(L8:L9)</f>
        <v>57715846</v>
      </c>
      <c r="M10" s="37">
        <f t="shared" ref="M10:M54" si="3">IF(($E10      =0),0,($L10      /$E10      ))</f>
        <v>0.13871242065466621</v>
      </c>
      <c r="N10" s="32">
        <f t="shared" ref="N10:N54" si="4">$F10      +$H10      +$J10      +$L10</f>
        <v>153787010</v>
      </c>
      <c r="O10" s="37">
        <f t="shared" ref="O10:O54" si="5">IF(($E10      =0),0,($N10      /$E10      ))</f>
        <v>0.36960678740364228</v>
      </c>
      <c r="P10" s="32">
        <f>SUM(P8:P9)</f>
        <v>24620380</v>
      </c>
      <c r="Q10" s="32">
        <f>SUM(Q8:Q9)</f>
        <v>331302991</v>
      </c>
      <c r="R10" s="32">
        <f>SUM(R8:R9)</f>
        <v>513834539</v>
      </c>
      <c r="S10" s="32">
        <f>SUM(S8:S9)</f>
        <v>59673380</v>
      </c>
      <c r="T10" s="37">
        <f t="shared" ref="T10:T54" si="6">IF(($R10      =0),0,($S10      /$R10      ))</f>
        <v>0.11613345439201782</v>
      </c>
      <c r="U10" s="37">
        <f t="shared" ref="U10:U54" si="7">IF(($P10      =0),0,(($L10      /$P10      )-1))</f>
        <v>1.3442305114705784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29263001</v>
      </c>
      <c r="E11" s="31">
        <v>9923705</v>
      </c>
      <c r="F11" s="31">
        <v>178376</v>
      </c>
      <c r="G11" s="36">
        <f t="shared" si="0"/>
        <v>6.0956154155207797E-3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178376</v>
      </c>
      <c r="O11" s="36">
        <f t="shared" si="5"/>
        <v>1.7974738265597374E-2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15000000</v>
      </c>
      <c r="E13" s="31">
        <v>7189000</v>
      </c>
      <c r="F13" s="31">
        <v>0</v>
      </c>
      <c r="G13" s="36">
        <f t="shared" si="0"/>
        <v>0</v>
      </c>
      <c r="H13" s="31">
        <v>-83296</v>
      </c>
      <c r="I13" s="36">
        <f t="shared" si="1"/>
        <v>-5.5530666666666669E-3</v>
      </c>
      <c r="J13" s="31">
        <v>-189000</v>
      </c>
      <c r="K13" s="36">
        <f t="shared" si="2"/>
        <v>-2.6290165530671861E-2</v>
      </c>
      <c r="L13" s="31">
        <v>-2411078</v>
      </c>
      <c r="M13" s="36">
        <f t="shared" si="3"/>
        <v>-0.33538433718180555</v>
      </c>
      <c r="N13" s="31">
        <f t="shared" si="4"/>
        <v>-2683374</v>
      </c>
      <c r="O13" s="36">
        <f t="shared" si="5"/>
        <v>-0.37326109333704272</v>
      </c>
      <c r="P13" s="31">
        <v>0</v>
      </c>
      <c r="Q13" s="31">
        <v>0</v>
      </c>
      <c r="R13" s="31">
        <v>1000000</v>
      </c>
      <c r="S13" s="31">
        <v>0</v>
      </c>
      <c r="T13" s="36">
        <f t="shared" si="6"/>
        <v>0</v>
      </c>
      <c r="U13" s="36">
        <f t="shared" si="7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79214601</v>
      </c>
      <c r="E14" s="31">
        <v>129896839</v>
      </c>
      <c r="F14" s="31">
        <v>9405722</v>
      </c>
      <c r="G14" s="36">
        <f t="shared" si="0"/>
        <v>0.11873722623434031</v>
      </c>
      <c r="H14" s="31">
        <v>11365890</v>
      </c>
      <c r="I14" s="36">
        <f t="shared" si="1"/>
        <v>0.14348226029693692</v>
      </c>
      <c r="J14" s="31">
        <v>18636281</v>
      </c>
      <c r="K14" s="36">
        <f t="shared" si="2"/>
        <v>0.14346985764603556</v>
      </c>
      <c r="L14" s="31">
        <v>24590010</v>
      </c>
      <c r="M14" s="36">
        <f t="shared" si="3"/>
        <v>0.18930414465281944</v>
      </c>
      <c r="N14" s="31">
        <f t="shared" si="4"/>
        <v>63997903</v>
      </c>
      <c r="O14" s="36">
        <f t="shared" si="5"/>
        <v>0.49268252786351485</v>
      </c>
      <c r="P14" s="31">
        <v>8899263</v>
      </c>
      <c r="Q14" s="31">
        <v>1947533</v>
      </c>
      <c r="R14" s="31">
        <v>113307136</v>
      </c>
      <c r="S14" s="31">
        <v>60962103</v>
      </c>
      <c r="T14" s="36">
        <f t="shared" si="6"/>
        <v>0.53802527494826102</v>
      </c>
      <c r="U14" s="36">
        <f t="shared" si="7"/>
        <v>1.7631512856738811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6996843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500469</v>
      </c>
      <c r="K16" s="36">
        <f t="shared" si="2"/>
        <v>7.152783048011796E-2</v>
      </c>
      <c r="L16" s="31">
        <v>400592</v>
      </c>
      <c r="M16" s="36">
        <f t="shared" si="3"/>
        <v>5.7253249787082544E-2</v>
      </c>
      <c r="N16" s="31">
        <f t="shared" si="4"/>
        <v>901061</v>
      </c>
      <c r="O16" s="36">
        <f t="shared" si="5"/>
        <v>0.1287810802672005</v>
      </c>
      <c r="P16" s="31">
        <v>0</v>
      </c>
      <c r="Q16" s="31">
        <v>0</v>
      </c>
      <c r="R16" s="31">
        <v>16327360</v>
      </c>
      <c r="S16" s="31">
        <v>16327360</v>
      </c>
      <c r="T16" s="36">
        <f t="shared" si="6"/>
        <v>1</v>
      </c>
      <c r="U16" s="36">
        <f t="shared" si="7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74100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123477602</v>
      </c>
      <c r="E19" s="32">
        <f>SUM(E11:E18)</f>
        <v>154006387</v>
      </c>
      <c r="F19" s="32">
        <f>SUM(F11:F18)</f>
        <v>9584098</v>
      </c>
      <c r="G19" s="37">
        <f t="shared" si="0"/>
        <v>7.7618109234094138E-2</v>
      </c>
      <c r="H19" s="32">
        <f>SUM(H11:H18)</f>
        <v>11282594</v>
      </c>
      <c r="I19" s="37">
        <f t="shared" si="1"/>
        <v>9.1373607984385707E-2</v>
      </c>
      <c r="J19" s="32">
        <f>SUM(J11:J18)</f>
        <v>18947750</v>
      </c>
      <c r="K19" s="37">
        <f t="shared" si="2"/>
        <v>0.1230322350202268</v>
      </c>
      <c r="L19" s="32">
        <f>SUM(L11:L18)</f>
        <v>22579524</v>
      </c>
      <c r="M19" s="37">
        <f t="shared" si="3"/>
        <v>0.14661420503293801</v>
      </c>
      <c r="N19" s="32">
        <f t="shared" si="4"/>
        <v>62393966</v>
      </c>
      <c r="O19" s="37">
        <f t="shared" si="5"/>
        <v>0.40513882063865314</v>
      </c>
      <c r="P19" s="32">
        <f>SUM(P11:P18)</f>
        <v>8899263</v>
      </c>
      <c r="Q19" s="32">
        <f>SUM(Q11:Q18)</f>
        <v>1947533</v>
      </c>
      <c r="R19" s="32">
        <f>SUM(R11:R18)</f>
        <v>130634496</v>
      </c>
      <c r="S19" s="32">
        <f>SUM(S11:S18)</f>
        <v>77363563</v>
      </c>
      <c r="T19" s="37">
        <f t="shared" si="6"/>
        <v>0.59221388966050748</v>
      </c>
      <c r="U19" s="37">
        <f t="shared" si="7"/>
        <v>1.5372352744266577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6166</v>
      </c>
      <c r="E22" s="31">
        <v>6166</v>
      </c>
      <c r="F22" s="31">
        <v>31910</v>
      </c>
      <c r="G22" s="36">
        <f t="shared" si="0"/>
        <v>5.1751540707103469</v>
      </c>
      <c r="H22" s="31">
        <v>53107</v>
      </c>
      <c r="I22" s="36">
        <f t="shared" si="1"/>
        <v>8.6128770677911124</v>
      </c>
      <c r="J22" s="31">
        <v>53907</v>
      </c>
      <c r="K22" s="36">
        <f t="shared" si="2"/>
        <v>8.7426208238728513</v>
      </c>
      <c r="L22" s="31">
        <v>54367</v>
      </c>
      <c r="M22" s="36">
        <f t="shared" si="3"/>
        <v>8.8172234836198502</v>
      </c>
      <c r="N22" s="31">
        <f t="shared" si="4"/>
        <v>193291</v>
      </c>
      <c r="O22" s="36">
        <f t="shared" si="5"/>
        <v>31.347875445994163</v>
      </c>
      <c r="P22" s="31">
        <v>21323</v>
      </c>
      <c r="Q22" s="31">
        <v>0</v>
      </c>
      <c r="R22" s="31">
        <v>0</v>
      </c>
      <c r="S22" s="31">
        <v>170444</v>
      </c>
      <c r="T22" s="36">
        <f t="shared" si="6"/>
        <v>0</v>
      </c>
      <c r="U22" s="36">
        <f t="shared" si="7"/>
        <v>1.5496881301880596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117559</v>
      </c>
      <c r="E23" s="31">
        <v>425238</v>
      </c>
      <c r="F23" s="31">
        <v>29065</v>
      </c>
      <c r="G23" s="36">
        <f t="shared" si="0"/>
        <v>0.24723755731164776</v>
      </c>
      <c r="H23" s="31">
        <v>202156</v>
      </c>
      <c r="I23" s="36">
        <f t="shared" si="1"/>
        <v>1.7196131304281255</v>
      </c>
      <c r="J23" s="31">
        <v>71612</v>
      </c>
      <c r="K23" s="36">
        <f t="shared" si="2"/>
        <v>0.16840451699989181</v>
      </c>
      <c r="L23" s="31">
        <v>39385</v>
      </c>
      <c r="M23" s="36">
        <f t="shared" si="3"/>
        <v>9.2618721751113492E-2</v>
      </c>
      <c r="N23" s="31">
        <f t="shared" si="4"/>
        <v>342218</v>
      </c>
      <c r="O23" s="36">
        <f t="shared" si="5"/>
        <v>0.80476815336352814</v>
      </c>
      <c r="P23" s="31">
        <v>70651</v>
      </c>
      <c r="Q23" s="31">
        <v>52650</v>
      </c>
      <c r="R23" s="31">
        <v>52650</v>
      </c>
      <c r="S23" s="31">
        <v>391235</v>
      </c>
      <c r="T23" s="36">
        <f t="shared" si="6"/>
        <v>7.4308641975308642</v>
      </c>
      <c r="U23" s="36">
        <f t="shared" si="7"/>
        <v>-0.44254150684349836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30907920</v>
      </c>
      <c r="E26" s="31">
        <v>30907925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30337986</v>
      </c>
      <c r="R26" s="31">
        <v>30337992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31031645</v>
      </c>
      <c r="E27" s="32">
        <f>SUM(E20:E26)</f>
        <v>31339329</v>
      </c>
      <c r="F27" s="32">
        <f>SUM(F20:F26)</f>
        <v>60975</v>
      </c>
      <c r="G27" s="37">
        <f t="shared" si="0"/>
        <v>1.9649296709858596E-3</v>
      </c>
      <c r="H27" s="32">
        <f>SUM(H20:H26)</f>
        <v>255263</v>
      </c>
      <c r="I27" s="37">
        <f t="shared" si="1"/>
        <v>8.2258932776525379E-3</v>
      </c>
      <c r="J27" s="32">
        <f>SUM(J20:J26)</f>
        <v>125519</v>
      </c>
      <c r="K27" s="37">
        <f t="shared" si="2"/>
        <v>4.0051591404525605E-3</v>
      </c>
      <c r="L27" s="32">
        <f>SUM(L20:L26)</f>
        <v>93752</v>
      </c>
      <c r="M27" s="37">
        <f t="shared" si="3"/>
        <v>2.9915126772497268E-3</v>
      </c>
      <c r="N27" s="32">
        <f t="shared" si="4"/>
        <v>535509</v>
      </c>
      <c r="O27" s="37">
        <f t="shared" si="5"/>
        <v>1.7087443065548723E-2</v>
      </c>
      <c r="P27" s="32">
        <f>SUM(P20:P26)</f>
        <v>91974</v>
      </c>
      <c r="Q27" s="32">
        <f>SUM(Q20:Q26)</f>
        <v>30390636</v>
      </c>
      <c r="R27" s="32">
        <f>SUM(R20:R26)</f>
        <v>30390642</v>
      </c>
      <c r="S27" s="32">
        <f>SUM(S20:S26)</f>
        <v>561679</v>
      </c>
      <c r="T27" s="37">
        <f t="shared" si="6"/>
        <v>1.8481972180778544E-2</v>
      </c>
      <c r="U27" s="37">
        <f t="shared" si="7"/>
        <v>1.9331550220714533E-2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70370</v>
      </c>
      <c r="E28" s="31">
        <v>29985</v>
      </c>
      <c r="F28" s="31">
        <v>2400</v>
      </c>
      <c r="G28" s="36">
        <f t="shared" si="0"/>
        <v>3.4105442660224528E-2</v>
      </c>
      <c r="H28" s="31">
        <v>2835</v>
      </c>
      <c r="I28" s="36">
        <f t="shared" si="1"/>
        <v>4.028705414239022E-2</v>
      </c>
      <c r="J28" s="31">
        <v>3026</v>
      </c>
      <c r="K28" s="36">
        <f t="shared" si="2"/>
        <v>0.10091712522928131</v>
      </c>
      <c r="L28" s="31">
        <v>42770</v>
      </c>
      <c r="M28" s="36">
        <f t="shared" si="3"/>
        <v>1.4263798565949641</v>
      </c>
      <c r="N28" s="31">
        <f t="shared" si="4"/>
        <v>51031</v>
      </c>
      <c r="O28" s="36">
        <f t="shared" si="5"/>
        <v>1.7018842754710688</v>
      </c>
      <c r="P28" s="31">
        <v>2400</v>
      </c>
      <c r="Q28" s="31">
        <v>37520</v>
      </c>
      <c r="R28" s="31">
        <v>86148</v>
      </c>
      <c r="S28" s="31">
        <v>13270</v>
      </c>
      <c r="T28" s="36">
        <f t="shared" si="6"/>
        <v>0.15403723824116636</v>
      </c>
      <c r="U28" s="36">
        <f t="shared" si="7"/>
        <v>16.820833333333333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2</v>
      </c>
      <c r="R30" s="31">
        <v>2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404576</v>
      </c>
      <c r="I31" s="36">
        <f t="shared" si="1"/>
        <v>0.20571657530227538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404576</v>
      </c>
      <c r="O31" s="36">
        <f t="shared" si="5"/>
        <v>0.20571657530227538</v>
      </c>
      <c r="P31" s="31">
        <v>0</v>
      </c>
      <c r="Q31" s="31">
        <v>1966667</v>
      </c>
      <c r="R31" s="31">
        <v>1966667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117304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27956</v>
      </c>
      <c r="R32" s="31">
        <v>27956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2154341</v>
      </c>
      <c r="E35" s="32">
        <f>SUM(E28:E34)</f>
        <v>1996652</v>
      </c>
      <c r="F35" s="32">
        <f>SUM(F28:F34)</f>
        <v>2400</v>
      </c>
      <c r="G35" s="37">
        <f t="shared" si="0"/>
        <v>1.114029765946988E-3</v>
      </c>
      <c r="H35" s="32">
        <f>SUM(H28:H34)</f>
        <v>407411</v>
      </c>
      <c r="I35" s="37">
        <f t="shared" si="1"/>
        <v>0.18911165873926181</v>
      </c>
      <c r="J35" s="32">
        <f>SUM(J28:J34)</f>
        <v>3026</v>
      </c>
      <c r="K35" s="37">
        <f t="shared" si="2"/>
        <v>1.5155370089529874E-3</v>
      </c>
      <c r="L35" s="32">
        <f>SUM(L28:L34)</f>
        <v>42770</v>
      </c>
      <c r="M35" s="37">
        <f t="shared" si="3"/>
        <v>2.142085851715772E-2</v>
      </c>
      <c r="N35" s="32">
        <f t="shared" si="4"/>
        <v>455607</v>
      </c>
      <c r="O35" s="37">
        <f t="shared" si="5"/>
        <v>0.22818548249770115</v>
      </c>
      <c r="P35" s="32">
        <f>SUM(P28:P34)</f>
        <v>2400</v>
      </c>
      <c r="Q35" s="32">
        <f>SUM(Q28:Q34)</f>
        <v>2032145</v>
      </c>
      <c r="R35" s="32">
        <f>SUM(R28:R34)</f>
        <v>2080773</v>
      </c>
      <c r="S35" s="32">
        <f>SUM(S28:S34)</f>
        <v>13270</v>
      </c>
      <c r="T35" s="37">
        <f t="shared" si="6"/>
        <v>6.3774376157322305E-3</v>
      </c>
      <c r="U35" s="37">
        <f t="shared" si="7"/>
        <v>16.820833333333333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53054793</v>
      </c>
      <c r="E43" s="31">
        <v>53054793</v>
      </c>
      <c r="F43" s="31">
        <v>878228</v>
      </c>
      <c r="G43" s="36">
        <f t="shared" si="0"/>
        <v>1.6553226397471761E-2</v>
      </c>
      <c r="H43" s="31">
        <v>232895</v>
      </c>
      <c r="I43" s="36">
        <f t="shared" si="1"/>
        <v>4.389707071329069E-3</v>
      </c>
      <c r="J43" s="31">
        <v>207355</v>
      </c>
      <c r="K43" s="36">
        <f t="shared" si="2"/>
        <v>3.9083179534787739E-3</v>
      </c>
      <c r="L43" s="31">
        <v>2148956</v>
      </c>
      <c r="M43" s="36">
        <f t="shared" si="3"/>
        <v>4.0504464884068059E-2</v>
      </c>
      <c r="N43" s="31">
        <f t="shared" si="4"/>
        <v>3467434</v>
      </c>
      <c r="O43" s="36">
        <f t="shared" si="5"/>
        <v>6.5355716306347664E-2</v>
      </c>
      <c r="P43" s="31">
        <v>0</v>
      </c>
      <c r="Q43" s="31">
        <v>0</v>
      </c>
      <c r="R43" s="31">
        <v>1030466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20949610</v>
      </c>
      <c r="E46" s="31">
        <v>19499610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20236209</v>
      </c>
      <c r="R46" s="31">
        <v>20236209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74004403</v>
      </c>
      <c r="E47" s="32">
        <f>SUM(E41:E46)</f>
        <v>72554403</v>
      </c>
      <c r="F47" s="32">
        <f>SUM(F41:F46)</f>
        <v>878228</v>
      </c>
      <c r="G47" s="37">
        <f t="shared" si="0"/>
        <v>1.1867239845175157E-2</v>
      </c>
      <c r="H47" s="32">
        <f>SUM(H41:H46)</f>
        <v>232895</v>
      </c>
      <c r="I47" s="37">
        <f t="shared" si="1"/>
        <v>3.1470424807021279E-3</v>
      </c>
      <c r="J47" s="32">
        <f>SUM(J41:J46)</f>
        <v>207355</v>
      </c>
      <c r="K47" s="37">
        <f t="shared" si="2"/>
        <v>2.8579244184532811E-3</v>
      </c>
      <c r="L47" s="32">
        <f>SUM(L41:L46)</f>
        <v>2148956</v>
      </c>
      <c r="M47" s="37">
        <f t="shared" si="3"/>
        <v>2.9618547064607505E-2</v>
      </c>
      <c r="N47" s="32">
        <f t="shared" si="4"/>
        <v>3467434</v>
      </c>
      <c r="O47" s="37">
        <f t="shared" si="5"/>
        <v>4.7790814294206237E-2</v>
      </c>
      <c r="P47" s="32">
        <f>SUM(P41:P46)</f>
        <v>0</v>
      </c>
      <c r="Q47" s="32">
        <f>SUM(Q41:Q46)</f>
        <v>20236209</v>
      </c>
      <c r="R47" s="32">
        <f>SUM(R41:R46)</f>
        <v>21266675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4172950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4797975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4172950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4797975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652792925</v>
      </c>
      <c r="E54" s="32">
        <f>SUM(E8:E9,E11:E18,E20:E26,E28:E34,E36:E39,E41:E46,E48:E52)</f>
        <v>675979525</v>
      </c>
      <c r="F54" s="32">
        <f>SUM(F8:F9,F11:F18,F20:F26,F28:F34,F36:F39,F41:F46,F48:F52)</f>
        <v>14078036</v>
      </c>
      <c r="G54" s="37">
        <f t="shared" si="0"/>
        <v>2.1565852601726651E-2</v>
      </c>
      <c r="H54" s="32">
        <f>SUM(H8:H9,H11:H18,H20:H26,H28:H34,H36:H39,H41:H46,H48:H52)</f>
        <v>63924226</v>
      </c>
      <c r="I54" s="37">
        <f t="shared" si="1"/>
        <v>9.792420161416425E-2</v>
      </c>
      <c r="J54" s="32">
        <f>SUM(J8:J9,J11:J18,J20:J26,J28:J34,J36:J39,J41:J46,J48:J52)</f>
        <v>60056416</v>
      </c>
      <c r="K54" s="37">
        <f t="shared" si="2"/>
        <v>8.8843543005241166E-2</v>
      </c>
      <c r="L54" s="32">
        <f>SUM(L8:L9,L11:L18,L20:L26,L28:L34,L36:L39,L41:L46,L48:L52)</f>
        <v>82580848</v>
      </c>
      <c r="M54" s="37">
        <f t="shared" si="3"/>
        <v>0.12216471793283976</v>
      </c>
      <c r="N54" s="32">
        <f t="shared" si="4"/>
        <v>220639526</v>
      </c>
      <c r="O54" s="37">
        <f t="shared" si="5"/>
        <v>0.32639971750623659</v>
      </c>
      <c r="P54" s="32">
        <f>SUM(P8:P9,P11:P18,P20:P26,P28:P34,P36:P39,P41:P46,P48:P52)</f>
        <v>33614017</v>
      </c>
      <c r="Q54" s="32">
        <f>SUM(Q8:Q9,Q11:Q18,Q20:Q26,Q28:Q34,Q36:Q39,Q41:Q46,Q48:Q52)</f>
        <v>385909514</v>
      </c>
      <c r="R54" s="32">
        <f>SUM(R8:R9,R11:R18,R20:R26,R28:R34,R36:R39,R41:R46,R48:R52)</f>
        <v>703005100</v>
      </c>
      <c r="S54" s="32">
        <f>SUM(S8:S9,S11:S18,S20:S26,S28:S34,S36:S39,S41:S46,S48:S52)</f>
        <v>137611892</v>
      </c>
      <c r="T54" s="37">
        <f t="shared" si="6"/>
        <v>0.19574807067544744</v>
      </c>
      <c r="U54" s="37">
        <f t="shared" si="7"/>
        <v>1.4567384493201154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22499295</v>
      </c>
      <c r="E57" s="31">
        <v>35249295</v>
      </c>
      <c r="F57" s="31">
        <v>3584217</v>
      </c>
      <c r="G57" s="36">
        <f t="shared" ref="G57:G85" si="8">IF(($D57      =0),0,($F57      /$D57      ))</f>
        <v>0.15930352484377844</v>
      </c>
      <c r="H57" s="31">
        <v>3579261</v>
      </c>
      <c r="I57" s="36">
        <f t="shared" ref="I57:I85" si="9">IF(($D57      =0),0,($H57      /$D57      ))</f>
        <v>0.15908325127520662</v>
      </c>
      <c r="J57" s="31">
        <v>2384761</v>
      </c>
      <c r="K57" s="36">
        <f t="shared" ref="K57:K85" si="10">IF(($E57      =0),0,($J57      /$E57      ))</f>
        <v>6.7654147409189319E-2</v>
      </c>
      <c r="L57" s="31">
        <v>4908393</v>
      </c>
      <c r="M57" s="36">
        <f t="shared" ref="M57:M85" si="11">IF(($E57      =0),0,($L57      /$E57      ))</f>
        <v>0.13924797644889067</v>
      </c>
      <c r="N57" s="31">
        <f t="shared" ref="N57:N85" si="12">$F57      +$H57      +$J57      +$L57</f>
        <v>14456632</v>
      </c>
      <c r="O57" s="36">
        <f t="shared" ref="O57:O85" si="13">IF(($E57      =0),0,($N57      /$E57      ))</f>
        <v>0.41012542236660338</v>
      </c>
      <c r="P57" s="31">
        <v>3617203</v>
      </c>
      <c r="Q57" s="31">
        <v>30053401</v>
      </c>
      <c r="R57" s="31">
        <v>30053401</v>
      </c>
      <c r="S57" s="31">
        <v>13574063</v>
      </c>
      <c r="T57" s="36">
        <f t="shared" ref="T57:T85" si="14">IF(($R57      =0),0,($S57      /$R57      ))</f>
        <v>0.45166478828802104</v>
      </c>
      <c r="U57" s="36">
        <f t="shared" ref="U57:U85" si="15">IF(($P57      =0),0,(($L57      /$P57      )-1))</f>
        <v>0.35695812482738742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22499295</v>
      </c>
      <c r="E58" s="32">
        <f>E57</f>
        <v>35249295</v>
      </c>
      <c r="F58" s="32">
        <f>F57</f>
        <v>3584217</v>
      </c>
      <c r="G58" s="37">
        <f t="shared" si="8"/>
        <v>0.15930352484377844</v>
      </c>
      <c r="H58" s="32">
        <f>H57</f>
        <v>3579261</v>
      </c>
      <c r="I58" s="37">
        <f t="shared" si="9"/>
        <v>0.15908325127520662</v>
      </c>
      <c r="J58" s="32">
        <f>J57</f>
        <v>2384761</v>
      </c>
      <c r="K58" s="37">
        <f t="shared" si="10"/>
        <v>6.7654147409189319E-2</v>
      </c>
      <c r="L58" s="32">
        <f>L57</f>
        <v>4908393</v>
      </c>
      <c r="M58" s="37">
        <f t="shared" si="11"/>
        <v>0.13924797644889067</v>
      </c>
      <c r="N58" s="32">
        <f t="shared" si="12"/>
        <v>14456632</v>
      </c>
      <c r="O58" s="37">
        <f t="shared" si="13"/>
        <v>0.41012542236660338</v>
      </c>
      <c r="P58" s="32">
        <f>P57</f>
        <v>3617203</v>
      </c>
      <c r="Q58" s="32">
        <f>Q57</f>
        <v>30053401</v>
      </c>
      <c r="R58" s="32">
        <f>R57</f>
        <v>30053401</v>
      </c>
      <c r="S58" s="32">
        <f>S57</f>
        <v>13574063</v>
      </c>
      <c r="T58" s="37">
        <f t="shared" si="14"/>
        <v>0.45166478828802104</v>
      </c>
      <c r="U58" s="37">
        <f t="shared" si="15"/>
        <v>0.35695812482738742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101579</v>
      </c>
      <c r="G59" s="36">
        <f t="shared" si="8"/>
        <v>0</v>
      </c>
      <c r="H59" s="31">
        <v>-1477</v>
      </c>
      <c r="I59" s="36">
        <f t="shared" si="9"/>
        <v>0</v>
      </c>
      <c r="J59" s="31">
        <v>139111</v>
      </c>
      <c r="K59" s="36">
        <f t="shared" si="10"/>
        <v>0</v>
      </c>
      <c r="L59" s="31">
        <v>94142</v>
      </c>
      <c r="M59" s="36">
        <f t="shared" si="11"/>
        <v>0</v>
      </c>
      <c r="N59" s="31">
        <f t="shared" si="12"/>
        <v>333355</v>
      </c>
      <c r="O59" s="36">
        <f t="shared" si="13"/>
        <v>0</v>
      </c>
      <c r="P59" s="31">
        <v>81594</v>
      </c>
      <c r="Q59" s="31">
        <v>0</v>
      </c>
      <c r="R59" s="31">
        <v>0</v>
      </c>
      <c r="S59" s="31">
        <v>253073</v>
      </c>
      <c r="T59" s="36">
        <f t="shared" si="14"/>
        <v>0</v>
      </c>
      <c r="U59" s="36">
        <f t="shared" si="15"/>
        <v>0.15378581758462628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779532</v>
      </c>
      <c r="E61" s="31">
        <v>779532</v>
      </c>
      <c r="F61" s="31">
        <v>61584</v>
      </c>
      <c r="G61" s="36">
        <f t="shared" si="8"/>
        <v>7.9001246901987343E-2</v>
      </c>
      <c r="H61" s="31">
        <v>76358</v>
      </c>
      <c r="I61" s="36">
        <f t="shared" si="9"/>
        <v>9.7953643981260552E-2</v>
      </c>
      <c r="J61" s="31">
        <v>0</v>
      </c>
      <c r="K61" s="36">
        <f t="shared" si="10"/>
        <v>0</v>
      </c>
      <c r="L61" s="31">
        <v>61884</v>
      </c>
      <c r="M61" s="36">
        <f t="shared" si="11"/>
        <v>7.9386093194378171E-2</v>
      </c>
      <c r="N61" s="31">
        <f t="shared" si="12"/>
        <v>199826</v>
      </c>
      <c r="O61" s="36">
        <f t="shared" si="13"/>
        <v>0.25634098407762607</v>
      </c>
      <c r="P61" s="31">
        <v>61284</v>
      </c>
      <c r="Q61" s="31">
        <v>724240</v>
      </c>
      <c r="R61" s="31">
        <v>735402</v>
      </c>
      <c r="S61" s="31">
        <v>429539</v>
      </c>
      <c r="T61" s="36">
        <f t="shared" si="14"/>
        <v>0.58408734270507834</v>
      </c>
      <c r="U61" s="36">
        <f t="shared" si="15"/>
        <v>9.7904836498923231E-3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779532</v>
      </c>
      <c r="E63" s="32">
        <f>SUM(E59:E62)</f>
        <v>779532</v>
      </c>
      <c r="F63" s="32">
        <f>SUM(F59:F62)</f>
        <v>163163</v>
      </c>
      <c r="G63" s="37">
        <f t="shared" si="8"/>
        <v>0.20930891868454407</v>
      </c>
      <c r="H63" s="32">
        <f>SUM(H59:H62)</f>
        <v>74881</v>
      </c>
      <c r="I63" s="37">
        <f t="shared" si="9"/>
        <v>9.6058917401723079E-2</v>
      </c>
      <c r="J63" s="32">
        <f>SUM(J59:J62)</f>
        <v>139111</v>
      </c>
      <c r="K63" s="37">
        <f t="shared" si="10"/>
        <v>0.17845450860259746</v>
      </c>
      <c r="L63" s="32">
        <f>SUM(L59:L62)</f>
        <v>156026</v>
      </c>
      <c r="M63" s="37">
        <f t="shared" si="11"/>
        <v>0.20015342538856648</v>
      </c>
      <c r="N63" s="32">
        <f t="shared" si="12"/>
        <v>533181</v>
      </c>
      <c r="O63" s="37">
        <f t="shared" si="13"/>
        <v>0.68397577007743104</v>
      </c>
      <c r="P63" s="32">
        <f>SUM(P59:P62)</f>
        <v>142878</v>
      </c>
      <c r="Q63" s="32">
        <f>SUM(Q59:Q62)</f>
        <v>724240</v>
      </c>
      <c r="R63" s="32">
        <f>SUM(R59:R62)</f>
        <v>735402</v>
      </c>
      <c r="S63" s="32">
        <f>SUM(S59:S62)</f>
        <v>682612</v>
      </c>
      <c r="T63" s="37">
        <f t="shared" si="14"/>
        <v>0.92821613212909404</v>
      </c>
      <c r="U63" s="37">
        <f t="shared" si="15"/>
        <v>9.2022564705553034E-2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10170</v>
      </c>
      <c r="E68" s="31">
        <v>10169</v>
      </c>
      <c r="F68" s="31">
        <v>1956</v>
      </c>
      <c r="G68" s="36">
        <f t="shared" si="8"/>
        <v>0.19233038348082596</v>
      </c>
      <c r="H68" s="31">
        <v>252</v>
      </c>
      <c r="I68" s="36">
        <f t="shared" si="9"/>
        <v>2.4778761061946902E-2</v>
      </c>
      <c r="J68" s="31">
        <v>1208</v>
      </c>
      <c r="K68" s="36">
        <f t="shared" si="10"/>
        <v>0.11879240829973449</v>
      </c>
      <c r="L68" s="31">
        <v>-2327</v>
      </c>
      <c r="M68" s="36">
        <f t="shared" si="11"/>
        <v>-0.22883272691513423</v>
      </c>
      <c r="N68" s="31">
        <f t="shared" si="12"/>
        <v>1089</v>
      </c>
      <c r="O68" s="36">
        <f t="shared" si="13"/>
        <v>0.10709017602517455</v>
      </c>
      <c r="P68" s="31">
        <v>400</v>
      </c>
      <c r="Q68" s="31">
        <v>6281</v>
      </c>
      <c r="R68" s="31">
        <v>9639</v>
      </c>
      <c r="S68" s="31">
        <v>3765</v>
      </c>
      <c r="T68" s="36">
        <f t="shared" si="14"/>
        <v>0.39060068471833176</v>
      </c>
      <c r="U68" s="36">
        <f t="shared" si="15"/>
        <v>-6.8174999999999999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10170</v>
      </c>
      <c r="E70" s="32">
        <f>SUM(E64:E69)</f>
        <v>10169</v>
      </c>
      <c r="F70" s="32">
        <f>SUM(F64:F69)</f>
        <v>1956</v>
      </c>
      <c r="G70" s="37">
        <f t="shared" si="8"/>
        <v>0.19233038348082596</v>
      </c>
      <c r="H70" s="32">
        <f>SUM(H64:H69)</f>
        <v>252</v>
      </c>
      <c r="I70" s="37">
        <f t="shared" si="9"/>
        <v>2.4778761061946902E-2</v>
      </c>
      <c r="J70" s="32">
        <f>SUM(J64:J69)</f>
        <v>1208</v>
      </c>
      <c r="K70" s="37">
        <f t="shared" si="10"/>
        <v>0.11879240829973449</v>
      </c>
      <c r="L70" s="32">
        <f>SUM(L64:L69)</f>
        <v>-2327</v>
      </c>
      <c r="M70" s="37">
        <f t="shared" si="11"/>
        <v>-0.22883272691513423</v>
      </c>
      <c r="N70" s="32">
        <f t="shared" si="12"/>
        <v>1089</v>
      </c>
      <c r="O70" s="37">
        <f t="shared" si="13"/>
        <v>0.10709017602517455</v>
      </c>
      <c r="P70" s="32">
        <f>SUM(P64:P69)</f>
        <v>400</v>
      </c>
      <c r="Q70" s="32">
        <f>SUM(Q64:Q69)</f>
        <v>6281</v>
      </c>
      <c r="R70" s="32">
        <f>SUM(R64:R69)</f>
        <v>9639</v>
      </c>
      <c r="S70" s="32">
        <f>SUM(S64:S69)</f>
        <v>3765</v>
      </c>
      <c r="T70" s="37">
        <f t="shared" si="14"/>
        <v>0.39060068471833176</v>
      </c>
      <c r="U70" s="37">
        <f t="shared" si="15"/>
        <v>-6.8174999999999999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205140</v>
      </c>
      <c r="E71" s="31">
        <v>265664</v>
      </c>
      <c r="F71" s="31">
        <v>92249</v>
      </c>
      <c r="G71" s="36">
        <f t="shared" si="8"/>
        <v>0.44968801793896851</v>
      </c>
      <c r="H71" s="31">
        <v>57967</v>
      </c>
      <c r="I71" s="36">
        <f t="shared" si="9"/>
        <v>0.28257287705956907</v>
      </c>
      <c r="J71" s="31">
        <v>182190</v>
      </c>
      <c r="K71" s="36">
        <f t="shared" si="10"/>
        <v>0.68579107443989396</v>
      </c>
      <c r="L71" s="31">
        <v>111725</v>
      </c>
      <c r="M71" s="36">
        <f t="shared" si="11"/>
        <v>0.42055001806793546</v>
      </c>
      <c r="N71" s="31">
        <f t="shared" si="12"/>
        <v>444131</v>
      </c>
      <c r="O71" s="36">
        <f t="shared" si="13"/>
        <v>1.6717771320163817</v>
      </c>
      <c r="P71" s="31">
        <v>42324</v>
      </c>
      <c r="Q71" s="31">
        <v>5004</v>
      </c>
      <c r="R71" s="31">
        <v>195364</v>
      </c>
      <c r="S71" s="31">
        <v>254081</v>
      </c>
      <c r="T71" s="36">
        <f t="shared" si="14"/>
        <v>1.3005517905038799</v>
      </c>
      <c r="U71" s="36">
        <f t="shared" si="15"/>
        <v>1.6397552216236653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2516992</v>
      </c>
      <c r="E73" s="31">
        <v>2553752</v>
      </c>
      <c r="F73" s="31">
        <v>1060962</v>
      </c>
      <c r="G73" s="36">
        <f t="shared" si="8"/>
        <v>0.4215198141273393</v>
      </c>
      <c r="H73" s="31">
        <v>6194</v>
      </c>
      <c r="I73" s="36">
        <f t="shared" si="9"/>
        <v>2.4608739320585841E-3</v>
      </c>
      <c r="J73" s="31">
        <v>19404</v>
      </c>
      <c r="K73" s="36">
        <f t="shared" si="10"/>
        <v>7.59823193481591E-3</v>
      </c>
      <c r="L73" s="31">
        <v>1320307</v>
      </c>
      <c r="M73" s="36">
        <f t="shared" si="11"/>
        <v>0.51700674145335956</v>
      </c>
      <c r="N73" s="31">
        <f t="shared" si="12"/>
        <v>2406867</v>
      </c>
      <c r="O73" s="36">
        <f t="shared" si="13"/>
        <v>0.942482668638145</v>
      </c>
      <c r="P73" s="31">
        <v>16363</v>
      </c>
      <c r="Q73" s="31">
        <v>2369113</v>
      </c>
      <c r="R73" s="31">
        <v>2369113</v>
      </c>
      <c r="S73" s="31">
        <v>53387</v>
      </c>
      <c r="T73" s="36">
        <f t="shared" si="14"/>
        <v>2.2534594170898561E-2</v>
      </c>
      <c r="U73" s="36">
        <f t="shared" si="15"/>
        <v>79.688565666442585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3200000</v>
      </c>
      <c r="E74" s="31">
        <v>6500000</v>
      </c>
      <c r="F74" s="31">
        <v>68261</v>
      </c>
      <c r="G74" s="36">
        <f t="shared" si="8"/>
        <v>2.1331562500000002E-2</v>
      </c>
      <c r="H74" s="31">
        <v>304783</v>
      </c>
      <c r="I74" s="36">
        <f t="shared" si="9"/>
        <v>9.5244687499999994E-2</v>
      </c>
      <c r="J74" s="31">
        <v>252975</v>
      </c>
      <c r="K74" s="36">
        <f t="shared" si="10"/>
        <v>3.8919230769230768E-2</v>
      </c>
      <c r="L74" s="31">
        <v>35652</v>
      </c>
      <c r="M74" s="36">
        <f t="shared" si="11"/>
        <v>5.4849230769230773E-3</v>
      </c>
      <c r="N74" s="31">
        <f t="shared" si="12"/>
        <v>661671</v>
      </c>
      <c r="O74" s="36">
        <f t="shared" si="13"/>
        <v>0.10179553846153847</v>
      </c>
      <c r="P74" s="31">
        <v>124000</v>
      </c>
      <c r="Q74" s="31">
        <v>2226000</v>
      </c>
      <c r="R74" s="31">
        <v>2226000</v>
      </c>
      <c r="S74" s="31">
        <v>440358</v>
      </c>
      <c r="T74" s="36">
        <f t="shared" si="14"/>
        <v>0.19782479784366577</v>
      </c>
      <c r="U74" s="36">
        <f t="shared" si="15"/>
        <v>-0.71248387096774191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6553056</v>
      </c>
      <c r="E76" s="31">
        <v>6553056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4000000</v>
      </c>
      <c r="R76" s="31">
        <v>4000000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12475188</v>
      </c>
      <c r="E78" s="32">
        <f>SUM(E71:E77)</f>
        <v>15872472</v>
      </c>
      <c r="F78" s="32">
        <f>SUM(F71:F77)</f>
        <v>1221472</v>
      </c>
      <c r="G78" s="37">
        <f t="shared" si="8"/>
        <v>9.7912111625091336E-2</v>
      </c>
      <c r="H78" s="32">
        <f>SUM(H71:H77)</f>
        <v>368944</v>
      </c>
      <c r="I78" s="37">
        <f t="shared" si="9"/>
        <v>2.9574223650978247E-2</v>
      </c>
      <c r="J78" s="32">
        <f>SUM(J71:J77)</f>
        <v>454569</v>
      </c>
      <c r="K78" s="37">
        <f t="shared" si="10"/>
        <v>2.8638828280812215E-2</v>
      </c>
      <c r="L78" s="32">
        <f>SUM(L71:L77)</f>
        <v>1467684</v>
      </c>
      <c r="M78" s="37">
        <f t="shared" si="11"/>
        <v>9.2467260298206858E-2</v>
      </c>
      <c r="N78" s="32">
        <f t="shared" si="12"/>
        <v>3512669</v>
      </c>
      <c r="O78" s="37">
        <f t="shared" si="13"/>
        <v>0.22130572981952654</v>
      </c>
      <c r="P78" s="32">
        <f>SUM(P71:P77)</f>
        <v>182687</v>
      </c>
      <c r="Q78" s="32">
        <f>SUM(Q71:Q77)</f>
        <v>8600117</v>
      </c>
      <c r="R78" s="32">
        <f>SUM(R71:R77)</f>
        <v>8790477</v>
      </c>
      <c r="S78" s="32">
        <f>SUM(S71:S77)</f>
        <v>747826</v>
      </c>
      <c r="T78" s="37">
        <f t="shared" si="14"/>
        <v>8.5072289023678693E-2</v>
      </c>
      <c r="U78" s="37">
        <f t="shared" si="15"/>
        <v>7.0338721419695975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13237419</v>
      </c>
      <c r="E79" s="31">
        <v>13237419</v>
      </c>
      <c r="F79" s="31">
        <v>2053600</v>
      </c>
      <c r="G79" s="36">
        <f t="shared" si="8"/>
        <v>0.15513598232404671</v>
      </c>
      <c r="H79" s="31">
        <v>1821981</v>
      </c>
      <c r="I79" s="36">
        <f t="shared" si="9"/>
        <v>0.13763868923390579</v>
      </c>
      <c r="J79" s="31">
        <v>549262</v>
      </c>
      <c r="K79" s="36">
        <f t="shared" si="10"/>
        <v>4.1493133971206922E-2</v>
      </c>
      <c r="L79" s="31">
        <v>366946</v>
      </c>
      <c r="M79" s="36">
        <f t="shared" si="11"/>
        <v>2.7720358477736483E-2</v>
      </c>
      <c r="N79" s="31">
        <f t="shared" si="12"/>
        <v>4791789</v>
      </c>
      <c r="O79" s="36">
        <f t="shared" si="13"/>
        <v>0.36198816400689593</v>
      </c>
      <c r="P79" s="31">
        <v>3280989</v>
      </c>
      <c r="Q79" s="31">
        <v>12619083</v>
      </c>
      <c r="R79" s="31">
        <v>12619083</v>
      </c>
      <c r="S79" s="31">
        <v>6378913</v>
      </c>
      <c r="T79" s="36">
        <f t="shared" si="14"/>
        <v>0.5054973487376222</v>
      </c>
      <c r="U79" s="36">
        <f t="shared" si="15"/>
        <v>-0.88815994201748316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277313030</v>
      </c>
      <c r="E81" s="31">
        <v>238449033</v>
      </c>
      <c r="F81" s="31">
        <v>69000671</v>
      </c>
      <c r="G81" s="36">
        <f t="shared" si="8"/>
        <v>0.2488187121968268</v>
      </c>
      <c r="H81" s="31">
        <v>64670959</v>
      </c>
      <c r="I81" s="36">
        <f t="shared" si="9"/>
        <v>0.23320562686866894</v>
      </c>
      <c r="J81" s="31">
        <v>64816052</v>
      </c>
      <c r="K81" s="36">
        <f t="shared" si="10"/>
        <v>0.27182350536099681</v>
      </c>
      <c r="L81" s="31">
        <v>62598410</v>
      </c>
      <c r="M81" s="36">
        <f t="shared" si="11"/>
        <v>0.26252322860122479</v>
      </c>
      <c r="N81" s="31">
        <f t="shared" si="12"/>
        <v>261086092</v>
      </c>
      <c r="O81" s="36">
        <f t="shared" si="13"/>
        <v>1.0949345808418522</v>
      </c>
      <c r="P81" s="31">
        <v>62489408</v>
      </c>
      <c r="Q81" s="31">
        <v>265833490</v>
      </c>
      <c r="R81" s="31">
        <v>363995920</v>
      </c>
      <c r="S81" s="31">
        <v>253692680</v>
      </c>
      <c r="T81" s="36">
        <f t="shared" si="14"/>
        <v>0.69696572423119463</v>
      </c>
      <c r="U81" s="36">
        <f t="shared" si="15"/>
        <v>1.744327614689567E-3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290550449</v>
      </c>
      <c r="E84" s="32">
        <f>SUM(E79:E83)</f>
        <v>251686452</v>
      </c>
      <c r="F84" s="32">
        <f>SUM(F79:F83)</f>
        <v>71054271</v>
      </c>
      <c r="G84" s="37">
        <f t="shared" si="8"/>
        <v>0.24455054619447517</v>
      </c>
      <c r="H84" s="32">
        <f>SUM(H79:H83)</f>
        <v>66492940</v>
      </c>
      <c r="I84" s="37">
        <f t="shared" si="9"/>
        <v>0.22885161674625393</v>
      </c>
      <c r="J84" s="32">
        <f>SUM(J79:J83)</f>
        <v>65365314</v>
      </c>
      <c r="K84" s="37">
        <f t="shared" si="10"/>
        <v>0.25970930687997462</v>
      </c>
      <c r="L84" s="32">
        <f>SUM(L79:L83)</f>
        <v>62965356</v>
      </c>
      <c r="M84" s="37">
        <f t="shared" si="11"/>
        <v>0.25017379958139346</v>
      </c>
      <c r="N84" s="32">
        <f t="shared" si="12"/>
        <v>265877881</v>
      </c>
      <c r="O84" s="37">
        <f t="shared" si="13"/>
        <v>1.0563853512464787</v>
      </c>
      <c r="P84" s="32">
        <f>SUM(P79:P83)</f>
        <v>65770397</v>
      </c>
      <c r="Q84" s="32">
        <f>SUM(Q79:Q83)</f>
        <v>278452573</v>
      </c>
      <c r="R84" s="32">
        <f>SUM(R79:R83)</f>
        <v>376615003</v>
      </c>
      <c r="S84" s="32">
        <f>SUM(S79:S83)</f>
        <v>260071593</v>
      </c>
      <c r="T84" s="37">
        <f t="shared" si="14"/>
        <v>0.69055027263478397</v>
      </c>
      <c r="U84" s="37">
        <f t="shared" si="15"/>
        <v>-4.264898993995736E-2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326314634</v>
      </c>
      <c r="E85" s="32">
        <f>SUM(E57,E59:E62,E64:E69,E71:E77,E79:E83)</f>
        <v>303597920</v>
      </c>
      <c r="F85" s="32">
        <f>SUM(F57,F59:F62,F64:F69,F71:F77,F79:F83)</f>
        <v>76025079</v>
      </c>
      <c r="G85" s="37">
        <f t="shared" si="8"/>
        <v>0.23298090578432348</v>
      </c>
      <c r="H85" s="32">
        <f>SUM(H57,H59:H62,H64:H69,H71:H77,H79:H83)</f>
        <v>70516278</v>
      </c>
      <c r="I85" s="37">
        <f t="shared" si="9"/>
        <v>0.21609903649003986</v>
      </c>
      <c r="J85" s="32">
        <f>SUM(J57,J59:J62,J64:J69,J71:J77,J79:J83)</f>
        <v>68344963</v>
      </c>
      <c r="K85" s="37">
        <f t="shared" si="10"/>
        <v>0.22511670369810174</v>
      </c>
      <c r="L85" s="32">
        <f>SUM(L57,L59:L62,L64:L69,L71:L77,L79:L83)</f>
        <v>69495132</v>
      </c>
      <c r="M85" s="37">
        <f t="shared" si="11"/>
        <v>0.22890516509467523</v>
      </c>
      <c r="N85" s="32">
        <f t="shared" si="12"/>
        <v>284381452</v>
      </c>
      <c r="O85" s="37">
        <f t="shared" si="13"/>
        <v>0.93670421720939323</v>
      </c>
      <c r="P85" s="32">
        <f>SUM(P57,P59:P62,P64:P69,P71:P77,P79:P83)</f>
        <v>69713565</v>
      </c>
      <c r="Q85" s="32">
        <f>SUM(Q57,Q59:Q62,Q64:Q69,Q71:Q77,Q79:Q83)</f>
        <v>317836612</v>
      </c>
      <c r="R85" s="32">
        <f>SUM(R57,R59:R62,R64:R69,R71:R77,R79:R83)</f>
        <v>416203922</v>
      </c>
      <c r="S85" s="32">
        <f>SUM(S57,S59:S62,S64:S69,S71:S77,S79:S83)</f>
        <v>275079859</v>
      </c>
      <c r="T85" s="37">
        <f t="shared" si="14"/>
        <v>0.6609256771972466</v>
      </c>
      <c r="U85" s="37">
        <f t="shared" si="15"/>
        <v>-3.1332926382404702E-3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189381803</v>
      </c>
      <c r="E88" s="31">
        <v>220701875</v>
      </c>
      <c r="F88" s="31">
        <v>42707854</v>
      </c>
      <c r="G88" s="36">
        <f t="shared" ref="G88:G99" si="16">IF(($D88      =0),0,($F88      /$D88      ))</f>
        <v>0.22551191995991293</v>
      </c>
      <c r="H88" s="31">
        <v>61733654</v>
      </c>
      <c r="I88" s="36">
        <f t="shared" ref="I88:I99" si="17">IF(($D88      =0),0,($H88      /$D88      ))</f>
        <v>0.32597458162334636</v>
      </c>
      <c r="J88" s="31">
        <v>48983918</v>
      </c>
      <c r="K88" s="36">
        <f t="shared" ref="K88:K99" si="18">IF(($E88      =0),0,($J88      /$E88      ))</f>
        <v>0.22194608903979632</v>
      </c>
      <c r="L88" s="31">
        <v>49499545</v>
      </c>
      <c r="M88" s="36">
        <f t="shared" ref="M88:M99" si="19">IF(($E88      =0),0,($L88      /$E88      ))</f>
        <v>0.22428239451975657</v>
      </c>
      <c r="N88" s="31">
        <f t="shared" ref="N88:N99" si="20">$F88      +$H88      +$J88      +$L88</f>
        <v>202924971</v>
      </c>
      <c r="O88" s="36">
        <f t="shared" ref="O88:O99" si="21">IF(($E88      =0),0,($N88      /$E88      ))</f>
        <v>0.91945286373303359</v>
      </c>
      <c r="P88" s="31">
        <v>78697705</v>
      </c>
      <c r="Q88" s="31">
        <v>165704276</v>
      </c>
      <c r="R88" s="31">
        <v>306449187</v>
      </c>
      <c r="S88" s="31">
        <v>204034677</v>
      </c>
      <c r="T88" s="36">
        <f t="shared" ref="T88:T99" si="22">IF(($R88      =0),0,($S88      /$R88      ))</f>
        <v>0.66580263761639547</v>
      </c>
      <c r="U88" s="36">
        <f t="shared" ref="U88:U99" si="23">IF(($P88      =0),0,(($L88      /$P88      )-1))</f>
        <v>-0.37101666433601843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843374000</v>
      </c>
      <c r="E89" s="31">
        <v>550135000</v>
      </c>
      <c r="F89" s="31">
        <v>106785819</v>
      </c>
      <c r="G89" s="36">
        <f t="shared" si="16"/>
        <v>0.12661739512956291</v>
      </c>
      <c r="H89" s="31">
        <v>79905486</v>
      </c>
      <c r="I89" s="36">
        <f t="shared" si="17"/>
        <v>9.4745019410131207E-2</v>
      </c>
      <c r="J89" s="31">
        <v>123557947</v>
      </c>
      <c r="K89" s="36">
        <f t="shared" si="18"/>
        <v>0.22459568469557473</v>
      </c>
      <c r="L89" s="31">
        <v>115989837</v>
      </c>
      <c r="M89" s="36">
        <f t="shared" si="19"/>
        <v>0.2108388613703909</v>
      </c>
      <c r="N89" s="31">
        <f t="shared" si="20"/>
        <v>426239089</v>
      </c>
      <c r="O89" s="36">
        <f t="shared" si="21"/>
        <v>0.77478998609432226</v>
      </c>
      <c r="P89" s="31">
        <v>86823375</v>
      </c>
      <c r="Q89" s="31">
        <v>543289510</v>
      </c>
      <c r="R89" s="31">
        <v>653103903</v>
      </c>
      <c r="S89" s="31">
        <v>368313726</v>
      </c>
      <c r="T89" s="36">
        <f t="shared" si="22"/>
        <v>0.5639435383989736</v>
      </c>
      <c r="U89" s="36">
        <f t="shared" si="23"/>
        <v>0.33592868279999477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180105478</v>
      </c>
      <c r="E90" s="31">
        <v>98129376</v>
      </c>
      <c r="F90" s="31">
        <v>4288787</v>
      </c>
      <c r="G90" s="36">
        <f t="shared" si="16"/>
        <v>2.3812640501695344E-2</v>
      </c>
      <c r="H90" s="31">
        <v>26334430</v>
      </c>
      <c r="I90" s="36">
        <f t="shared" si="17"/>
        <v>0.14621670752291055</v>
      </c>
      <c r="J90" s="31">
        <v>35624759</v>
      </c>
      <c r="K90" s="36">
        <f t="shared" si="18"/>
        <v>0.36303867865215</v>
      </c>
      <c r="L90" s="31">
        <v>291555755</v>
      </c>
      <c r="M90" s="36">
        <f t="shared" si="19"/>
        <v>2.9711363394382535</v>
      </c>
      <c r="N90" s="31">
        <f t="shared" si="20"/>
        <v>357803731</v>
      </c>
      <c r="O90" s="36">
        <f t="shared" si="21"/>
        <v>3.6462448410963093</v>
      </c>
      <c r="P90" s="31">
        <v>95194838</v>
      </c>
      <c r="Q90" s="31">
        <v>252628981</v>
      </c>
      <c r="R90" s="31">
        <v>197477953</v>
      </c>
      <c r="S90" s="31">
        <v>95538216</v>
      </c>
      <c r="T90" s="36">
        <f t="shared" si="22"/>
        <v>0.48379180839493513</v>
      </c>
      <c r="U90" s="36">
        <f t="shared" si="23"/>
        <v>2.0627265209485413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1212861281</v>
      </c>
      <c r="E91" s="32">
        <f>SUM(E88:E90)</f>
        <v>868966251</v>
      </c>
      <c r="F91" s="32">
        <f>SUM(F88:F90)</f>
        <v>153782460</v>
      </c>
      <c r="G91" s="37">
        <f t="shared" si="16"/>
        <v>0.12679311509821378</v>
      </c>
      <c r="H91" s="32">
        <f>SUM(H88:H90)</f>
        <v>167973570</v>
      </c>
      <c r="I91" s="37">
        <f t="shared" si="17"/>
        <v>0.1384936370147016</v>
      </c>
      <c r="J91" s="32">
        <f>SUM(J88:J90)</f>
        <v>208166624</v>
      </c>
      <c r="K91" s="37">
        <f t="shared" si="18"/>
        <v>0.2395566269235927</v>
      </c>
      <c r="L91" s="32">
        <f>SUM(L88:L90)</f>
        <v>457045137</v>
      </c>
      <c r="M91" s="37">
        <f t="shared" si="19"/>
        <v>0.52596419765904123</v>
      </c>
      <c r="N91" s="32">
        <f t="shared" si="20"/>
        <v>986967791</v>
      </c>
      <c r="O91" s="37">
        <f t="shared" si="21"/>
        <v>1.1357953083496679</v>
      </c>
      <c r="P91" s="32">
        <f>SUM(P88:P90)</f>
        <v>260715918</v>
      </c>
      <c r="Q91" s="32">
        <f>SUM(Q88:Q90)</f>
        <v>961622767</v>
      </c>
      <c r="R91" s="32">
        <f>SUM(R88:R90)</f>
        <v>1157031043</v>
      </c>
      <c r="S91" s="32">
        <f>SUM(S88:S90)</f>
        <v>667886619</v>
      </c>
      <c r="T91" s="37">
        <f t="shared" si="22"/>
        <v>0.57724174562185881</v>
      </c>
      <c r="U91" s="37">
        <f t="shared" si="23"/>
        <v>0.75303886508379603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9317892</v>
      </c>
      <c r="E92" s="31">
        <v>9317892</v>
      </c>
      <c r="F92" s="31">
        <v>2622021</v>
      </c>
      <c r="G92" s="36">
        <f t="shared" si="16"/>
        <v>0.28139637162568532</v>
      </c>
      <c r="H92" s="31">
        <v>2865915</v>
      </c>
      <c r="I92" s="36">
        <f t="shared" si="17"/>
        <v>0.30757117596984385</v>
      </c>
      <c r="J92" s="31">
        <v>2791166</v>
      </c>
      <c r="K92" s="36">
        <f t="shared" si="18"/>
        <v>0.2995490825607337</v>
      </c>
      <c r="L92" s="31">
        <v>2825193</v>
      </c>
      <c r="M92" s="36">
        <f t="shared" si="19"/>
        <v>0.30320087418914066</v>
      </c>
      <c r="N92" s="31">
        <f t="shared" si="20"/>
        <v>11104295</v>
      </c>
      <c r="O92" s="36">
        <f t="shared" si="21"/>
        <v>1.1917175043454034</v>
      </c>
      <c r="P92" s="31">
        <v>2120135</v>
      </c>
      <c r="Q92" s="31">
        <v>9229454</v>
      </c>
      <c r="R92" s="31">
        <v>9229454</v>
      </c>
      <c r="S92" s="31">
        <v>8775045</v>
      </c>
      <c r="T92" s="36">
        <f t="shared" si="22"/>
        <v>0.95076534321531914</v>
      </c>
      <c r="U92" s="36">
        <f t="shared" si="23"/>
        <v>0.3325533515554433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3088546</v>
      </c>
      <c r="E94" s="31">
        <v>2533937</v>
      </c>
      <c r="F94" s="31">
        <v>777798</v>
      </c>
      <c r="G94" s="36">
        <f t="shared" si="16"/>
        <v>0.25183306319543242</v>
      </c>
      <c r="H94" s="31">
        <v>520660</v>
      </c>
      <c r="I94" s="36">
        <f t="shared" si="17"/>
        <v>0.16857770614392661</v>
      </c>
      <c r="J94" s="31">
        <v>1167948</v>
      </c>
      <c r="K94" s="36">
        <f t="shared" si="18"/>
        <v>0.46092227233747329</v>
      </c>
      <c r="L94" s="31">
        <v>790993</v>
      </c>
      <c r="M94" s="36">
        <f t="shared" si="19"/>
        <v>0.31215969457804199</v>
      </c>
      <c r="N94" s="31">
        <f t="shared" si="20"/>
        <v>3257399</v>
      </c>
      <c r="O94" s="36">
        <f t="shared" si="21"/>
        <v>1.2855090714567885</v>
      </c>
      <c r="P94" s="31">
        <v>3994861</v>
      </c>
      <c r="Q94" s="31">
        <v>3077360</v>
      </c>
      <c r="R94" s="31">
        <v>2839539</v>
      </c>
      <c r="S94" s="31">
        <v>5573165</v>
      </c>
      <c r="T94" s="36">
        <f t="shared" si="22"/>
        <v>1.9627006355609133</v>
      </c>
      <c r="U94" s="36">
        <f t="shared" si="23"/>
        <v>-0.80199736611611772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12406438</v>
      </c>
      <c r="E96" s="32">
        <f>SUM(E92:E95)</f>
        <v>11851829</v>
      </c>
      <c r="F96" s="32">
        <f>SUM(F92:F95)</f>
        <v>3399819</v>
      </c>
      <c r="G96" s="37">
        <f t="shared" si="16"/>
        <v>0.27403667353997979</v>
      </c>
      <c r="H96" s="32">
        <f>SUM(H92:H95)</f>
        <v>3386575</v>
      </c>
      <c r="I96" s="37">
        <f t="shared" si="17"/>
        <v>0.27296916326829668</v>
      </c>
      <c r="J96" s="32">
        <f>SUM(J92:J95)</f>
        <v>3959114</v>
      </c>
      <c r="K96" s="37">
        <f t="shared" si="18"/>
        <v>0.33405088784186809</v>
      </c>
      <c r="L96" s="32">
        <f>SUM(L92:L95)</f>
        <v>3616186</v>
      </c>
      <c r="M96" s="37">
        <f t="shared" si="19"/>
        <v>0.30511628205233132</v>
      </c>
      <c r="N96" s="32">
        <f t="shared" si="20"/>
        <v>14361694</v>
      </c>
      <c r="O96" s="37">
        <f t="shared" si="21"/>
        <v>1.2117702676945474</v>
      </c>
      <c r="P96" s="32">
        <f>SUM(P92:P95)</f>
        <v>6114996</v>
      </c>
      <c r="Q96" s="32">
        <f>SUM(Q92:Q95)</f>
        <v>12306814</v>
      </c>
      <c r="R96" s="32">
        <f>SUM(R92:R95)</f>
        <v>12068993</v>
      </c>
      <c r="S96" s="32">
        <f>SUM(S92:S95)</f>
        <v>14348210</v>
      </c>
      <c r="T96" s="37">
        <f t="shared" si="22"/>
        <v>1.188848978535326</v>
      </c>
      <c r="U96" s="37">
        <f t="shared" si="23"/>
        <v>-0.40863640793877876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25931</v>
      </c>
      <c r="E97" s="31">
        <v>25931</v>
      </c>
      <c r="F97" s="31">
        <v>213051</v>
      </c>
      <c r="G97" s="36">
        <f t="shared" si="16"/>
        <v>8.2160734256295562</v>
      </c>
      <c r="H97" s="31">
        <v>186889</v>
      </c>
      <c r="I97" s="36">
        <f t="shared" si="17"/>
        <v>7.2071651691026188</v>
      </c>
      <c r="J97" s="31">
        <v>237285</v>
      </c>
      <c r="K97" s="36">
        <f t="shared" si="18"/>
        <v>9.1506305194554773</v>
      </c>
      <c r="L97" s="31">
        <v>97379</v>
      </c>
      <c r="M97" s="36">
        <f t="shared" si="19"/>
        <v>3.7553121746172535</v>
      </c>
      <c r="N97" s="31">
        <f t="shared" si="20"/>
        <v>734604</v>
      </c>
      <c r="O97" s="36">
        <f t="shared" si="21"/>
        <v>28.329181288804904</v>
      </c>
      <c r="P97" s="31">
        <v>672401</v>
      </c>
      <c r="Q97" s="31">
        <v>-575682</v>
      </c>
      <c r="R97" s="31">
        <v>24720</v>
      </c>
      <c r="S97" s="31">
        <v>535447</v>
      </c>
      <c r="T97" s="36">
        <f t="shared" si="22"/>
        <v>21.660477346278316</v>
      </c>
      <c r="U97" s="36">
        <f t="shared" si="23"/>
        <v>-0.85517719337121745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1537778</v>
      </c>
      <c r="E98" s="31">
        <v>3516276</v>
      </c>
      <c r="F98" s="31">
        <v>542995</v>
      </c>
      <c r="G98" s="36">
        <f t="shared" si="16"/>
        <v>0.35310363394456157</v>
      </c>
      <c r="H98" s="31">
        <v>698542</v>
      </c>
      <c r="I98" s="36">
        <f t="shared" si="17"/>
        <v>0.4542541251077854</v>
      </c>
      <c r="J98" s="31">
        <v>946342</v>
      </c>
      <c r="K98" s="36">
        <f t="shared" si="18"/>
        <v>0.26913188839556396</v>
      </c>
      <c r="L98" s="31">
        <v>675222</v>
      </c>
      <c r="M98" s="36">
        <f t="shared" si="19"/>
        <v>0.19202758827805325</v>
      </c>
      <c r="N98" s="31">
        <f t="shared" si="20"/>
        <v>2863101</v>
      </c>
      <c r="O98" s="36">
        <f t="shared" si="21"/>
        <v>0.8142423973544739</v>
      </c>
      <c r="P98" s="31">
        <v>2355085</v>
      </c>
      <c r="Q98" s="31">
        <v>1446424</v>
      </c>
      <c r="R98" s="31">
        <v>1446424</v>
      </c>
      <c r="S98" s="31">
        <v>2947836</v>
      </c>
      <c r="T98" s="36">
        <f t="shared" si="22"/>
        <v>2.0380165152126901</v>
      </c>
      <c r="U98" s="36">
        <f t="shared" si="23"/>
        <v>-0.71329187693862428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9850203</v>
      </c>
      <c r="E99" s="31">
        <v>7886205</v>
      </c>
      <c r="F99" s="31">
        <v>659480</v>
      </c>
      <c r="G99" s="36">
        <f t="shared" si="16"/>
        <v>6.6950904463593294E-2</v>
      </c>
      <c r="H99" s="31">
        <v>-79667</v>
      </c>
      <c r="I99" s="36">
        <f t="shared" si="17"/>
        <v>-8.087853620884768E-3</v>
      </c>
      <c r="J99" s="31">
        <v>1333569</v>
      </c>
      <c r="K99" s="36">
        <f t="shared" si="18"/>
        <v>0.16910148797805788</v>
      </c>
      <c r="L99" s="31">
        <v>3862876</v>
      </c>
      <c r="M99" s="36">
        <f t="shared" si="19"/>
        <v>0.48982698268685637</v>
      </c>
      <c r="N99" s="31">
        <f t="shared" si="20"/>
        <v>5776258</v>
      </c>
      <c r="O99" s="36">
        <f t="shared" si="21"/>
        <v>0.73245090636117116</v>
      </c>
      <c r="P99" s="31">
        <v>31094</v>
      </c>
      <c r="Q99" s="31">
        <v>1950764</v>
      </c>
      <c r="R99" s="31">
        <v>1950764</v>
      </c>
      <c r="S99" s="31">
        <v>51920</v>
      </c>
      <c r="T99" s="36">
        <f t="shared" si="22"/>
        <v>2.6615213321549917E-2</v>
      </c>
      <c r="U99" s="36">
        <f t="shared" si="23"/>
        <v>123.23219913809739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11413912</v>
      </c>
      <c r="E101" s="32">
        <f>SUM(E97:E100)</f>
        <v>11428412</v>
      </c>
      <c r="F101" s="32">
        <f>SUM(F97:F100)</f>
        <v>1415526</v>
      </c>
      <c r="G101" s="37">
        <f>IF(($D101     =0),0,($F101     /$D101     ))</f>
        <v>0.124017602378571</v>
      </c>
      <c r="H101" s="32">
        <f>SUM(H97:H100)</f>
        <v>805764</v>
      </c>
      <c r="I101" s="37">
        <f>IF(($D101     =0),0,($H101     /$D101     ))</f>
        <v>7.0594902080899163E-2</v>
      </c>
      <c r="J101" s="32">
        <f>SUM(J97:J100)</f>
        <v>2517196</v>
      </c>
      <c r="K101" s="37">
        <f>IF(($E101     =0),0,($J101     /$E101     ))</f>
        <v>0.22025772259523022</v>
      </c>
      <c r="L101" s="32">
        <f>SUM(L97:L100)</f>
        <v>4635477</v>
      </c>
      <c r="M101" s="37">
        <f>IF(($E101     =0),0,($L101     /$E101     ))</f>
        <v>0.40560989575804585</v>
      </c>
      <c r="N101" s="32">
        <f>$F101     +$H101     +$J101     +$L101</f>
        <v>9373963</v>
      </c>
      <c r="O101" s="37">
        <f>IF(($E101     =0),0,($N101     /$E101     ))</f>
        <v>0.82023320475320627</v>
      </c>
      <c r="P101" s="32">
        <f>SUM(P97:P100)</f>
        <v>3058580</v>
      </c>
      <c r="Q101" s="32">
        <f>SUM(Q97:Q100)</f>
        <v>2821506</v>
      </c>
      <c r="R101" s="32">
        <f>SUM(R97:R100)</f>
        <v>3421908</v>
      </c>
      <c r="S101" s="32">
        <f>SUM(S97:S100)</f>
        <v>3535203</v>
      </c>
      <c r="T101" s="37">
        <f>IF(($R101     =0),0,($S101     /$R101     ))</f>
        <v>1.0331087218008199</v>
      </c>
      <c r="U101" s="37">
        <f>IF(($P101     =0),0,(($L101     /$P101     )-1))</f>
        <v>0.51556506614180431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1236681631</v>
      </c>
      <c r="E102" s="32">
        <f>SUM(E88:E90,E92:E95,E97:E100)</f>
        <v>892246492</v>
      </c>
      <c r="F102" s="32">
        <f>SUM(F88:F90,F92:F95,F97:F100)</f>
        <v>158597805</v>
      </c>
      <c r="G102" s="37">
        <f>IF(($D102     =0),0,($F102     /$D102     ))</f>
        <v>0.12824465167462329</v>
      </c>
      <c r="H102" s="32">
        <f>SUM(H88:H90,H92:H95,H97:H100)</f>
        <v>172165909</v>
      </c>
      <c r="I102" s="37">
        <f>IF(($D102     =0),0,($H102     /$D102     ))</f>
        <v>0.13921603158347551</v>
      </c>
      <c r="J102" s="32">
        <f>SUM(J88:J90,J92:J95,J97:J100)</f>
        <v>214642934</v>
      </c>
      <c r="K102" s="37">
        <f>IF(($E102     =0),0,($J102     /$E102     ))</f>
        <v>0.2405646151870777</v>
      </c>
      <c r="L102" s="32">
        <f>SUM(L88:L90,L92:L95,L97:L100)</f>
        <v>465296800</v>
      </c>
      <c r="M102" s="37">
        <f>IF(($E102     =0),0,($L102     /$E102     ))</f>
        <v>0.52148907748241391</v>
      </c>
      <c r="N102" s="32">
        <f>$F102     +$H102     +$J102     +$L102</f>
        <v>1010703448</v>
      </c>
      <c r="O102" s="37">
        <f>IF(($E102     =0),0,($N102     /$E102     ))</f>
        <v>1.1327625909007217</v>
      </c>
      <c r="P102" s="32">
        <f>SUM(P88:P90,P92:P95,P97:P100)</f>
        <v>269889494</v>
      </c>
      <c r="Q102" s="32">
        <f>SUM(Q88:Q90,Q92:Q95,Q97:Q100)</f>
        <v>976751087</v>
      </c>
      <c r="R102" s="32">
        <f>SUM(R88:R90,R92:R95,R97:R100)</f>
        <v>1172521944</v>
      </c>
      <c r="S102" s="32">
        <f>SUM(S88:S90,S92:S95,S97:S100)</f>
        <v>685770032</v>
      </c>
      <c r="T102" s="37">
        <f>IF(($R102     =0),0,($S102     /$R102     ))</f>
        <v>0.58486754598428226</v>
      </c>
      <c r="U102" s="37">
        <f>IF(($P102     =0),0,(($L102     /$P102     )-1))</f>
        <v>0.72402709384456432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323197260</v>
      </c>
      <c r="E105" s="31">
        <v>368991260</v>
      </c>
      <c r="F105" s="31">
        <v>70244399</v>
      </c>
      <c r="G105" s="36">
        <f t="shared" ref="G105:G136" si="24">IF(($D105     =0),0,($F105     /$D105     ))</f>
        <v>0.21734218600739375</v>
      </c>
      <c r="H105" s="31">
        <v>44617496</v>
      </c>
      <c r="I105" s="36">
        <f t="shared" ref="I105:I136" si="25">IF(($D105     =0),0,($H105     /$D105     ))</f>
        <v>0.13805035352094261</v>
      </c>
      <c r="J105" s="31">
        <v>76018176</v>
      </c>
      <c r="K105" s="36">
        <f t="shared" ref="K105:K136" si="26">IF(($E105     =0),0,($J105     /$E105     ))</f>
        <v>0.20601619669799226</v>
      </c>
      <c r="L105" s="31">
        <v>70951938</v>
      </c>
      <c r="M105" s="36">
        <f t="shared" ref="M105:M136" si="27">IF(($E105     =0),0,($L105     /$E105     ))</f>
        <v>0.19228622921854571</v>
      </c>
      <c r="N105" s="31">
        <f t="shared" ref="N105:N136" si="28">$F105     +$H105     +$J105     +$L105</f>
        <v>261832009</v>
      </c>
      <c r="O105" s="36">
        <f t="shared" ref="O105:O136" si="29">IF(($E105     =0),0,($N105     /$E105     ))</f>
        <v>0.70958864716741532</v>
      </c>
      <c r="P105" s="31">
        <v>102861521</v>
      </c>
      <c r="Q105" s="31">
        <v>386306510</v>
      </c>
      <c r="R105" s="31">
        <v>467268510</v>
      </c>
      <c r="S105" s="31">
        <v>380055981</v>
      </c>
      <c r="T105" s="36">
        <f t="shared" ref="T105:T136" si="30">IF(($R105     =0),0,($S105     /$R105     ))</f>
        <v>0.81335671646266083</v>
      </c>
      <c r="U105" s="36">
        <f t="shared" ref="U105:U136" si="31">IF(($P105     =0),0,(($L105     /$P105     )-1))</f>
        <v>-0.31021885239282043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323197260</v>
      </c>
      <c r="E106" s="32">
        <f>E105</f>
        <v>368991260</v>
      </c>
      <c r="F106" s="32">
        <f>F105</f>
        <v>70244399</v>
      </c>
      <c r="G106" s="37">
        <f t="shared" si="24"/>
        <v>0.21734218600739375</v>
      </c>
      <c r="H106" s="32">
        <f>H105</f>
        <v>44617496</v>
      </c>
      <c r="I106" s="37">
        <f t="shared" si="25"/>
        <v>0.13805035352094261</v>
      </c>
      <c r="J106" s="32">
        <f>J105</f>
        <v>76018176</v>
      </c>
      <c r="K106" s="37">
        <f t="shared" si="26"/>
        <v>0.20601619669799226</v>
      </c>
      <c r="L106" s="32">
        <f>L105</f>
        <v>70951938</v>
      </c>
      <c r="M106" s="37">
        <f t="shared" si="27"/>
        <v>0.19228622921854571</v>
      </c>
      <c r="N106" s="32">
        <f t="shared" si="28"/>
        <v>261832009</v>
      </c>
      <c r="O106" s="37">
        <f t="shared" si="29"/>
        <v>0.70958864716741532</v>
      </c>
      <c r="P106" s="32">
        <f>P105</f>
        <v>102861521</v>
      </c>
      <c r="Q106" s="32">
        <f>Q105</f>
        <v>386306510</v>
      </c>
      <c r="R106" s="32">
        <f>R105</f>
        <v>467268510</v>
      </c>
      <c r="S106" s="32">
        <f>S105</f>
        <v>380055981</v>
      </c>
      <c r="T106" s="37">
        <f t="shared" si="30"/>
        <v>0.81335671646266083</v>
      </c>
      <c r="U106" s="37">
        <f t="shared" si="31"/>
        <v>-0.31021885239282043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23730</v>
      </c>
      <c r="E107" s="31">
        <v>35772</v>
      </c>
      <c r="F107" s="31">
        <v>9427</v>
      </c>
      <c r="G107" s="36">
        <f t="shared" si="24"/>
        <v>0.39726085124315214</v>
      </c>
      <c r="H107" s="31">
        <v>9427</v>
      </c>
      <c r="I107" s="36">
        <f t="shared" si="25"/>
        <v>0.39726085124315214</v>
      </c>
      <c r="J107" s="31">
        <v>8943</v>
      </c>
      <c r="K107" s="36">
        <f t="shared" si="26"/>
        <v>0.25</v>
      </c>
      <c r="L107" s="31">
        <v>8943</v>
      </c>
      <c r="M107" s="36">
        <f t="shared" si="27"/>
        <v>0.25</v>
      </c>
      <c r="N107" s="31">
        <f t="shared" si="28"/>
        <v>36740</v>
      </c>
      <c r="O107" s="36">
        <f t="shared" si="29"/>
        <v>1.0270602706027061</v>
      </c>
      <c r="P107" s="31">
        <v>8943</v>
      </c>
      <c r="Q107" s="31">
        <v>22600</v>
      </c>
      <c r="R107" s="31">
        <v>22600</v>
      </c>
      <c r="S107" s="31">
        <v>36120</v>
      </c>
      <c r="T107" s="36">
        <f t="shared" si="30"/>
        <v>1.5982300884955751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6606228</v>
      </c>
      <c r="E109" s="31">
        <v>6606228</v>
      </c>
      <c r="F109" s="31">
        <v>0</v>
      </c>
      <c r="G109" s="36">
        <f t="shared" si="24"/>
        <v>0</v>
      </c>
      <c r="H109" s="31">
        <v>6606228</v>
      </c>
      <c r="I109" s="36">
        <f t="shared" si="25"/>
        <v>1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6606228</v>
      </c>
      <c r="O109" s="36">
        <f t="shared" si="29"/>
        <v>1</v>
      </c>
      <c r="P109" s="31">
        <v>0</v>
      </c>
      <c r="Q109" s="31">
        <v>6274375</v>
      </c>
      <c r="R109" s="31">
        <v>6274375</v>
      </c>
      <c r="S109" s="31">
        <v>6274375</v>
      </c>
      <c r="T109" s="36">
        <f t="shared" si="30"/>
        <v>1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2508564</v>
      </c>
      <c r="E110" s="31">
        <v>2895350</v>
      </c>
      <c r="F110" s="31">
        <v>1759860</v>
      </c>
      <c r="G110" s="36">
        <f t="shared" si="24"/>
        <v>0.70154080182925371</v>
      </c>
      <c r="H110" s="31">
        <v>1046135</v>
      </c>
      <c r="I110" s="36">
        <f t="shared" si="25"/>
        <v>0.41702543766074934</v>
      </c>
      <c r="J110" s="31">
        <v>42352</v>
      </c>
      <c r="K110" s="36">
        <f t="shared" si="26"/>
        <v>1.4627592519039148E-2</v>
      </c>
      <c r="L110" s="31">
        <v>1177978</v>
      </c>
      <c r="M110" s="36">
        <f t="shared" si="27"/>
        <v>0.40685167596318234</v>
      </c>
      <c r="N110" s="31">
        <f t="shared" si="28"/>
        <v>4026325</v>
      </c>
      <c r="O110" s="36">
        <f t="shared" si="29"/>
        <v>1.3906177146113596</v>
      </c>
      <c r="P110" s="31">
        <v>5593889</v>
      </c>
      <c r="Q110" s="31">
        <v>2775360</v>
      </c>
      <c r="R110" s="31">
        <v>38512519</v>
      </c>
      <c r="S110" s="31">
        <v>8289089</v>
      </c>
      <c r="T110" s="36">
        <f t="shared" si="30"/>
        <v>0.21523102656567336</v>
      </c>
      <c r="U110" s="36">
        <f t="shared" si="31"/>
        <v>-0.78941698700135099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9138522</v>
      </c>
      <c r="E112" s="32">
        <f>SUM(E107:E111)</f>
        <v>9537350</v>
      </c>
      <c r="F112" s="32">
        <f>SUM(F107:F111)</f>
        <v>1769287</v>
      </c>
      <c r="G112" s="37">
        <f t="shared" si="24"/>
        <v>0.19360756586240094</v>
      </c>
      <c r="H112" s="32">
        <f>SUM(H107:H111)</f>
        <v>7661790</v>
      </c>
      <c r="I112" s="37">
        <f t="shared" si="25"/>
        <v>0.83840581660798108</v>
      </c>
      <c r="J112" s="32">
        <f>SUM(J107:J111)</f>
        <v>51295</v>
      </c>
      <c r="K112" s="37">
        <f t="shared" si="26"/>
        <v>5.3783283616518213E-3</v>
      </c>
      <c r="L112" s="32">
        <f>SUM(L107:L111)</f>
        <v>1186921</v>
      </c>
      <c r="M112" s="37">
        <f t="shared" si="27"/>
        <v>0.12444976854157601</v>
      </c>
      <c r="N112" s="32">
        <f t="shared" si="28"/>
        <v>10669293</v>
      </c>
      <c r="O112" s="37">
        <f t="shared" si="29"/>
        <v>1.11868527421139</v>
      </c>
      <c r="P112" s="32">
        <f>SUM(P107:P111)</f>
        <v>5602832</v>
      </c>
      <c r="Q112" s="32">
        <f>SUM(Q107:Q111)</f>
        <v>9072335</v>
      </c>
      <c r="R112" s="32">
        <f>SUM(R107:R111)</f>
        <v>44809494</v>
      </c>
      <c r="S112" s="32">
        <f>SUM(S107:S111)</f>
        <v>14599584</v>
      </c>
      <c r="T112" s="37">
        <f t="shared" si="30"/>
        <v>0.32581452493081042</v>
      </c>
      <c r="U112" s="37">
        <f t="shared" si="31"/>
        <v>-0.78815695348352399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211153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187500</v>
      </c>
      <c r="M114" s="36">
        <f t="shared" si="27"/>
        <v>0.88798170047311664</v>
      </c>
      <c r="N114" s="31">
        <f t="shared" si="28"/>
        <v>187500</v>
      </c>
      <c r="O114" s="36">
        <f t="shared" si="29"/>
        <v>0.88798170047311664</v>
      </c>
      <c r="P114" s="31">
        <v>28829</v>
      </c>
      <c r="Q114" s="31">
        <v>0</v>
      </c>
      <c r="R114" s="31">
        <v>239982</v>
      </c>
      <c r="S114" s="31">
        <v>28829</v>
      </c>
      <c r="T114" s="36">
        <f t="shared" si="30"/>
        <v>0.1201298430715637</v>
      </c>
      <c r="U114" s="36">
        <f t="shared" si="31"/>
        <v>5.5038676332859273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14015</v>
      </c>
      <c r="E115" s="31">
        <v>10000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8561</v>
      </c>
      <c r="K115" s="36">
        <f t="shared" si="26"/>
        <v>0.85609999999999997</v>
      </c>
      <c r="L115" s="31">
        <v>3313</v>
      </c>
      <c r="M115" s="36">
        <f t="shared" si="27"/>
        <v>0.33129999999999998</v>
      </c>
      <c r="N115" s="31">
        <f t="shared" si="28"/>
        <v>11874</v>
      </c>
      <c r="O115" s="36">
        <f t="shared" si="29"/>
        <v>1.1874</v>
      </c>
      <c r="P115" s="31">
        <v>632</v>
      </c>
      <c r="Q115" s="31">
        <v>247620</v>
      </c>
      <c r="R115" s="31">
        <v>12130</v>
      </c>
      <c r="S115" s="31">
        <v>8755</v>
      </c>
      <c r="T115" s="36">
        <f t="shared" si="30"/>
        <v>0.72176422093981862</v>
      </c>
      <c r="U115" s="36">
        <f t="shared" si="31"/>
        <v>4.2420886075949369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57113361</v>
      </c>
      <c r="E117" s="31">
        <v>75414320</v>
      </c>
      <c r="F117" s="31">
        <v>2597935</v>
      </c>
      <c r="G117" s="36">
        <f t="shared" si="24"/>
        <v>4.5487342270051308E-2</v>
      </c>
      <c r="H117" s="31">
        <v>3789117</v>
      </c>
      <c r="I117" s="36">
        <f t="shared" si="25"/>
        <v>6.6343793004932775E-2</v>
      </c>
      <c r="J117" s="31">
        <v>-649386</v>
      </c>
      <c r="K117" s="36">
        <f t="shared" si="26"/>
        <v>-8.6109110312205962E-3</v>
      </c>
      <c r="L117" s="31">
        <v>17561966</v>
      </c>
      <c r="M117" s="36">
        <f t="shared" si="27"/>
        <v>0.23287309359813893</v>
      </c>
      <c r="N117" s="31">
        <f t="shared" si="28"/>
        <v>23299632</v>
      </c>
      <c r="O117" s="36">
        <f t="shared" si="29"/>
        <v>0.30895501013600601</v>
      </c>
      <c r="P117" s="31">
        <v>5676113</v>
      </c>
      <c r="Q117" s="31">
        <v>43163330</v>
      </c>
      <c r="R117" s="31">
        <v>50154249</v>
      </c>
      <c r="S117" s="31">
        <v>16288909</v>
      </c>
      <c r="T117" s="36">
        <f t="shared" si="30"/>
        <v>0.324776251758849</v>
      </c>
      <c r="U117" s="36">
        <f t="shared" si="31"/>
        <v>2.0940127513317655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263370</v>
      </c>
      <c r="F119" s="31">
        <v>263371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220000</v>
      </c>
      <c r="M119" s="36">
        <f t="shared" si="27"/>
        <v>0.83532672665831342</v>
      </c>
      <c r="N119" s="31">
        <f t="shared" si="28"/>
        <v>483371</v>
      </c>
      <c r="O119" s="36">
        <f t="shared" si="29"/>
        <v>1.83533052359798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57127376</v>
      </c>
      <c r="E121" s="32">
        <f>SUM(E113:E120)</f>
        <v>75898843</v>
      </c>
      <c r="F121" s="32">
        <f>SUM(F113:F120)</f>
        <v>2861306</v>
      </c>
      <c r="G121" s="37">
        <f t="shared" si="24"/>
        <v>5.0086424414102271E-2</v>
      </c>
      <c r="H121" s="32">
        <f>SUM(H113:H120)</f>
        <v>3789117</v>
      </c>
      <c r="I121" s="37">
        <f t="shared" si="25"/>
        <v>6.632751695089234E-2</v>
      </c>
      <c r="J121" s="32">
        <f>SUM(J113:J120)</f>
        <v>-640825</v>
      </c>
      <c r="K121" s="37">
        <f t="shared" si="26"/>
        <v>-8.4431458329345017E-3</v>
      </c>
      <c r="L121" s="32">
        <f>SUM(L113:L120)</f>
        <v>17972779</v>
      </c>
      <c r="M121" s="37">
        <f t="shared" si="27"/>
        <v>0.23679911695096589</v>
      </c>
      <c r="N121" s="32">
        <f t="shared" si="28"/>
        <v>23982377</v>
      </c>
      <c r="O121" s="37">
        <f t="shared" si="29"/>
        <v>0.31597816319808725</v>
      </c>
      <c r="P121" s="32">
        <f>SUM(P113:P120)</f>
        <v>5705574</v>
      </c>
      <c r="Q121" s="32">
        <f>SUM(Q113:Q120)</f>
        <v>43410950</v>
      </c>
      <c r="R121" s="32">
        <f>SUM(R113:R120)</f>
        <v>50406361</v>
      </c>
      <c r="S121" s="32">
        <f>SUM(S113:S120)</f>
        <v>16326493</v>
      </c>
      <c r="T121" s="37">
        <f t="shared" si="30"/>
        <v>0.32389747397158863</v>
      </c>
      <c r="U121" s="37">
        <f t="shared" si="31"/>
        <v>2.1500387165252786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441789</v>
      </c>
      <c r="Q122" s="31">
        <v>0</v>
      </c>
      <c r="R122" s="31">
        <v>0</v>
      </c>
      <c r="S122" s="31">
        <v>441789</v>
      </c>
      <c r="T122" s="36">
        <f t="shared" si="30"/>
        <v>0</v>
      </c>
      <c r="U122" s="36">
        <f t="shared" si="31"/>
        <v>-1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2120516</v>
      </c>
      <c r="E124" s="31">
        <v>6746071</v>
      </c>
      <c r="F124" s="31">
        <v>905808</v>
      </c>
      <c r="G124" s="36">
        <f t="shared" si="24"/>
        <v>0.42716395443373217</v>
      </c>
      <c r="H124" s="31">
        <v>876951</v>
      </c>
      <c r="I124" s="36">
        <f t="shared" si="25"/>
        <v>0.41355547423362993</v>
      </c>
      <c r="J124" s="31">
        <v>1386871</v>
      </c>
      <c r="K124" s="36">
        <f t="shared" si="26"/>
        <v>0.20558203434265665</v>
      </c>
      <c r="L124" s="31">
        <v>1123956</v>
      </c>
      <c r="M124" s="36">
        <f t="shared" si="27"/>
        <v>0.16660897876704825</v>
      </c>
      <c r="N124" s="31">
        <f t="shared" si="28"/>
        <v>4293586</v>
      </c>
      <c r="O124" s="36">
        <f t="shared" si="29"/>
        <v>0.6364572800968149</v>
      </c>
      <c r="P124" s="31">
        <v>-1572833</v>
      </c>
      <c r="Q124" s="31">
        <v>1858152</v>
      </c>
      <c r="R124" s="31">
        <v>2645780</v>
      </c>
      <c r="S124" s="31">
        <v>1789510</v>
      </c>
      <c r="T124" s="36">
        <f t="shared" si="30"/>
        <v>0.67636387001186793</v>
      </c>
      <c r="U124" s="36">
        <f t="shared" si="31"/>
        <v>-1.7146060643437671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2120516</v>
      </c>
      <c r="E126" s="32">
        <f>SUM(E122:E125)</f>
        <v>6746071</v>
      </c>
      <c r="F126" s="32">
        <f>SUM(F122:F125)</f>
        <v>905808</v>
      </c>
      <c r="G126" s="37">
        <f t="shared" si="24"/>
        <v>0.42716395443373217</v>
      </c>
      <c r="H126" s="32">
        <f>SUM(H122:H125)</f>
        <v>876951</v>
      </c>
      <c r="I126" s="37">
        <f t="shared" si="25"/>
        <v>0.41355547423362993</v>
      </c>
      <c r="J126" s="32">
        <f>SUM(J122:J125)</f>
        <v>1386871</v>
      </c>
      <c r="K126" s="37">
        <f t="shared" si="26"/>
        <v>0.20558203434265665</v>
      </c>
      <c r="L126" s="32">
        <f>SUM(L122:L125)</f>
        <v>1123956</v>
      </c>
      <c r="M126" s="37">
        <f t="shared" si="27"/>
        <v>0.16660897876704825</v>
      </c>
      <c r="N126" s="32">
        <f t="shared" si="28"/>
        <v>4293586</v>
      </c>
      <c r="O126" s="37">
        <f t="shared" si="29"/>
        <v>0.6364572800968149</v>
      </c>
      <c r="P126" s="32">
        <f>SUM(P122:P125)</f>
        <v>-1131044</v>
      </c>
      <c r="Q126" s="32">
        <f>SUM(Q122:Q125)</f>
        <v>1858152</v>
      </c>
      <c r="R126" s="32">
        <f>SUM(R122:R125)</f>
        <v>2645780</v>
      </c>
      <c r="S126" s="32">
        <f>SUM(S122:S125)</f>
        <v>2231299</v>
      </c>
      <c r="T126" s="37">
        <f t="shared" si="30"/>
        <v>0.84334260596119104</v>
      </c>
      <c r="U126" s="37">
        <f t="shared" si="31"/>
        <v>-1.9937332234643392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581736</v>
      </c>
      <c r="E127" s="31">
        <v>442736</v>
      </c>
      <c r="F127" s="31">
        <v>115533</v>
      </c>
      <c r="G127" s="36">
        <f t="shared" si="24"/>
        <v>0.1986003960559429</v>
      </c>
      <c r="H127" s="31">
        <v>115533</v>
      </c>
      <c r="I127" s="36">
        <f t="shared" si="25"/>
        <v>0.1986003960559429</v>
      </c>
      <c r="J127" s="31">
        <v>157922</v>
      </c>
      <c r="K127" s="36">
        <f t="shared" si="26"/>
        <v>0.3566956380325973</v>
      </c>
      <c r="L127" s="31">
        <v>130600</v>
      </c>
      <c r="M127" s="36">
        <f t="shared" si="27"/>
        <v>0.29498391818148967</v>
      </c>
      <c r="N127" s="31">
        <f t="shared" si="28"/>
        <v>519588</v>
      </c>
      <c r="O127" s="36">
        <f t="shared" si="29"/>
        <v>1.1735842578873188</v>
      </c>
      <c r="P127" s="31">
        <v>136578</v>
      </c>
      <c r="Q127" s="31">
        <v>842120</v>
      </c>
      <c r="R127" s="31">
        <v>842120</v>
      </c>
      <c r="S127" s="31">
        <v>554544</v>
      </c>
      <c r="T127" s="36">
        <f t="shared" si="30"/>
        <v>0.65850947608416854</v>
      </c>
      <c r="U127" s="36">
        <f t="shared" si="31"/>
        <v>-4.3769860446045472E-2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581736</v>
      </c>
      <c r="E132" s="32">
        <f>SUM(E127:E131)</f>
        <v>442736</v>
      </c>
      <c r="F132" s="32">
        <f>SUM(F127:F131)</f>
        <v>115533</v>
      </c>
      <c r="G132" s="37">
        <f t="shared" si="24"/>
        <v>0.1986003960559429</v>
      </c>
      <c r="H132" s="32">
        <f>SUM(H127:H131)</f>
        <v>115533</v>
      </c>
      <c r="I132" s="37">
        <f t="shared" si="25"/>
        <v>0.1986003960559429</v>
      </c>
      <c r="J132" s="32">
        <f>SUM(J127:J131)</f>
        <v>157922</v>
      </c>
      <c r="K132" s="37">
        <f t="shared" si="26"/>
        <v>0.3566956380325973</v>
      </c>
      <c r="L132" s="32">
        <f>SUM(L127:L131)</f>
        <v>130600</v>
      </c>
      <c r="M132" s="37">
        <f t="shared" si="27"/>
        <v>0.29498391818148967</v>
      </c>
      <c r="N132" s="32">
        <f t="shared" si="28"/>
        <v>519588</v>
      </c>
      <c r="O132" s="37">
        <f t="shared" si="29"/>
        <v>1.1735842578873188</v>
      </c>
      <c r="P132" s="32">
        <f>SUM(P127:P131)</f>
        <v>136578</v>
      </c>
      <c r="Q132" s="32">
        <f>SUM(Q127:Q131)</f>
        <v>842120</v>
      </c>
      <c r="R132" s="32">
        <f>SUM(R127:R131)</f>
        <v>842120</v>
      </c>
      <c r="S132" s="32">
        <f>SUM(S127:S131)</f>
        <v>554544</v>
      </c>
      <c r="T132" s="37">
        <f t="shared" si="30"/>
        <v>0.65850947608416854</v>
      </c>
      <c r="U132" s="37">
        <f t="shared" si="31"/>
        <v>-4.3769860446045472E-2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26176588</v>
      </c>
      <c r="E133" s="31">
        <v>35247588</v>
      </c>
      <c r="F133" s="31">
        <v>4569587</v>
      </c>
      <c r="G133" s="36">
        <f t="shared" si="24"/>
        <v>0.1745677091300058</v>
      </c>
      <c r="H133" s="31">
        <v>4648448</v>
      </c>
      <c r="I133" s="36">
        <f t="shared" si="25"/>
        <v>0.17758036303279862</v>
      </c>
      <c r="J133" s="31">
        <v>3702620</v>
      </c>
      <c r="K133" s="36">
        <f t="shared" si="26"/>
        <v>0.10504605308028453</v>
      </c>
      <c r="L133" s="31">
        <v>2155751</v>
      </c>
      <c r="M133" s="36">
        <f t="shared" si="27"/>
        <v>6.1160241659656257E-2</v>
      </c>
      <c r="N133" s="31">
        <f t="shared" si="28"/>
        <v>15076406</v>
      </c>
      <c r="O133" s="36">
        <f t="shared" si="29"/>
        <v>0.42772872855867472</v>
      </c>
      <c r="P133" s="31">
        <v>12018783</v>
      </c>
      <c r="Q133" s="31">
        <v>47521623</v>
      </c>
      <c r="R133" s="31">
        <v>54004606</v>
      </c>
      <c r="S133" s="31">
        <v>43544901</v>
      </c>
      <c r="T133" s="36">
        <f t="shared" si="30"/>
        <v>0.80631827959267033</v>
      </c>
      <c r="U133" s="36">
        <f t="shared" si="31"/>
        <v>-0.82063483465838427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26176588</v>
      </c>
      <c r="E137" s="32">
        <f>SUM(E133:E136)</f>
        <v>35247588</v>
      </c>
      <c r="F137" s="32">
        <f>SUM(F133:F136)</f>
        <v>4569587</v>
      </c>
      <c r="G137" s="37">
        <f t="shared" ref="G137:G170" si="32">IF(($D137     =0),0,($F137     /$D137     ))</f>
        <v>0.1745677091300058</v>
      </c>
      <c r="H137" s="32">
        <f>SUM(H133:H136)</f>
        <v>4648448</v>
      </c>
      <c r="I137" s="37">
        <f t="shared" ref="I137:I170" si="33">IF(($D137     =0),0,($H137     /$D137     ))</f>
        <v>0.17758036303279862</v>
      </c>
      <c r="J137" s="32">
        <f>SUM(J133:J136)</f>
        <v>3702620</v>
      </c>
      <c r="K137" s="37">
        <f t="shared" ref="K137:K170" si="34">IF(($E137     =0),0,($J137     /$E137     ))</f>
        <v>0.10504605308028453</v>
      </c>
      <c r="L137" s="32">
        <f>SUM(L133:L136)</f>
        <v>2155751</v>
      </c>
      <c r="M137" s="37">
        <f t="shared" ref="M137:M170" si="35">IF(($E137     =0),0,($L137     /$E137     ))</f>
        <v>6.1160241659656257E-2</v>
      </c>
      <c r="N137" s="32">
        <f t="shared" ref="N137:N170" si="36">$F137     +$H137     +$J137     +$L137</f>
        <v>15076406</v>
      </c>
      <c r="O137" s="37">
        <f t="shared" ref="O137:O170" si="37">IF(($E137     =0),0,($N137     /$E137     ))</f>
        <v>0.42772872855867472</v>
      </c>
      <c r="P137" s="32">
        <f>SUM(P133:P136)</f>
        <v>12018783</v>
      </c>
      <c r="Q137" s="32">
        <f>SUM(Q133:Q136)</f>
        <v>47521623</v>
      </c>
      <c r="R137" s="32">
        <f>SUM(R133:R136)</f>
        <v>54004606</v>
      </c>
      <c r="S137" s="32">
        <f>SUM(S133:S136)</f>
        <v>43544901</v>
      </c>
      <c r="T137" s="37">
        <f t="shared" ref="T137:T170" si="38">IF(($R137     =0),0,($S137     /$R137     ))</f>
        <v>0.80631827959267033</v>
      </c>
      <c r="U137" s="37">
        <f t="shared" ref="U137:U170" si="39">IF(($P137     =0),0,(($L137     /$P137     )-1))</f>
        <v>-0.82063483465838427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556726</v>
      </c>
      <c r="K140" s="36">
        <f t="shared" si="34"/>
        <v>0</v>
      </c>
      <c r="L140" s="31">
        <v>378670</v>
      </c>
      <c r="M140" s="36">
        <f t="shared" si="35"/>
        <v>0</v>
      </c>
      <c r="N140" s="31">
        <f t="shared" si="36"/>
        <v>935396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556726</v>
      </c>
      <c r="K144" s="37">
        <f t="shared" si="34"/>
        <v>0</v>
      </c>
      <c r="L144" s="32">
        <f>SUM(L138:L143)</f>
        <v>378670</v>
      </c>
      <c r="M144" s="37">
        <f t="shared" si="35"/>
        <v>0</v>
      </c>
      <c r="N144" s="32">
        <f t="shared" si="36"/>
        <v>935396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71028900</v>
      </c>
      <c r="E152" s="31">
        <v>72743993</v>
      </c>
      <c r="F152" s="31">
        <v>14547266</v>
      </c>
      <c r="G152" s="36">
        <f t="shared" si="32"/>
        <v>0.20480770503274021</v>
      </c>
      <c r="H152" s="31">
        <v>1396625</v>
      </c>
      <c r="I152" s="36">
        <f t="shared" si="33"/>
        <v>1.9662771069240831E-2</v>
      </c>
      <c r="J152" s="31">
        <v>1533233</v>
      </c>
      <c r="K152" s="36">
        <f t="shared" si="34"/>
        <v>2.1077108043821569E-2</v>
      </c>
      <c r="L152" s="31">
        <v>843884</v>
      </c>
      <c r="M152" s="36">
        <f t="shared" si="35"/>
        <v>1.1600737946843253E-2</v>
      </c>
      <c r="N152" s="31">
        <f t="shared" si="36"/>
        <v>18321008</v>
      </c>
      <c r="O152" s="36">
        <f t="shared" si="37"/>
        <v>0.25185595737094058</v>
      </c>
      <c r="P152" s="31">
        <v>12402193</v>
      </c>
      <c r="Q152" s="31">
        <v>6476200</v>
      </c>
      <c r="R152" s="31">
        <v>89737300</v>
      </c>
      <c r="S152" s="31">
        <v>117353474</v>
      </c>
      <c r="T152" s="36">
        <f t="shared" si="38"/>
        <v>1.3077446502179138</v>
      </c>
      <c r="U152" s="36">
        <f t="shared" si="39"/>
        <v>-0.93195687246602277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206270</v>
      </c>
      <c r="E153" s="31">
        <v>1266170</v>
      </c>
      <c r="F153" s="31">
        <v>41803</v>
      </c>
      <c r="G153" s="36">
        <f t="shared" si="32"/>
        <v>0.20266156009114267</v>
      </c>
      <c r="H153" s="31">
        <v>42906</v>
      </c>
      <c r="I153" s="36">
        <f t="shared" si="33"/>
        <v>0.20800892034711785</v>
      </c>
      <c r="J153" s="31">
        <v>144740</v>
      </c>
      <c r="K153" s="36">
        <f t="shared" si="34"/>
        <v>0.11431324387720448</v>
      </c>
      <c r="L153" s="31">
        <v>37203</v>
      </c>
      <c r="M153" s="36">
        <f t="shared" si="35"/>
        <v>2.9382310432248433E-2</v>
      </c>
      <c r="N153" s="31">
        <f t="shared" si="36"/>
        <v>266652</v>
      </c>
      <c r="O153" s="36">
        <f t="shared" si="37"/>
        <v>0.21059731315700103</v>
      </c>
      <c r="P153" s="31">
        <v>230320</v>
      </c>
      <c r="Q153" s="31">
        <v>196630</v>
      </c>
      <c r="R153" s="31">
        <v>346630</v>
      </c>
      <c r="S153" s="31">
        <v>234668</v>
      </c>
      <c r="T153" s="36">
        <f t="shared" si="38"/>
        <v>0.67699852869053456</v>
      </c>
      <c r="U153" s="36">
        <f t="shared" si="39"/>
        <v>-0.83847255991663772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71235170</v>
      </c>
      <c r="E157" s="32">
        <f>SUM(E151:E156)</f>
        <v>74010163</v>
      </c>
      <c r="F157" s="32">
        <f>SUM(F151:F156)</f>
        <v>14589069</v>
      </c>
      <c r="G157" s="37">
        <f t="shared" si="32"/>
        <v>0.20480149061201089</v>
      </c>
      <c r="H157" s="32">
        <f>SUM(H151:H156)</f>
        <v>1439531</v>
      </c>
      <c r="I157" s="37">
        <f t="shared" si="33"/>
        <v>2.0208149991078846E-2</v>
      </c>
      <c r="J157" s="32">
        <f>SUM(J151:J156)</f>
        <v>1677973</v>
      </c>
      <c r="K157" s="37">
        <f t="shared" si="34"/>
        <v>2.2672197060287516E-2</v>
      </c>
      <c r="L157" s="32">
        <f>SUM(L151:L156)</f>
        <v>881087</v>
      </c>
      <c r="M157" s="37">
        <f t="shared" si="35"/>
        <v>1.1904946081526669E-2</v>
      </c>
      <c r="N157" s="32">
        <f t="shared" si="36"/>
        <v>18587660</v>
      </c>
      <c r="O157" s="37">
        <f t="shared" si="37"/>
        <v>0.2511501021825881</v>
      </c>
      <c r="P157" s="32">
        <f>SUM(P151:P156)</f>
        <v>12632513</v>
      </c>
      <c r="Q157" s="32">
        <f>SUM(Q151:Q156)</f>
        <v>6672830</v>
      </c>
      <c r="R157" s="32">
        <f>SUM(R151:R156)</f>
        <v>90083930</v>
      </c>
      <c r="S157" s="32">
        <f>SUM(S151:S156)</f>
        <v>117588142</v>
      </c>
      <c r="T157" s="37">
        <f t="shared" si="38"/>
        <v>1.30531762990358</v>
      </c>
      <c r="U157" s="37">
        <f t="shared" si="39"/>
        <v>-0.93025243670835722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17791732</v>
      </c>
      <c r="E159" s="31">
        <v>11587199</v>
      </c>
      <c r="F159" s="31">
        <v>2663854</v>
      </c>
      <c r="G159" s="36">
        <f t="shared" si="32"/>
        <v>0.14972426518115267</v>
      </c>
      <c r="H159" s="31">
        <v>2119529</v>
      </c>
      <c r="I159" s="36">
        <f t="shared" si="33"/>
        <v>0.11912999813621293</v>
      </c>
      <c r="J159" s="31">
        <v>97182</v>
      </c>
      <c r="K159" s="36">
        <f t="shared" si="34"/>
        <v>8.3870139798237694E-3</v>
      </c>
      <c r="L159" s="31">
        <v>1261057</v>
      </c>
      <c r="M159" s="36">
        <f t="shared" si="35"/>
        <v>0.10883191011045897</v>
      </c>
      <c r="N159" s="31">
        <f t="shared" si="36"/>
        <v>6141622</v>
      </c>
      <c r="O159" s="36">
        <f t="shared" si="37"/>
        <v>0.5300350844065076</v>
      </c>
      <c r="P159" s="31">
        <v>2286900</v>
      </c>
      <c r="Q159" s="31">
        <v>61699140</v>
      </c>
      <c r="R159" s="31">
        <v>17592395</v>
      </c>
      <c r="S159" s="31">
        <v>12941048</v>
      </c>
      <c r="T159" s="36">
        <f t="shared" si="38"/>
        <v>0.73560467463355617</v>
      </c>
      <c r="U159" s="36">
        <f t="shared" si="39"/>
        <v>-0.44857361493725134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17791732</v>
      </c>
      <c r="E163" s="32">
        <f>SUM(E158:E162)</f>
        <v>11587199</v>
      </c>
      <c r="F163" s="32">
        <f>SUM(F158:F162)</f>
        <v>2663854</v>
      </c>
      <c r="G163" s="37">
        <f t="shared" si="32"/>
        <v>0.14972426518115267</v>
      </c>
      <c r="H163" s="32">
        <f>SUM(H158:H162)</f>
        <v>2119529</v>
      </c>
      <c r="I163" s="37">
        <f t="shared" si="33"/>
        <v>0.11912999813621293</v>
      </c>
      <c r="J163" s="32">
        <f>SUM(J158:J162)</f>
        <v>97182</v>
      </c>
      <c r="K163" s="37">
        <f t="shared" si="34"/>
        <v>8.3870139798237694E-3</v>
      </c>
      <c r="L163" s="32">
        <f>SUM(L158:L162)</f>
        <v>1261057</v>
      </c>
      <c r="M163" s="37">
        <f t="shared" si="35"/>
        <v>0.10883191011045897</v>
      </c>
      <c r="N163" s="32">
        <f t="shared" si="36"/>
        <v>6141622</v>
      </c>
      <c r="O163" s="37">
        <f t="shared" si="37"/>
        <v>0.5300350844065076</v>
      </c>
      <c r="P163" s="32">
        <f>SUM(P158:P162)</f>
        <v>2286900</v>
      </c>
      <c r="Q163" s="32">
        <f>SUM(Q158:Q162)</f>
        <v>61699140</v>
      </c>
      <c r="R163" s="32">
        <f>SUM(R158:R162)</f>
        <v>17592395</v>
      </c>
      <c r="S163" s="32">
        <f>SUM(S158:S162)</f>
        <v>12941048</v>
      </c>
      <c r="T163" s="37">
        <f t="shared" si="38"/>
        <v>0.73560467463355617</v>
      </c>
      <c r="U163" s="37">
        <f t="shared" si="39"/>
        <v>-0.44857361493725134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3000000</v>
      </c>
      <c r="E165" s="31">
        <v>3000000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1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3000000</v>
      </c>
      <c r="E169" s="32">
        <f>SUM(E164:E168)</f>
        <v>3000000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1</v>
      </c>
      <c r="T169" s="37">
        <f t="shared" si="38"/>
        <v>0</v>
      </c>
      <c r="U169" s="37">
        <f t="shared" si="39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510368900</v>
      </c>
      <c r="E170" s="32">
        <f>SUM(E105,E107:E111,E113:E120,E122:E125,E127:E131,E133:E136,E138:E143,E145:E149,E151:E156,E158:E162,E164:E168)</f>
        <v>585461210</v>
      </c>
      <c r="F170" s="32">
        <f>SUM(F105,F107:F111,F113:F120,F122:F125,F127:F131,F133:F136,F138:F143,F145:F149,F151:F156,F158:F162,F164:F168)</f>
        <v>97718843</v>
      </c>
      <c r="G170" s="37">
        <f t="shared" si="32"/>
        <v>0.19146707998861215</v>
      </c>
      <c r="H170" s="32">
        <f>SUM(H105,H107:H111,H113:H120,H122:H125,H127:H131,H133:H136,H138:H143,H145:H149,H151:H156,H158:H162,H164:H168)</f>
        <v>65268395</v>
      </c>
      <c r="I170" s="37">
        <f t="shared" si="33"/>
        <v>0.1278847418014695</v>
      </c>
      <c r="J170" s="32">
        <f>SUM(J105,J107:J111,J113:J120,J122:J125,J127:J131,J133:J136,J138:J143,J145:J149,J151:J156,J158:J162,J164:J168)</f>
        <v>83007940</v>
      </c>
      <c r="K170" s="37">
        <f t="shared" si="34"/>
        <v>0.14178213446455318</v>
      </c>
      <c r="L170" s="32">
        <f>SUM(L105,L107:L111,L113:L120,L122:L125,L127:L131,L133:L136,L138:L143,L145:L149,L151:L156,L158:L162,L164:L168)</f>
        <v>96042759</v>
      </c>
      <c r="M170" s="37">
        <f t="shared" si="35"/>
        <v>0.16404632341056377</v>
      </c>
      <c r="N170" s="32">
        <f t="shared" si="36"/>
        <v>342037937</v>
      </c>
      <c r="O170" s="37">
        <f t="shared" si="37"/>
        <v>0.58421963941898047</v>
      </c>
      <c r="P170" s="32">
        <f>SUM(P105,P107:P111,P113:P120,P122:P125,P127:P131,P133:P136,P138:P143,P145:P149,P151:P156,P158:P162,P164:P168)</f>
        <v>140113657</v>
      </c>
      <c r="Q170" s="32">
        <f>SUM(Q105,Q107:Q111,Q113:Q120,Q122:Q125,Q127:Q131,Q133:Q136,Q138:Q143,Q145:Q149,Q151:Q156,Q158:Q162,Q164:Q168)</f>
        <v>557383660</v>
      </c>
      <c r="R170" s="32">
        <f>SUM(R105,R107:R111,R113:R120,R122:R125,R127:R131,R133:R136,R138:R143,R145:R149,R151:R156,R158:R162,R164:R168)</f>
        <v>727653196</v>
      </c>
      <c r="S170" s="32">
        <f>SUM(S105,S107:S111,S113:S120,S122:S125,S127:S131,S133:S136,S138:S143,S145:S149,S151:S156,S158:S162,S164:S168)</f>
        <v>587841993</v>
      </c>
      <c r="T170" s="37">
        <f t="shared" si="38"/>
        <v>0.80786011280021919</v>
      </c>
      <c r="U170" s="37">
        <f t="shared" si="39"/>
        <v>-0.31453677638290467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120000</v>
      </c>
      <c r="E173" s="31">
        <v>90000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50000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3037990</v>
      </c>
      <c r="E175" s="31">
        <v>2837990</v>
      </c>
      <c r="F175" s="31">
        <v>561907</v>
      </c>
      <c r="G175" s="36">
        <f t="shared" si="40"/>
        <v>0.18496012165938663</v>
      </c>
      <c r="H175" s="31">
        <v>545757</v>
      </c>
      <c r="I175" s="36">
        <f t="shared" si="41"/>
        <v>0.17964410679429491</v>
      </c>
      <c r="J175" s="31">
        <v>691271</v>
      </c>
      <c r="K175" s="36">
        <f t="shared" si="42"/>
        <v>0.24357767293048954</v>
      </c>
      <c r="L175" s="31">
        <v>561189</v>
      </c>
      <c r="M175" s="36">
        <f t="shared" si="43"/>
        <v>0.19774171156346571</v>
      </c>
      <c r="N175" s="31">
        <f t="shared" si="44"/>
        <v>2360124</v>
      </c>
      <c r="O175" s="36">
        <f t="shared" si="45"/>
        <v>0.83161815228383473</v>
      </c>
      <c r="P175" s="31">
        <v>907913</v>
      </c>
      <c r="Q175" s="31">
        <v>2593668</v>
      </c>
      <c r="R175" s="31">
        <v>2393668</v>
      </c>
      <c r="S175" s="31">
        <v>2525420</v>
      </c>
      <c r="T175" s="36">
        <f t="shared" si="46"/>
        <v>1.0550418855079318</v>
      </c>
      <c r="U175" s="36">
        <f t="shared" si="47"/>
        <v>-0.38189121644915314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3157990</v>
      </c>
      <c r="E179" s="32">
        <f>SUM(E173:E178)</f>
        <v>2927990</v>
      </c>
      <c r="F179" s="32">
        <f>SUM(F173:F178)</f>
        <v>561907</v>
      </c>
      <c r="G179" s="37">
        <f t="shared" si="40"/>
        <v>0.17793184905588683</v>
      </c>
      <c r="H179" s="32">
        <f>SUM(H173:H178)</f>
        <v>545757</v>
      </c>
      <c r="I179" s="37">
        <f t="shared" si="41"/>
        <v>0.17281783666192738</v>
      </c>
      <c r="J179" s="32">
        <f>SUM(J173:J178)</f>
        <v>691271</v>
      </c>
      <c r="K179" s="37">
        <f t="shared" si="42"/>
        <v>0.23609062872482489</v>
      </c>
      <c r="L179" s="32">
        <f>SUM(L173:L178)</f>
        <v>561189</v>
      </c>
      <c r="M179" s="37">
        <f t="shared" si="43"/>
        <v>0.19166356442474189</v>
      </c>
      <c r="N179" s="32">
        <f t="shared" si="44"/>
        <v>2360124</v>
      </c>
      <c r="O179" s="37">
        <f t="shared" si="45"/>
        <v>0.8060560316121298</v>
      </c>
      <c r="P179" s="32">
        <f>SUM(P173:P178)</f>
        <v>907913</v>
      </c>
      <c r="Q179" s="32">
        <f>SUM(Q173:Q178)</f>
        <v>2593668</v>
      </c>
      <c r="R179" s="32">
        <f>SUM(R173:R178)</f>
        <v>2443668</v>
      </c>
      <c r="S179" s="32">
        <f>SUM(S173:S178)</f>
        <v>2525420</v>
      </c>
      <c r="T179" s="37">
        <f t="shared" si="46"/>
        <v>1.0334546264058784</v>
      </c>
      <c r="U179" s="37">
        <f t="shared" si="47"/>
        <v>-0.38189121644915314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4000000</v>
      </c>
      <c r="E181" s="31">
        <v>4000000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4000000</v>
      </c>
      <c r="M181" s="36">
        <f t="shared" si="43"/>
        <v>1</v>
      </c>
      <c r="N181" s="31">
        <f t="shared" si="44"/>
        <v>4000000</v>
      </c>
      <c r="O181" s="36">
        <f t="shared" si="45"/>
        <v>1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4000000</v>
      </c>
      <c r="E185" s="32">
        <f>SUM(E180:E184)</f>
        <v>4000000</v>
      </c>
      <c r="F185" s="32">
        <f>SUM(F180:F184)</f>
        <v>0</v>
      </c>
      <c r="G185" s="37">
        <f t="shared" si="40"/>
        <v>0</v>
      </c>
      <c r="H185" s="32">
        <f>SUM(H180:H184)</f>
        <v>0</v>
      </c>
      <c r="I185" s="37">
        <f t="shared" si="41"/>
        <v>0</v>
      </c>
      <c r="J185" s="32">
        <f>SUM(J180:J184)</f>
        <v>0</v>
      </c>
      <c r="K185" s="37">
        <f t="shared" si="42"/>
        <v>0</v>
      </c>
      <c r="L185" s="32">
        <f>SUM(L180:L184)</f>
        <v>4000000</v>
      </c>
      <c r="M185" s="37">
        <f t="shared" si="43"/>
        <v>1</v>
      </c>
      <c r="N185" s="32">
        <f t="shared" si="44"/>
        <v>4000000</v>
      </c>
      <c r="O185" s="37">
        <f t="shared" si="45"/>
        <v>1</v>
      </c>
      <c r="P185" s="32">
        <f>SUM(P180:P184)</f>
        <v>0</v>
      </c>
      <c r="Q185" s="32">
        <f>SUM(Q180:Q184)</f>
        <v>0</v>
      </c>
      <c r="R185" s="32">
        <f>SUM(R180:R184)</f>
        <v>0</v>
      </c>
      <c r="S185" s="32">
        <f>SUM(S180:S184)</f>
        <v>0</v>
      </c>
      <c r="T185" s="37">
        <f t="shared" si="46"/>
        <v>0</v>
      </c>
      <c r="U185" s="37">
        <f t="shared" si="47"/>
        <v>0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3208068</v>
      </c>
      <c r="E188" s="31">
        <v>82537355</v>
      </c>
      <c r="F188" s="31">
        <v>2049034</v>
      </c>
      <c r="G188" s="36">
        <f t="shared" si="40"/>
        <v>0.63871277042755947</v>
      </c>
      <c r="H188" s="31">
        <v>2254191</v>
      </c>
      <c r="I188" s="36">
        <f t="shared" si="41"/>
        <v>0.70266309816375461</v>
      </c>
      <c r="J188" s="31">
        <v>2333682</v>
      </c>
      <c r="K188" s="36">
        <f t="shared" si="42"/>
        <v>2.8274252306728268E-2</v>
      </c>
      <c r="L188" s="31">
        <v>3747179</v>
      </c>
      <c r="M188" s="36">
        <f t="shared" si="43"/>
        <v>4.5399795038258736E-2</v>
      </c>
      <c r="N188" s="31">
        <f t="shared" si="44"/>
        <v>10384086</v>
      </c>
      <c r="O188" s="36">
        <f t="shared" si="45"/>
        <v>0.12581074351122593</v>
      </c>
      <c r="P188" s="31">
        <v>2192164</v>
      </c>
      <c r="Q188" s="31">
        <v>266171</v>
      </c>
      <c r="R188" s="31">
        <v>-2154626</v>
      </c>
      <c r="S188" s="31">
        <v>1850872</v>
      </c>
      <c r="T188" s="36">
        <f t="shared" si="46"/>
        <v>-0.85902240110348616</v>
      </c>
      <c r="U188" s="36">
        <f t="shared" si="47"/>
        <v>0.70935158135978882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3208068</v>
      </c>
      <c r="E191" s="32">
        <f>SUM(E186:E190)</f>
        <v>82537355</v>
      </c>
      <c r="F191" s="32">
        <f>SUM(F186:F190)</f>
        <v>2049034</v>
      </c>
      <c r="G191" s="37">
        <f t="shared" si="40"/>
        <v>0.63871277042755947</v>
      </c>
      <c r="H191" s="32">
        <f>SUM(H186:H190)</f>
        <v>2254191</v>
      </c>
      <c r="I191" s="37">
        <f t="shared" si="41"/>
        <v>0.70266309816375461</v>
      </c>
      <c r="J191" s="32">
        <f>SUM(J186:J190)</f>
        <v>2333682</v>
      </c>
      <c r="K191" s="37">
        <f t="shared" si="42"/>
        <v>2.8274252306728268E-2</v>
      </c>
      <c r="L191" s="32">
        <f>SUM(L186:L190)</f>
        <v>3747179</v>
      </c>
      <c r="M191" s="37">
        <f t="shared" si="43"/>
        <v>4.5399795038258736E-2</v>
      </c>
      <c r="N191" s="32">
        <f t="shared" si="44"/>
        <v>10384086</v>
      </c>
      <c r="O191" s="37">
        <f t="shared" si="45"/>
        <v>0.12581074351122593</v>
      </c>
      <c r="P191" s="32">
        <f>SUM(P186:P190)</f>
        <v>2192164</v>
      </c>
      <c r="Q191" s="32">
        <f>SUM(Q186:Q190)</f>
        <v>266171</v>
      </c>
      <c r="R191" s="32">
        <f>SUM(R186:R190)</f>
        <v>-2154626</v>
      </c>
      <c r="S191" s="32">
        <f>SUM(S186:S190)</f>
        <v>1850872</v>
      </c>
      <c r="T191" s="37">
        <f t="shared" si="46"/>
        <v>-0.85902240110348616</v>
      </c>
      <c r="U191" s="37">
        <f t="shared" si="47"/>
        <v>0.70935158135978882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185913</v>
      </c>
      <c r="E195" s="31">
        <v>155972</v>
      </c>
      <c r="F195" s="31">
        <v>42704</v>
      </c>
      <c r="G195" s="36">
        <f t="shared" si="40"/>
        <v>0.22969883762835305</v>
      </c>
      <c r="H195" s="31">
        <v>34620</v>
      </c>
      <c r="I195" s="36">
        <f t="shared" si="41"/>
        <v>0.18621613335269724</v>
      </c>
      <c r="J195" s="31">
        <v>41553</v>
      </c>
      <c r="K195" s="36">
        <f t="shared" si="42"/>
        <v>0.2664132023696561</v>
      </c>
      <c r="L195" s="31">
        <v>48344</v>
      </c>
      <c r="M195" s="36">
        <f t="shared" si="43"/>
        <v>0.30995306849947424</v>
      </c>
      <c r="N195" s="31">
        <f t="shared" si="44"/>
        <v>167221</v>
      </c>
      <c r="O195" s="36">
        <f t="shared" si="45"/>
        <v>1.072121919318852</v>
      </c>
      <c r="P195" s="31">
        <v>43203</v>
      </c>
      <c r="Q195" s="31">
        <v>177229</v>
      </c>
      <c r="R195" s="31">
        <v>177229</v>
      </c>
      <c r="S195" s="31">
        <v>176293</v>
      </c>
      <c r="T195" s="36">
        <f t="shared" si="46"/>
        <v>0.99471869727866202</v>
      </c>
      <c r="U195" s="36">
        <f t="shared" si="47"/>
        <v>0.11899636599310237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185913</v>
      </c>
      <c r="E198" s="32">
        <f>SUM(E192:E197)</f>
        <v>155972</v>
      </c>
      <c r="F198" s="32">
        <f>SUM(F192:F197)</f>
        <v>42704</v>
      </c>
      <c r="G198" s="37">
        <f t="shared" si="40"/>
        <v>0.22969883762835305</v>
      </c>
      <c r="H198" s="32">
        <f>SUM(H192:H197)</f>
        <v>34620</v>
      </c>
      <c r="I198" s="37">
        <f t="shared" si="41"/>
        <v>0.18621613335269724</v>
      </c>
      <c r="J198" s="32">
        <f>SUM(J192:J197)</f>
        <v>41553</v>
      </c>
      <c r="K198" s="37">
        <f t="shared" si="42"/>
        <v>0.2664132023696561</v>
      </c>
      <c r="L198" s="32">
        <f>SUM(L192:L197)</f>
        <v>48344</v>
      </c>
      <c r="M198" s="37">
        <f t="shared" si="43"/>
        <v>0.30995306849947424</v>
      </c>
      <c r="N198" s="32">
        <f t="shared" si="44"/>
        <v>167221</v>
      </c>
      <c r="O198" s="37">
        <f t="shared" si="45"/>
        <v>1.072121919318852</v>
      </c>
      <c r="P198" s="32">
        <f>SUM(P192:P197)</f>
        <v>43203</v>
      </c>
      <c r="Q198" s="32">
        <f>SUM(Q192:Q197)</f>
        <v>177229</v>
      </c>
      <c r="R198" s="32">
        <f>SUM(R192:R197)</f>
        <v>177229</v>
      </c>
      <c r="S198" s="32">
        <f>SUM(S192:S197)</f>
        <v>176293</v>
      </c>
      <c r="T198" s="37">
        <f t="shared" si="46"/>
        <v>0.99471869727866202</v>
      </c>
      <c r="U198" s="37">
        <f t="shared" si="47"/>
        <v>0.11899636599310237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100953</v>
      </c>
      <c r="E199" s="31">
        <v>100953</v>
      </c>
      <c r="F199" s="31">
        <v>5348</v>
      </c>
      <c r="G199" s="36">
        <f t="shared" si="40"/>
        <v>5.2975146850514597E-2</v>
      </c>
      <c r="H199" s="31">
        <v>20476</v>
      </c>
      <c r="I199" s="36">
        <f t="shared" si="41"/>
        <v>0.20282705813596427</v>
      </c>
      <c r="J199" s="31">
        <v>12596</v>
      </c>
      <c r="K199" s="36">
        <f t="shared" si="42"/>
        <v>0.12477093300842966</v>
      </c>
      <c r="L199" s="31">
        <v>15823</v>
      </c>
      <c r="M199" s="36">
        <f t="shared" si="43"/>
        <v>0.15673630303210404</v>
      </c>
      <c r="N199" s="31">
        <f t="shared" si="44"/>
        <v>54243</v>
      </c>
      <c r="O199" s="36">
        <f t="shared" si="45"/>
        <v>0.53730944102701261</v>
      </c>
      <c r="P199" s="31">
        <v>22603</v>
      </c>
      <c r="Q199" s="31">
        <v>193004</v>
      </c>
      <c r="R199" s="31">
        <v>96239</v>
      </c>
      <c r="S199" s="31">
        <v>82247</v>
      </c>
      <c r="T199" s="36">
        <f t="shared" si="46"/>
        <v>0.85461195565207448</v>
      </c>
      <c r="U199" s="36">
        <f t="shared" si="47"/>
        <v>-0.29996018227668897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100953</v>
      </c>
      <c r="E204" s="32">
        <f>SUM(E199:E203)</f>
        <v>100953</v>
      </c>
      <c r="F204" s="32">
        <f>SUM(F199:F203)</f>
        <v>5348</v>
      </c>
      <c r="G204" s="37">
        <f t="shared" si="40"/>
        <v>5.2975146850514597E-2</v>
      </c>
      <c r="H204" s="32">
        <f>SUM(H199:H203)</f>
        <v>20476</v>
      </c>
      <c r="I204" s="37">
        <f t="shared" si="41"/>
        <v>0.20282705813596427</v>
      </c>
      <c r="J204" s="32">
        <f>SUM(J199:J203)</f>
        <v>12596</v>
      </c>
      <c r="K204" s="37">
        <f t="shared" si="42"/>
        <v>0.12477093300842966</v>
      </c>
      <c r="L204" s="32">
        <f>SUM(L199:L203)</f>
        <v>15823</v>
      </c>
      <c r="M204" s="37">
        <f t="shared" si="43"/>
        <v>0.15673630303210404</v>
      </c>
      <c r="N204" s="32">
        <f t="shared" si="44"/>
        <v>54243</v>
      </c>
      <c r="O204" s="37">
        <f t="shared" si="45"/>
        <v>0.53730944102701261</v>
      </c>
      <c r="P204" s="32">
        <f>SUM(P199:P203)</f>
        <v>22603</v>
      </c>
      <c r="Q204" s="32">
        <f>SUM(Q199:Q203)</f>
        <v>193004</v>
      </c>
      <c r="R204" s="32">
        <f>SUM(R199:R203)</f>
        <v>96239</v>
      </c>
      <c r="S204" s="32">
        <f>SUM(S199:S203)</f>
        <v>82247</v>
      </c>
      <c r="T204" s="37">
        <f t="shared" si="46"/>
        <v>0.85461195565207448</v>
      </c>
      <c r="U204" s="37">
        <f t="shared" si="47"/>
        <v>-0.29996018227668897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10652924</v>
      </c>
      <c r="E205" s="32">
        <f>SUM(E173:E178,E180:E184,E186:E190,E192:E197,E199:E203)</f>
        <v>89722270</v>
      </c>
      <c r="F205" s="32">
        <f>SUM(F173:F178,F180:F184,F186:F190,F192:F197,F199:F203)</f>
        <v>2658993</v>
      </c>
      <c r="G205" s="37">
        <f t="shared" si="40"/>
        <v>0.24960217495215398</v>
      </c>
      <c r="H205" s="32">
        <f>SUM(H173:H178,H180:H184,H186:H190,H192:H197,H199:H203)</f>
        <v>2855044</v>
      </c>
      <c r="I205" s="37">
        <f t="shared" si="41"/>
        <v>0.26800566680096471</v>
      </c>
      <c r="J205" s="32">
        <f>SUM(J173:J178,J180:J184,J186:J190,J192:J197,J199:J203)</f>
        <v>3079102</v>
      </c>
      <c r="K205" s="37">
        <f t="shared" si="42"/>
        <v>3.4318146431203761E-2</v>
      </c>
      <c r="L205" s="32">
        <f>SUM(L173:L178,L180:L184,L186:L190,L192:L197,L199:L203)</f>
        <v>8372535</v>
      </c>
      <c r="M205" s="37">
        <f t="shared" si="43"/>
        <v>9.3316129875002055E-2</v>
      </c>
      <c r="N205" s="32">
        <f t="shared" si="44"/>
        <v>16965674</v>
      </c>
      <c r="O205" s="37">
        <f t="shared" si="45"/>
        <v>0.18909100271315027</v>
      </c>
      <c r="P205" s="32">
        <f>SUM(P173:P178,P180:P184,P186:P190,P192:P197,P199:P203)</f>
        <v>3165883</v>
      </c>
      <c r="Q205" s="32">
        <f>SUM(Q173:Q178,Q180:Q184,Q186:Q190,Q192:Q197,Q199:Q203)</f>
        <v>3230072</v>
      </c>
      <c r="R205" s="32">
        <f>SUM(R173:R178,R180:R184,R186:R190,R192:R197,R199:R203)</f>
        <v>562510</v>
      </c>
      <c r="S205" s="32">
        <f>SUM(S173:S178,S180:S184,S186:S190,S192:S197,S199:S203)</f>
        <v>4634832</v>
      </c>
      <c r="T205" s="37">
        <f t="shared" si="46"/>
        <v>8.2395548523581805</v>
      </c>
      <c r="U205" s="37">
        <f t="shared" si="47"/>
        <v>1.6446128931486097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3093133</v>
      </c>
      <c r="E209" s="31">
        <v>3093133</v>
      </c>
      <c r="F209" s="31">
        <v>861899</v>
      </c>
      <c r="G209" s="36">
        <f t="shared" si="48"/>
        <v>0.27864918837954916</v>
      </c>
      <c r="H209" s="31">
        <v>818109</v>
      </c>
      <c r="I209" s="36">
        <f t="shared" si="49"/>
        <v>0.26449202151992818</v>
      </c>
      <c r="J209" s="31">
        <v>748504</v>
      </c>
      <c r="K209" s="36">
        <f t="shared" si="50"/>
        <v>0.24198894777560487</v>
      </c>
      <c r="L209" s="31">
        <v>1718738</v>
      </c>
      <c r="M209" s="36">
        <f t="shared" si="51"/>
        <v>0.55566249495252873</v>
      </c>
      <c r="N209" s="31">
        <f t="shared" si="52"/>
        <v>4147250</v>
      </c>
      <c r="O209" s="36">
        <f t="shared" si="53"/>
        <v>1.3407926526276108</v>
      </c>
      <c r="P209" s="31">
        <v>765990</v>
      </c>
      <c r="Q209" s="31">
        <v>2846743</v>
      </c>
      <c r="R209" s="31">
        <v>2948650</v>
      </c>
      <c r="S209" s="31">
        <v>3031710</v>
      </c>
      <c r="T209" s="36">
        <f t="shared" si="54"/>
        <v>1.0281688230207044</v>
      </c>
      <c r="U209" s="36">
        <f t="shared" si="55"/>
        <v>1.2438125824096922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232994</v>
      </c>
      <c r="G210" s="36">
        <f t="shared" si="48"/>
        <v>0</v>
      </c>
      <c r="H210" s="31">
        <v>239188</v>
      </c>
      <c r="I210" s="36">
        <f t="shared" si="49"/>
        <v>0</v>
      </c>
      <c r="J210" s="31">
        <v>249465</v>
      </c>
      <c r="K210" s="36">
        <f t="shared" si="50"/>
        <v>0</v>
      </c>
      <c r="L210" s="31">
        <v>259603</v>
      </c>
      <c r="M210" s="36">
        <f t="shared" si="51"/>
        <v>0</v>
      </c>
      <c r="N210" s="31">
        <f t="shared" si="52"/>
        <v>981250</v>
      </c>
      <c r="O210" s="36">
        <f t="shared" si="53"/>
        <v>0</v>
      </c>
      <c r="P210" s="31">
        <v>340666</v>
      </c>
      <c r="Q210" s="31">
        <v>0</v>
      </c>
      <c r="R210" s="31">
        <v>0</v>
      </c>
      <c r="S210" s="31">
        <v>509541</v>
      </c>
      <c r="T210" s="36">
        <f t="shared" si="54"/>
        <v>0</v>
      </c>
      <c r="U210" s="36">
        <f t="shared" si="55"/>
        <v>-0.23795447740602227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165008</v>
      </c>
      <c r="F214" s="31">
        <v>65439</v>
      </c>
      <c r="G214" s="36">
        <f t="shared" si="48"/>
        <v>0</v>
      </c>
      <c r="H214" s="31">
        <v>7040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72479</v>
      </c>
      <c r="O214" s="36">
        <f t="shared" si="53"/>
        <v>0.43924536992145835</v>
      </c>
      <c r="P214" s="31">
        <v>0</v>
      </c>
      <c r="Q214" s="31">
        <v>100000</v>
      </c>
      <c r="R214" s="31">
        <v>266086</v>
      </c>
      <c r="S214" s="31">
        <v>69546</v>
      </c>
      <c r="T214" s="36">
        <f t="shared" si="54"/>
        <v>0.2613666258277399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3093133</v>
      </c>
      <c r="E216" s="32">
        <f>SUM(E208:E215)</f>
        <v>3258141</v>
      </c>
      <c r="F216" s="32">
        <f>SUM(F208:F215)</f>
        <v>1160332</v>
      </c>
      <c r="G216" s="37">
        <f t="shared" si="48"/>
        <v>0.3751316222095849</v>
      </c>
      <c r="H216" s="32">
        <f>SUM(H208:H215)</f>
        <v>1064337</v>
      </c>
      <c r="I216" s="37">
        <f t="shared" si="49"/>
        <v>0.34409674592072181</v>
      </c>
      <c r="J216" s="32">
        <f>SUM(J208:J215)</f>
        <v>997969</v>
      </c>
      <c r="K216" s="37">
        <f t="shared" si="50"/>
        <v>0.30630012636039999</v>
      </c>
      <c r="L216" s="32">
        <f>SUM(L208:L215)</f>
        <v>1978341</v>
      </c>
      <c r="M216" s="37">
        <f t="shared" si="51"/>
        <v>0.60719932010308941</v>
      </c>
      <c r="N216" s="32">
        <f t="shared" si="52"/>
        <v>5200979</v>
      </c>
      <c r="O216" s="37">
        <f t="shared" si="53"/>
        <v>1.5963026155098874</v>
      </c>
      <c r="P216" s="32">
        <f>SUM(P208:P215)</f>
        <v>1106656</v>
      </c>
      <c r="Q216" s="32">
        <f>SUM(Q208:Q215)</f>
        <v>2946743</v>
      </c>
      <c r="R216" s="32">
        <f>SUM(R208:R215)</f>
        <v>3214736</v>
      </c>
      <c r="S216" s="32">
        <f>SUM(S208:S215)</f>
        <v>3610797</v>
      </c>
      <c r="T216" s="37">
        <f t="shared" si="54"/>
        <v>1.1232017185859118</v>
      </c>
      <c r="U216" s="37">
        <f t="shared" si="55"/>
        <v>0.78767476072058518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1242434</v>
      </c>
      <c r="E217" s="31">
        <v>1242434</v>
      </c>
      <c r="F217" s="31">
        <v>187608</v>
      </c>
      <c r="G217" s="36">
        <f t="shared" si="48"/>
        <v>0.15100037507022507</v>
      </c>
      <c r="H217" s="31">
        <v>430901</v>
      </c>
      <c r="I217" s="36">
        <f t="shared" si="49"/>
        <v>0.34682003229145369</v>
      </c>
      <c r="J217" s="31">
        <v>439677</v>
      </c>
      <c r="K217" s="36">
        <f t="shared" si="50"/>
        <v>0.35388358657280788</v>
      </c>
      <c r="L217" s="31">
        <v>-1231585</v>
      </c>
      <c r="M217" s="36">
        <f t="shared" si="51"/>
        <v>-0.99126794662734596</v>
      </c>
      <c r="N217" s="31">
        <f t="shared" si="52"/>
        <v>-173399</v>
      </c>
      <c r="O217" s="36">
        <f t="shared" si="53"/>
        <v>-0.13956395269285934</v>
      </c>
      <c r="P217" s="31">
        <v>320274</v>
      </c>
      <c r="Q217" s="31">
        <v>2094043</v>
      </c>
      <c r="R217" s="31">
        <v>2094043</v>
      </c>
      <c r="S217" s="31">
        <v>1537164</v>
      </c>
      <c r="T217" s="36">
        <f t="shared" si="54"/>
        <v>0.73406515530005834</v>
      </c>
      <c r="U217" s="36">
        <f t="shared" si="55"/>
        <v>-4.8454104922659971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17332240</v>
      </c>
      <c r="E218" s="31">
        <v>14466950</v>
      </c>
      <c r="F218" s="31">
        <v>3517769</v>
      </c>
      <c r="G218" s="36">
        <f t="shared" si="48"/>
        <v>0.20296101369470998</v>
      </c>
      <c r="H218" s="31">
        <v>3715704</v>
      </c>
      <c r="I218" s="36">
        <f t="shared" si="49"/>
        <v>0.21438106095922974</v>
      </c>
      <c r="J218" s="31">
        <v>4134885</v>
      </c>
      <c r="K218" s="36">
        <f t="shared" si="50"/>
        <v>0.28581594600105759</v>
      </c>
      <c r="L218" s="31">
        <v>2938103</v>
      </c>
      <c r="M218" s="36">
        <f t="shared" si="51"/>
        <v>0.20309069983652395</v>
      </c>
      <c r="N218" s="31">
        <f t="shared" si="52"/>
        <v>14306461</v>
      </c>
      <c r="O218" s="36">
        <f t="shared" si="53"/>
        <v>0.98890650759144116</v>
      </c>
      <c r="P218" s="31">
        <v>3249995</v>
      </c>
      <c r="Q218" s="31">
        <v>14232133</v>
      </c>
      <c r="R218" s="31">
        <v>13329934</v>
      </c>
      <c r="S218" s="31">
        <v>12104045</v>
      </c>
      <c r="T218" s="36">
        <f t="shared" si="54"/>
        <v>0.9080348784922716</v>
      </c>
      <c r="U218" s="36">
        <f t="shared" si="55"/>
        <v>-9.5966916872179842E-2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1485</v>
      </c>
      <c r="E219" s="31">
        <v>1485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1416</v>
      </c>
      <c r="R219" s="31">
        <v>1416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18576159</v>
      </c>
      <c r="E224" s="32">
        <f>SUM(E217:E223)</f>
        <v>15710869</v>
      </c>
      <c r="F224" s="32">
        <f>SUM(F217:F223)</f>
        <v>3705377</v>
      </c>
      <c r="G224" s="37">
        <f t="shared" si="48"/>
        <v>0.19946949205161305</v>
      </c>
      <c r="H224" s="32">
        <f>SUM(H217:H223)</f>
        <v>4146605</v>
      </c>
      <c r="I224" s="37">
        <f t="shared" si="49"/>
        <v>0.2232218727240653</v>
      </c>
      <c r="J224" s="32">
        <f>SUM(J217:J223)</f>
        <v>4574562</v>
      </c>
      <c r="K224" s="37">
        <f t="shared" si="50"/>
        <v>0.29117179959937289</v>
      </c>
      <c r="L224" s="32">
        <f>SUM(L217:L223)</f>
        <v>1706518</v>
      </c>
      <c r="M224" s="37">
        <f t="shared" si="51"/>
        <v>0.10862021699754482</v>
      </c>
      <c r="N224" s="32">
        <f t="shared" si="52"/>
        <v>14133062</v>
      </c>
      <c r="O224" s="37">
        <f t="shared" si="53"/>
        <v>0.89957226427131431</v>
      </c>
      <c r="P224" s="32">
        <f>SUM(P217:P223)</f>
        <v>3570269</v>
      </c>
      <c r="Q224" s="32">
        <f>SUM(Q217:Q223)</f>
        <v>16327592</v>
      </c>
      <c r="R224" s="32">
        <f>SUM(R217:R223)</f>
        <v>15425393</v>
      </c>
      <c r="S224" s="32">
        <f>SUM(S217:S223)</f>
        <v>13641209</v>
      </c>
      <c r="T224" s="37">
        <f t="shared" si="54"/>
        <v>0.88433461630442733</v>
      </c>
      <c r="U224" s="37">
        <f t="shared" si="55"/>
        <v>-0.52201976937872185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1600000</v>
      </c>
      <c r="E225" s="31">
        <v>4375196</v>
      </c>
      <c r="F225" s="31">
        <v>431347</v>
      </c>
      <c r="G225" s="36">
        <f t="shared" si="48"/>
        <v>0.26959187499999998</v>
      </c>
      <c r="H225" s="31">
        <v>467217</v>
      </c>
      <c r="I225" s="36">
        <f t="shared" si="49"/>
        <v>0.29201062500000002</v>
      </c>
      <c r="J225" s="31">
        <v>508156</v>
      </c>
      <c r="K225" s="36">
        <f t="shared" si="50"/>
        <v>0.11614473957280999</v>
      </c>
      <c r="L225" s="31">
        <v>3162536</v>
      </c>
      <c r="M225" s="36">
        <f t="shared" si="51"/>
        <v>0.72283298851068611</v>
      </c>
      <c r="N225" s="31">
        <f t="shared" si="52"/>
        <v>4569256</v>
      </c>
      <c r="O225" s="36">
        <f t="shared" si="53"/>
        <v>1.0443545843431929</v>
      </c>
      <c r="P225" s="31">
        <v>852056</v>
      </c>
      <c r="Q225" s="31">
        <v>5000000</v>
      </c>
      <c r="R225" s="31">
        <v>5000000</v>
      </c>
      <c r="S225" s="31">
        <v>2549736</v>
      </c>
      <c r="T225" s="36">
        <f t="shared" si="54"/>
        <v>0.50994720000000004</v>
      </c>
      <c r="U225" s="36">
        <f t="shared" si="55"/>
        <v>2.7116527552179668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1600000</v>
      </c>
      <c r="E230" s="32">
        <f>SUM(E225:E229)</f>
        <v>4375196</v>
      </c>
      <c r="F230" s="32">
        <f>SUM(F225:F229)</f>
        <v>431347</v>
      </c>
      <c r="G230" s="37">
        <f t="shared" si="48"/>
        <v>0.26959187499999998</v>
      </c>
      <c r="H230" s="32">
        <f>SUM(H225:H229)</f>
        <v>467217</v>
      </c>
      <c r="I230" s="37">
        <f t="shared" si="49"/>
        <v>0.29201062500000002</v>
      </c>
      <c r="J230" s="32">
        <f>SUM(J225:J229)</f>
        <v>508156</v>
      </c>
      <c r="K230" s="37">
        <f t="shared" si="50"/>
        <v>0.11614473957280999</v>
      </c>
      <c r="L230" s="32">
        <f>SUM(L225:L229)</f>
        <v>3162536</v>
      </c>
      <c r="M230" s="37">
        <f t="shared" si="51"/>
        <v>0.72283298851068611</v>
      </c>
      <c r="N230" s="32">
        <f t="shared" si="52"/>
        <v>4569256</v>
      </c>
      <c r="O230" s="37">
        <f t="shared" si="53"/>
        <v>1.0443545843431929</v>
      </c>
      <c r="P230" s="32">
        <f>SUM(P225:P229)</f>
        <v>852056</v>
      </c>
      <c r="Q230" s="32">
        <f>SUM(Q225:Q229)</f>
        <v>5000000</v>
      </c>
      <c r="R230" s="32">
        <f>SUM(R225:R229)</f>
        <v>5000000</v>
      </c>
      <c r="S230" s="32">
        <f>SUM(S225:S229)</f>
        <v>2549736</v>
      </c>
      <c r="T230" s="37">
        <f t="shared" si="54"/>
        <v>0.50994720000000004</v>
      </c>
      <c r="U230" s="37">
        <f t="shared" si="55"/>
        <v>2.7116527552179668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23269292</v>
      </c>
      <c r="E231" s="32">
        <f>SUM(E208:E215,E217:E223,E225:E229)</f>
        <v>23344206</v>
      </c>
      <c r="F231" s="32">
        <f>SUM(F208:F215,F217:F223,F225:F229)</f>
        <v>5297056</v>
      </c>
      <c r="G231" s="37">
        <f t="shared" si="48"/>
        <v>0.22764147701614643</v>
      </c>
      <c r="H231" s="32">
        <f>SUM(H208:H215,H217:H223,H225:H229)</f>
        <v>5678159</v>
      </c>
      <c r="I231" s="37">
        <f t="shared" si="49"/>
        <v>0.24401941408445088</v>
      </c>
      <c r="J231" s="32">
        <f>SUM(J208:J215,J217:J223,J225:J229)</f>
        <v>6080687</v>
      </c>
      <c r="K231" s="37">
        <f t="shared" si="50"/>
        <v>0.26047949542597421</v>
      </c>
      <c r="L231" s="32">
        <f>SUM(L208:L215,L217:L223,L225:L229)</f>
        <v>6847395</v>
      </c>
      <c r="M231" s="37">
        <f t="shared" si="51"/>
        <v>0.29332310552776991</v>
      </c>
      <c r="N231" s="32">
        <f t="shared" si="52"/>
        <v>23903297</v>
      </c>
      <c r="O231" s="37">
        <f t="shared" si="53"/>
        <v>1.0239498828959956</v>
      </c>
      <c r="P231" s="32">
        <f>SUM(P208:P215,P217:P223,P225:P229)</f>
        <v>5528981</v>
      </c>
      <c r="Q231" s="32">
        <f>SUM(Q208:Q215,Q217:Q223,Q225:Q229)</f>
        <v>24274335</v>
      </c>
      <c r="R231" s="32">
        <f>SUM(R208:R215,R217:R223,R225:R229)</f>
        <v>23640129</v>
      </c>
      <c r="S231" s="32">
        <f>SUM(S208:S215,S217:S223,S225:S229)</f>
        <v>19801742</v>
      </c>
      <c r="T231" s="37">
        <f t="shared" si="54"/>
        <v>0.83763256960230636</v>
      </c>
      <c r="U231" s="37">
        <f t="shared" si="55"/>
        <v>0.23845515113906157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10354221</v>
      </c>
      <c r="E236" s="31">
        <v>10354221</v>
      </c>
      <c r="F236" s="31">
        <v>1056636</v>
      </c>
      <c r="G236" s="36">
        <f t="shared" si="56"/>
        <v>0.10204881661305085</v>
      </c>
      <c r="H236" s="31">
        <v>1817722</v>
      </c>
      <c r="I236" s="36">
        <f t="shared" si="57"/>
        <v>0.17555371862354494</v>
      </c>
      <c r="J236" s="31">
        <v>16301068</v>
      </c>
      <c r="K236" s="36">
        <f t="shared" si="58"/>
        <v>1.5743403583910369</v>
      </c>
      <c r="L236" s="31">
        <v>-12305628</v>
      </c>
      <c r="M236" s="36">
        <f t="shared" si="59"/>
        <v>-1.1884648782366147</v>
      </c>
      <c r="N236" s="31">
        <f t="shared" si="60"/>
        <v>6869798</v>
      </c>
      <c r="O236" s="36">
        <f t="shared" si="61"/>
        <v>0.66347801539101781</v>
      </c>
      <c r="P236" s="31">
        <v>1003030</v>
      </c>
      <c r="Q236" s="31">
        <v>9613177</v>
      </c>
      <c r="R236" s="31">
        <v>9613177</v>
      </c>
      <c r="S236" s="31">
        <v>7009789</v>
      </c>
      <c r="T236" s="36">
        <f t="shared" si="62"/>
        <v>0.72918547115069243</v>
      </c>
      <c r="U236" s="36">
        <f t="shared" si="63"/>
        <v>-13.268454582614677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166445</v>
      </c>
      <c r="E237" s="31">
        <v>166445</v>
      </c>
      <c r="F237" s="31">
        <v>38115</v>
      </c>
      <c r="G237" s="36">
        <f t="shared" si="56"/>
        <v>0.22899456276848207</v>
      </c>
      <c r="H237" s="31">
        <v>40890</v>
      </c>
      <c r="I237" s="36">
        <f t="shared" si="57"/>
        <v>0.24566673675989065</v>
      </c>
      <c r="J237" s="31">
        <v>27260</v>
      </c>
      <c r="K237" s="36">
        <f t="shared" si="58"/>
        <v>0.16377782450659378</v>
      </c>
      <c r="L237" s="31">
        <v>40890</v>
      </c>
      <c r="M237" s="36">
        <f t="shared" si="59"/>
        <v>0.24566673675989065</v>
      </c>
      <c r="N237" s="31">
        <f t="shared" si="60"/>
        <v>147155</v>
      </c>
      <c r="O237" s="36">
        <f t="shared" si="61"/>
        <v>0.8841058607948572</v>
      </c>
      <c r="P237" s="31">
        <v>34650</v>
      </c>
      <c r="Q237" s="31">
        <v>0</v>
      </c>
      <c r="R237" s="31">
        <v>151654</v>
      </c>
      <c r="S237" s="31">
        <v>139600</v>
      </c>
      <c r="T237" s="36">
        <f t="shared" si="62"/>
        <v>0.92051643873554279</v>
      </c>
      <c r="U237" s="36">
        <f t="shared" si="63"/>
        <v>0.18008658008658007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2653000</v>
      </c>
      <c r="E239" s="31">
        <v>2652996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2538000</v>
      </c>
      <c r="R239" s="31">
        <v>2538000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13173666</v>
      </c>
      <c r="E240" s="32">
        <f>SUM(E234:E239)</f>
        <v>13173662</v>
      </c>
      <c r="F240" s="32">
        <f>SUM(F234:F239)</f>
        <v>1094751</v>
      </c>
      <c r="G240" s="37">
        <f t="shared" si="56"/>
        <v>8.3101469249334245E-2</v>
      </c>
      <c r="H240" s="32">
        <f>SUM(H234:H239)</f>
        <v>1858612</v>
      </c>
      <c r="I240" s="37">
        <f t="shared" si="57"/>
        <v>0.14108540477646844</v>
      </c>
      <c r="J240" s="32">
        <f>SUM(J234:J239)</f>
        <v>16328328</v>
      </c>
      <c r="K240" s="37">
        <f t="shared" si="58"/>
        <v>1.2394676590305718</v>
      </c>
      <c r="L240" s="32">
        <f>SUM(L234:L239)</f>
        <v>-12264738</v>
      </c>
      <c r="M240" s="37">
        <f t="shared" si="59"/>
        <v>-0.93100445419049005</v>
      </c>
      <c r="N240" s="32">
        <f t="shared" si="60"/>
        <v>7016953</v>
      </c>
      <c r="O240" s="37">
        <f t="shared" si="61"/>
        <v>0.53265014693712354</v>
      </c>
      <c r="P240" s="32">
        <f>SUM(P234:P239)</f>
        <v>1037680</v>
      </c>
      <c r="Q240" s="32">
        <f>SUM(Q234:Q239)</f>
        <v>12151177</v>
      </c>
      <c r="R240" s="32">
        <f>SUM(R234:R239)</f>
        <v>12302831</v>
      </c>
      <c r="S240" s="32">
        <f>SUM(S234:S239)</f>
        <v>7149389</v>
      </c>
      <c r="T240" s="37">
        <f t="shared" si="62"/>
        <v>0.58111738672180413</v>
      </c>
      <c r="U240" s="37">
        <f t="shared" si="63"/>
        <v>-12.819383625009637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4568150</v>
      </c>
      <c r="E242" s="31">
        <v>4999265</v>
      </c>
      <c r="F242" s="31">
        <v>10321</v>
      </c>
      <c r="G242" s="36">
        <f t="shared" si="56"/>
        <v>2.2593391197749638E-3</v>
      </c>
      <c r="H242" s="31">
        <v>108906</v>
      </c>
      <c r="I242" s="36">
        <f t="shared" si="57"/>
        <v>2.3840285454724559E-2</v>
      </c>
      <c r="J242" s="31">
        <v>57572</v>
      </c>
      <c r="K242" s="36">
        <f t="shared" si="58"/>
        <v>1.1516092865651251E-2</v>
      </c>
      <c r="L242" s="31">
        <v>157586</v>
      </c>
      <c r="M242" s="36">
        <f t="shared" si="59"/>
        <v>3.1521833709555303E-2</v>
      </c>
      <c r="N242" s="31">
        <f t="shared" si="60"/>
        <v>334385</v>
      </c>
      <c r="O242" s="36">
        <f t="shared" si="61"/>
        <v>6.6886832364357565E-2</v>
      </c>
      <c r="P242" s="31">
        <v>23646</v>
      </c>
      <c r="Q242" s="31">
        <v>33720</v>
      </c>
      <c r="R242" s="31">
        <v>82555</v>
      </c>
      <c r="S242" s="31">
        <v>68079</v>
      </c>
      <c r="T242" s="36">
        <f t="shared" si="62"/>
        <v>0.82465023317788144</v>
      </c>
      <c r="U242" s="36">
        <f t="shared" si="63"/>
        <v>5.664382982322592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9505404</v>
      </c>
      <c r="E243" s="31">
        <v>9505404</v>
      </c>
      <c r="F243" s="31">
        <v>2403348</v>
      </c>
      <c r="G243" s="36">
        <f t="shared" si="56"/>
        <v>0.25284017386320456</v>
      </c>
      <c r="H243" s="31">
        <v>2403348</v>
      </c>
      <c r="I243" s="36">
        <f t="shared" si="57"/>
        <v>0.25284017386320456</v>
      </c>
      <c r="J243" s="31">
        <v>2403348</v>
      </c>
      <c r="K243" s="36">
        <f t="shared" si="58"/>
        <v>0.25284017386320456</v>
      </c>
      <c r="L243" s="31">
        <v>2631393</v>
      </c>
      <c r="M243" s="36">
        <f t="shared" si="59"/>
        <v>0.27683126356333726</v>
      </c>
      <c r="N243" s="31">
        <f t="shared" si="60"/>
        <v>9841437</v>
      </c>
      <c r="O243" s="36">
        <f t="shared" si="61"/>
        <v>1.0353517851529508</v>
      </c>
      <c r="P243" s="31">
        <v>1595744</v>
      </c>
      <c r="Q243" s="31">
        <v>9075062</v>
      </c>
      <c r="R243" s="31">
        <v>9075062</v>
      </c>
      <c r="S243" s="31">
        <v>7359889</v>
      </c>
      <c r="T243" s="36">
        <f t="shared" si="62"/>
        <v>0.8110015116150171</v>
      </c>
      <c r="U243" s="36">
        <f t="shared" si="63"/>
        <v>0.64900698357631303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200000</v>
      </c>
      <c r="E244" s="31">
        <v>200000</v>
      </c>
      <c r="F244" s="31">
        <v>1040</v>
      </c>
      <c r="G244" s="36">
        <f t="shared" si="56"/>
        <v>5.1999999999999998E-3</v>
      </c>
      <c r="H244" s="31">
        <v>1949</v>
      </c>
      <c r="I244" s="36">
        <f t="shared" si="57"/>
        <v>9.7450000000000002E-3</v>
      </c>
      <c r="J244" s="31">
        <v>0</v>
      </c>
      <c r="K244" s="36">
        <f t="shared" si="58"/>
        <v>0</v>
      </c>
      <c r="L244" s="31">
        <v>1680</v>
      </c>
      <c r="M244" s="36">
        <f t="shared" si="59"/>
        <v>8.3999999999999995E-3</v>
      </c>
      <c r="N244" s="31">
        <f t="shared" si="60"/>
        <v>4669</v>
      </c>
      <c r="O244" s="36">
        <f t="shared" si="61"/>
        <v>2.3345000000000001E-2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437931</v>
      </c>
      <c r="E245" s="31">
        <v>438331</v>
      </c>
      <c r="F245" s="31">
        <v>0</v>
      </c>
      <c r="G245" s="36">
        <f t="shared" si="56"/>
        <v>0</v>
      </c>
      <c r="H245" s="31">
        <v>145976</v>
      </c>
      <c r="I245" s="36">
        <f t="shared" si="57"/>
        <v>0.33333104986858658</v>
      </c>
      <c r="J245" s="31">
        <v>109484</v>
      </c>
      <c r="K245" s="36">
        <f t="shared" si="58"/>
        <v>0.24977471362965431</v>
      </c>
      <c r="L245" s="31">
        <v>0</v>
      </c>
      <c r="M245" s="36">
        <f t="shared" si="59"/>
        <v>0</v>
      </c>
      <c r="N245" s="31">
        <f t="shared" si="60"/>
        <v>255460</v>
      </c>
      <c r="O245" s="36">
        <f t="shared" si="61"/>
        <v>0.58280158145328531</v>
      </c>
      <c r="P245" s="31">
        <v>0</v>
      </c>
      <c r="Q245" s="31">
        <v>650520</v>
      </c>
      <c r="R245" s="31">
        <v>650520</v>
      </c>
      <c r="S245" s="31">
        <v>650522</v>
      </c>
      <c r="T245" s="36">
        <f t="shared" si="62"/>
        <v>1.0000030744635062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14711485</v>
      </c>
      <c r="E247" s="32">
        <f>SUM(E241:E246)</f>
        <v>15143000</v>
      </c>
      <c r="F247" s="32">
        <f>SUM(F241:F246)</f>
        <v>2414709</v>
      </c>
      <c r="G247" s="37">
        <f t="shared" si="56"/>
        <v>0.16413767882712044</v>
      </c>
      <c r="H247" s="32">
        <f>SUM(H241:H246)</f>
        <v>2660179</v>
      </c>
      <c r="I247" s="37">
        <f t="shared" si="57"/>
        <v>0.18082328194604419</v>
      </c>
      <c r="J247" s="32">
        <f>SUM(J241:J246)</f>
        <v>2570404</v>
      </c>
      <c r="K247" s="37">
        <f t="shared" si="58"/>
        <v>0.1697420590371789</v>
      </c>
      <c r="L247" s="32">
        <f>SUM(L241:L246)</f>
        <v>2790659</v>
      </c>
      <c r="M247" s="37">
        <f t="shared" si="59"/>
        <v>0.18428706332959122</v>
      </c>
      <c r="N247" s="32">
        <f t="shared" si="60"/>
        <v>10435951</v>
      </c>
      <c r="O247" s="37">
        <f t="shared" si="61"/>
        <v>0.68916007396156642</v>
      </c>
      <c r="P247" s="32">
        <f>SUM(P241:P246)</f>
        <v>1619390</v>
      </c>
      <c r="Q247" s="32">
        <f>SUM(Q241:Q246)</f>
        <v>9759302</v>
      </c>
      <c r="R247" s="32">
        <f>SUM(R241:R246)</f>
        <v>9808137</v>
      </c>
      <c r="S247" s="32">
        <f>SUM(S241:S246)</f>
        <v>8078490</v>
      </c>
      <c r="T247" s="37">
        <f t="shared" si="62"/>
        <v>0.82365183112756279</v>
      </c>
      <c r="U247" s="37">
        <f t="shared" si="63"/>
        <v>0.72327790093800748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1800000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1800000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10178561</v>
      </c>
      <c r="E255" s="31">
        <v>10178561</v>
      </c>
      <c r="F255" s="31">
        <v>2246883</v>
      </c>
      <c r="G255" s="36">
        <f t="shared" si="56"/>
        <v>0.22074662616847313</v>
      </c>
      <c r="H255" s="31">
        <v>1291194</v>
      </c>
      <c r="I255" s="36">
        <f t="shared" si="57"/>
        <v>0.12685427733841748</v>
      </c>
      <c r="J255" s="31">
        <v>2367921</v>
      </c>
      <c r="K255" s="36">
        <f t="shared" si="58"/>
        <v>0.23263809098358795</v>
      </c>
      <c r="L255" s="31">
        <v>465871</v>
      </c>
      <c r="M255" s="36">
        <f t="shared" si="59"/>
        <v>4.5769829350140949E-2</v>
      </c>
      <c r="N255" s="31">
        <f t="shared" si="60"/>
        <v>6371869</v>
      </c>
      <c r="O255" s="36">
        <f t="shared" si="61"/>
        <v>0.62600882384061951</v>
      </c>
      <c r="P255" s="31">
        <v>3035465</v>
      </c>
      <c r="Q255" s="31">
        <v>35000000</v>
      </c>
      <c r="R255" s="31">
        <v>9730938</v>
      </c>
      <c r="S255" s="31">
        <v>7773375</v>
      </c>
      <c r="T255" s="36">
        <f t="shared" si="62"/>
        <v>0.79883100683613439</v>
      </c>
      <c r="U255" s="36">
        <f t="shared" si="63"/>
        <v>-0.84652400867741839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2206</v>
      </c>
      <c r="G256" s="36">
        <f t="shared" si="56"/>
        <v>0</v>
      </c>
      <c r="H256" s="31">
        <v>159087</v>
      </c>
      <c r="I256" s="36">
        <f t="shared" si="57"/>
        <v>0</v>
      </c>
      <c r="J256" s="31">
        <v>54024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215317</v>
      </c>
      <c r="O256" s="36">
        <f t="shared" si="61"/>
        <v>0</v>
      </c>
      <c r="P256" s="31">
        <v>105131</v>
      </c>
      <c r="Q256" s="31">
        <v>0</v>
      </c>
      <c r="R256" s="31">
        <v>0</v>
      </c>
      <c r="S256" s="31">
        <v>105131</v>
      </c>
      <c r="T256" s="36">
        <f t="shared" si="62"/>
        <v>0</v>
      </c>
      <c r="U256" s="36">
        <f t="shared" si="63"/>
        <v>-1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10178561</v>
      </c>
      <c r="E259" s="32">
        <f>SUM(E255:E258)</f>
        <v>10178561</v>
      </c>
      <c r="F259" s="32">
        <f>SUM(F255:F258)</f>
        <v>2249089</v>
      </c>
      <c r="G259" s="37">
        <f t="shared" si="56"/>
        <v>0.22096335621508778</v>
      </c>
      <c r="H259" s="32">
        <f>SUM(H255:H258)</f>
        <v>1450281</v>
      </c>
      <c r="I259" s="37">
        <f t="shared" si="57"/>
        <v>0.1424838933519188</v>
      </c>
      <c r="J259" s="32">
        <f>SUM(J255:J258)</f>
        <v>2421945</v>
      </c>
      <c r="K259" s="37">
        <f t="shared" si="58"/>
        <v>0.23794571747420878</v>
      </c>
      <c r="L259" s="32">
        <f>SUM(L255:L258)</f>
        <v>465871</v>
      </c>
      <c r="M259" s="37">
        <f t="shared" si="59"/>
        <v>4.5769829350140949E-2</v>
      </c>
      <c r="N259" s="32">
        <f t="shared" si="60"/>
        <v>6587186</v>
      </c>
      <c r="O259" s="37">
        <f t="shared" si="61"/>
        <v>0.64716279639135632</v>
      </c>
      <c r="P259" s="32">
        <f>SUM(P255:P258)</f>
        <v>3140596</v>
      </c>
      <c r="Q259" s="32">
        <f>SUM(Q255:Q258)</f>
        <v>35000000</v>
      </c>
      <c r="R259" s="32">
        <f>SUM(R255:R258)</f>
        <v>9730938</v>
      </c>
      <c r="S259" s="32">
        <f>SUM(S255:S258)</f>
        <v>7878506</v>
      </c>
      <c r="T259" s="37">
        <f t="shared" si="62"/>
        <v>0.80963479574117114</v>
      </c>
      <c r="U259" s="37">
        <f t="shared" si="63"/>
        <v>-0.85166159544239373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38063712</v>
      </c>
      <c r="E260" s="32">
        <f>SUM(E234:E239,E241:E246,E248:E253,E255:E258)</f>
        <v>38495223</v>
      </c>
      <c r="F260" s="32">
        <f>SUM(F234:F239,F241:F246,F248:F253,F255:F258)</f>
        <v>5758549</v>
      </c>
      <c r="G260" s="37">
        <f t="shared" si="56"/>
        <v>0.1512871104110918</v>
      </c>
      <c r="H260" s="32">
        <f>SUM(H234:H239,H241:H246,H248:H253,H255:H258)</f>
        <v>5969072</v>
      </c>
      <c r="I260" s="37">
        <f t="shared" si="57"/>
        <v>0.15681791623475924</v>
      </c>
      <c r="J260" s="32">
        <f>SUM(J234:J239,J241:J246,J248:J253,J255:J258)</f>
        <v>21320677</v>
      </c>
      <c r="K260" s="37">
        <f t="shared" si="58"/>
        <v>0.55385253905400156</v>
      </c>
      <c r="L260" s="32">
        <f>SUM(L234:L239,L241:L246,L248:L253,L255:L258)</f>
        <v>-9008208</v>
      </c>
      <c r="M260" s="37">
        <f t="shared" si="59"/>
        <v>-0.23400846385537238</v>
      </c>
      <c r="N260" s="32">
        <f t="shared" si="60"/>
        <v>24040090</v>
      </c>
      <c r="O260" s="37">
        <f t="shared" si="61"/>
        <v>0.62449540817051508</v>
      </c>
      <c r="P260" s="32">
        <f>SUM(P234:P239,P241:P246,P248:P253,P255:P258)</f>
        <v>5797666</v>
      </c>
      <c r="Q260" s="32">
        <f>SUM(Q234:Q239,Q241:Q246,Q248:Q253,Q255:Q258)</f>
        <v>56910479</v>
      </c>
      <c r="R260" s="32">
        <f>SUM(R234:R239,R241:R246,R248:R253,R255:R258)</f>
        <v>33641906</v>
      </c>
      <c r="S260" s="32">
        <f>SUM(S234:S239,S241:S246,S248:S253,S255:S258)</f>
        <v>23106385</v>
      </c>
      <c r="T260" s="37">
        <f t="shared" si="62"/>
        <v>0.68683340949826088</v>
      </c>
      <c r="U260" s="37">
        <f t="shared" si="63"/>
        <v>-2.5537645666376783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150</v>
      </c>
      <c r="F265" s="31">
        <v>440008</v>
      </c>
      <c r="G265" s="36">
        <f t="shared" si="64"/>
        <v>0</v>
      </c>
      <c r="H265" s="31">
        <v>440007</v>
      </c>
      <c r="I265" s="36">
        <f t="shared" si="65"/>
        <v>0</v>
      </c>
      <c r="J265" s="31">
        <v>916956</v>
      </c>
      <c r="K265" s="36">
        <f t="shared" si="66"/>
        <v>6113.04</v>
      </c>
      <c r="L265" s="31">
        <v>613587</v>
      </c>
      <c r="M265" s="36">
        <f t="shared" si="67"/>
        <v>4090.58</v>
      </c>
      <c r="N265" s="31">
        <f t="shared" si="68"/>
        <v>2410558</v>
      </c>
      <c r="O265" s="36">
        <f t="shared" si="69"/>
        <v>16070.386666666667</v>
      </c>
      <c r="P265" s="31">
        <v>26</v>
      </c>
      <c r="Q265" s="31">
        <v>0</v>
      </c>
      <c r="R265" s="31">
        <v>0</v>
      </c>
      <c r="S265" s="31">
        <v>140</v>
      </c>
      <c r="T265" s="36">
        <f t="shared" si="70"/>
        <v>0</v>
      </c>
      <c r="U265" s="36">
        <f t="shared" si="71"/>
        <v>23598.5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6285940</v>
      </c>
      <c r="E266" s="31">
        <v>6537940</v>
      </c>
      <c r="F266" s="31">
        <v>2650743</v>
      </c>
      <c r="G266" s="36">
        <f t="shared" si="64"/>
        <v>0.42169397098922357</v>
      </c>
      <c r="H266" s="31">
        <v>2137952</v>
      </c>
      <c r="I266" s="36">
        <f t="shared" si="65"/>
        <v>0.34011651399790643</v>
      </c>
      <c r="J266" s="31">
        <v>1659068</v>
      </c>
      <c r="K266" s="36">
        <f t="shared" si="66"/>
        <v>0.25376005286068698</v>
      </c>
      <c r="L266" s="31">
        <v>95351</v>
      </c>
      <c r="M266" s="36">
        <f t="shared" si="67"/>
        <v>1.4584257426651209E-2</v>
      </c>
      <c r="N266" s="31">
        <f t="shared" si="68"/>
        <v>6543114</v>
      </c>
      <c r="O266" s="36">
        <f t="shared" si="69"/>
        <v>1.0007913807713134</v>
      </c>
      <c r="P266" s="31">
        <v>12000</v>
      </c>
      <c r="Q266" s="31">
        <v>6638701</v>
      </c>
      <c r="R266" s="31">
        <v>6938701</v>
      </c>
      <c r="S266" s="31">
        <v>6706250</v>
      </c>
      <c r="T266" s="36">
        <f t="shared" si="70"/>
        <v>0.96649934908565738</v>
      </c>
      <c r="U266" s="36">
        <f t="shared" si="71"/>
        <v>6.9459166666666663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6285940</v>
      </c>
      <c r="E267" s="32">
        <f>SUM(E263:E266)</f>
        <v>6538090</v>
      </c>
      <c r="F267" s="32">
        <f>SUM(F263:F266)</f>
        <v>3090751</v>
      </c>
      <c r="G267" s="37">
        <f t="shared" si="64"/>
        <v>0.491692730124691</v>
      </c>
      <c r="H267" s="32">
        <f>SUM(H263:H266)</f>
        <v>2577959</v>
      </c>
      <c r="I267" s="37">
        <f t="shared" si="65"/>
        <v>0.41011511404817735</v>
      </c>
      <c r="J267" s="32">
        <f>SUM(J263:J266)</f>
        <v>2576024</v>
      </c>
      <c r="K267" s="37">
        <f t="shared" si="66"/>
        <v>0.39400252979081046</v>
      </c>
      <c r="L267" s="32">
        <f>SUM(L263:L266)</f>
        <v>708938</v>
      </c>
      <c r="M267" s="37">
        <f t="shared" si="67"/>
        <v>0.10843197325212715</v>
      </c>
      <c r="N267" s="32">
        <f t="shared" si="68"/>
        <v>8953672</v>
      </c>
      <c r="O267" s="37">
        <f t="shared" si="69"/>
        <v>1.3694629471298192</v>
      </c>
      <c r="P267" s="32">
        <f>SUM(P263:P266)</f>
        <v>12026</v>
      </c>
      <c r="Q267" s="32">
        <f>SUM(Q263:Q266)</f>
        <v>6638701</v>
      </c>
      <c r="R267" s="32">
        <f>SUM(R263:R266)</f>
        <v>6938701</v>
      </c>
      <c r="S267" s="32">
        <f>SUM(S263:S266)</f>
        <v>6706390</v>
      </c>
      <c r="T267" s="37">
        <f t="shared" si="70"/>
        <v>0.96651952577290767</v>
      </c>
      <c r="U267" s="37">
        <f t="shared" si="71"/>
        <v>57.950440711791117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342134</v>
      </c>
      <c r="F268" s="31">
        <v>129171</v>
      </c>
      <c r="G268" s="36">
        <f t="shared" si="64"/>
        <v>0</v>
      </c>
      <c r="H268" s="31">
        <v>41896</v>
      </c>
      <c r="I268" s="36">
        <f t="shared" si="65"/>
        <v>0</v>
      </c>
      <c r="J268" s="31">
        <v>15426</v>
      </c>
      <c r="K268" s="36">
        <f t="shared" si="66"/>
        <v>4.5087597257215006E-2</v>
      </c>
      <c r="L268" s="31">
        <v>2214</v>
      </c>
      <c r="M268" s="36">
        <f t="shared" si="67"/>
        <v>6.4711487311988874E-3</v>
      </c>
      <c r="N268" s="31">
        <f t="shared" si="68"/>
        <v>188707</v>
      </c>
      <c r="O268" s="36">
        <f t="shared" si="69"/>
        <v>0.55155874598841392</v>
      </c>
      <c r="P268" s="31">
        <v>0</v>
      </c>
      <c r="Q268" s="31">
        <v>1642874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250000</v>
      </c>
      <c r="E274" s="31">
        <v>110000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110000</v>
      </c>
      <c r="M274" s="36">
        <f t="shared" si="67"/>
        <v>1</v>
      </c>
      <c r="N274" s="31">
        <f t="shared" si="68"/>
        <v>110000</v>
      </c>
      <c r="O274" s="36">
        <f t="shared" si="69"/>
        <v>1</v>
      </c>
      <c r="P274" s="31">
        <v>0</v>
      </c>
      <c r="Q274" s="31">
        <v>250000</v>
      </c>
      <c r="R274" s="31">
        <v>250000</v>
      </c>
      <c r="S274" s="31">
        <v>250000</v>
      </c>
      <c r="T274" s="36">
        <f t="shared" si="70"/>
        <v>1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250000</v>
      </c>
      <c r="E275" s="32">
        <f>SUM(E268:E274)</f>
        <v>452134</v>
      </c>
      <c r="F275" s="32">
        <f>SUM(F268:F274)</f>
        <v>129171</v>
      </c>
      <c r="G275" s="37">
        <f t="shared" si="64"/>
        <v>0.51668400000000003</v>
      </c>
      <c r="H275" s="32">
        <f>SUM(H268:H274)</f>
        <v>41896</v>
      </c>
      <c r="I275" s="37">
        <f t="shared" si="65"/>
        <v>0.16758400000000001</v>
      </c>
      <c r="J275" s="32">
        <f>SUM(J268:J274)</f>
        <v>15426</v>
      </c>
      <c r="K275" s="37">
        <f t="shared" si="66"/>
        <v>3.4118203895305371E-2</v>
      </c>
      <c r="L275" s="32">
        <f>SUM(L268:L274)</f>
        <v>112214</v>
      </c>
      <c r="M275" s="37">
        <f t="shared" si="67"/>
        <v>0.24818748424139747</v>
      </c>
      <c r="N275" s="32">
        <f t="shared" si="68"/>
        <v>298707</v>
      </c>
      <c r="O275" s="37">
        <f t="shared" si="69"/>
        <v>0.66066033521035794</v>
      </c>
      <c r="P275" s="32">
        <f>SUM(P268:P274)</f>
        <v>0</v>
      </c>
      <c r="Q275" s="32">
        <f>SUM(Q268:Q274)</f>
        <v>1892874</v>
      </c>
      <c r="R275" s="32">
        <f>SUM(R268:R274)</f>
        <v>250000</v>
      </c>
      <c r="S275" s="32">
        <f>SUM(S268:S274)</f>
        <v>250000</v>
      </c>
      <c r="T275" s="37">
        <f t="shared" si="70"/>
        <v>1</v>
      </c>
      <c r="U275" s="37">
        <f t="shared" si="71"/>
        <v>0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45793588</v>
      </c>
      <c r="F278" s="31">
        <v>0</v>
      </c>
      <c r="G278" s="36">
        <f t="shared" si="64"/>
        <v>0</v>
      </c>
      <c r="H278" s="31">
        <v>1653190</v>
      </c>
      <c r="I278" s="36">
        <f t="shared" si="65"/>
        <v>0</v>
      </c>
      <c r="J278" s="31">
        <v>3304330</v>
      </c>
      <c r="K278" s="36">
        <f t="shared" si="66"/>
        <v>7.215704521777154E-2</v>
      </c>
      <c r="L278" s="31">
        <v>3383914</v>
      </c>
      <c r="M278" s="36">
        <f t="shared" si="67"/>
        <v>7.3894930443100457E-2</v>
      </c>
      <c r="N278" s="31">
        <f t="shared" si="68"/>
        <v>8341434</v>
      </c>
      <c r="O278" s="36">
        <f t="shared" si="69"/>
        <v>0.18215288131604801</v>
      </c>
      <c r="P278" s="31">
        <v>0</v>
      </c>
      <c r="Q278" s="31">
        <v>261900</v>
      </c>
      <c r="R278" s="31">
        <v>261900</v>
      </c>
      <c r="S278" s="31">
        <v>9435</v>
      </c>
      <c r="T278" s="36">
        <f t="shared" si="70"/>
        <v>3.6025200458190146E-2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10800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9600</v>
      </c>
      <c r="R279" s="31">
        <v>9600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1547</v>
      </c>
      <c r="E282" s="31">
        <v>1547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247</v>
      </c>
      <c r="K282" s="36">
        <f t="shared" si="66"/>
        <v>0.15966386554621848</v>
      </c>
      <c r="L282" s="31">
        <v>0</v>
      </c>
      <c r="M282" s="36">
        <f t="shared" si="67"/>
        <v>0</v>
      </c>
      <c r="N282" s="31">
        <f t="shared" si="68"/>
        <v>247</v>
      </c>
      <c r="O282" s="36">
        <f t="shared" si="69"/>
        <v>0.15966386554621848</v>
      </c>
      <c r="P282" s="31">
        <v>247</v>
      </c>
      <c r="Q282" s="31">
        <v>1475</v>
      </c>
      <c r="R282" s="31">
        <v>1475</v>
      </c>
      <c r="S282" s="31">
        <v>13017</v>
      </c>
      <c r="T282" s="36">
        <f t="shared" si="70"/>
        <v>8.8250847457627124</v>
      </c>
      <c r="U282" s="36">
        <f t="shared" si="71"/>
        <v>-1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12347</v>
      </c>
      <c r="E285" s="32">
        <f>SUM(E276:E284)</f>
        <v>45795135</v>
      </c>
      <c r="F285" s="32">
        <f>SUM(F276:F284)</f>
        <v>0</v>
      </c>
      <c r="G285" s="37">
        <f t="shared" si="64"/>
        <v>0</v>
      </c>
      <c r="H285" s="32">
        <f>SUM(H276:H284)</f>
        <v>1653190</v>
      </c>
      <c r="I285" s="37">
        <f t="shared" si="65"/>
        <v>133.89406333522314</v>
      </c>
      <c r="J285" s="32">
        <f>SUM(J276:J284)</f>
        <v>3304577</v>
      </c>
      <c r="K285" s="37">
        <f t="shared" si="66"/>
        <v>7.2160001275244634E-2</v>
      </c>
      <c r="L285" s="32">
        <f>SUM(L276:L284)</f>
        <v>3383914</v>
      </c>
      <c r="M285" s="37">
        <f t="shared" si="67"/>
        <v>7.3892434207258037E-2</v>
      </c>
      <c r="N285" s="32">
        <f t="shared" si="68"/>
        <v>8341681</v>
      </c>
      <c r="O285" s="37">
        <f t="shared" si="69"/>
        <v>0.18215212161728533</v>
      </c>
      <c r="P285" s="32">
        <f>SUM(P276:P284)</f>
        <v>247</v>
      </c>
      <c r="Q285" s="32">
        <f>SUM(Q276:Q284)</f>
        <v>272975</v>
      </c>
      <c r="R285" s="32">
        <f>SUM(R276:R284)</f>
        <v>272975</v>
      </c>
      <c r="S285" s="32">
        <f>SUM(S276:S284)</f>
        <v>22452</v>
      </c>
      <c r="T285" s="37">
        <f t="shared" si="70"/>
        <v>8.2249290228042865E-2</v>
      </c>
      <c r="U285" s="37">
        <f t="shared" si="71"/>
        <v>13699.056680161942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</v>
      </c>
      <c r="E286" s="31">
        <v>3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-21552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200000</v>
      </c>
      <c r="E290" s="31">
        <v>200000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200000</v>
      </c>
      <c r="R290" s="31">
        <v>200000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200003</v>
      </c>
      <c r="E292" s="32">
        <f>SUM(E286:E291)</f>
        <v>200003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200000</v>
      </c>
      <c r="R292" s="32">
        <f>SUM(R286:R291)</f>
        <v>200000</v>
      </c>
      <c r="S292" s="32">
        <f>SUM(S286:S291)</f>
        <v>-21552</v>
      </c>
      <c r="T292" s="37">
        <f t="shared" si="70"/>
        <v>-0.10775999999999999</v>
      </c>
      <c r="U292" s="37">
        <f t="shared" si="71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27501000</v>
      </c>
      <c r="E293" s="31">
        <v>27501000</v>
      </c>
      <c r="F293" s="31">
        <v>7552687</v>
      </c>
      <c r="G293" s="36">
        <f t="shared" si="64"/>
        <v>0.2746331769753827</v>
      </c>
      <c r="H293" s="31">
        <v>8014528</v>
      </c>
      <c r="I293" s="36">
        <f t="shared" si="65"/>
        <v>0.29142678448056436</v>
      </c>
      <c r="J293" s="31">
        <v>7975651</v>
      </c>
      <c r="K293" s="36">
        <f t="shared" si="66"/>
        <v>0.29001312679538926</v>
      </c>
      <c r="L293" s="31">
        <v>8367410</v>
      </c>
      <c r="M293" s="36">
        <f t="shared" si="67"/>
        <v>0.30425839060397802</v>
      </c>
      <c r="N293" s="31">
        <f t="shared" si="68"/>
        <v>31910276</v>
      </c>
      <c r="O293" s="36">
        <f t="shared" si="69"/>
        <v>1.1603314788553143</v>
      </c>
      <c r="P293" s="31">
        <v>7976045</v>
      </c>
      <c r="Q293" s="31">
        <v>26701000</v>
      </c>
      <c r="R293" s="31">
        <v>28101000</v>
      </c>
      <c r="S293" s="31">
        <v>28730773</v>
      </c>
      <c r="T293" s="36">
        <f t="shared" si="70"/>
        <v>1.0224110529874382</v>
      </c>
      <c r="U293" s="36">
        <f t="shared" si="71"/>
        <v>4.9067551649971897E-2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27501000</v>
      </c>
      <c r="E298" s="32">
        <f>SUM(E293:E297)</f>
        <v>27501000</v>
      </c>
      <c r="F298" s="32">
        <f>SUM(F293:F297)</f>
        <v>7552687</v>
      </c>
      <c r="G298" s="37">
        <f t="shared" si="64"/>
        <v>0.2746331769753827</v>
      </c>
      <c r="H298" s="32">
        <f>SUM(H293:H297)</f>
        <v>8014528</v>
      </c>
      <c r="I298" s="37">
        <f t="shared" si="65"/>
        <v>0.29142678448056436</v>
      </c>
      <c r="J298" s="32">
        <f>SUM(J293:J297)</f>
        <v>7975651</v>
      </c>
      <c r="K298" s="37">
        <f t="shared" si="66"/>
        <v>0.29001312679538926</v>
      </c>
      <c r="L298" s="32">
        <f>SUM(L293:L297)</f>
        <v>8367410</v>
      </c>
      <c r="M298" s="37">
        <f t="shared" si="67"/>
        <v>0.30425839060397802</v>
      </c>
      <c r="N298" s="32">
        <f t="shared" si="68"/>
        <v>31910276</v>
      </c>
      <c r="O298" s="37">
        <f t="shared" si="69"/>
        <v>1.1603314788553143</v>
      </c>
      <c r="P298" s="32">
        <f>SUM(P293:P297)</f>
        <v>7976045</v>
      </c>
      <c r="Q298" s="32">
        <f>SUM(Q293:Q297)</f>
        <v>26701000</v>
      </c>
      <c r="R298" s="32">
        <f>SUM(R293:R297)</f>
        <v>28101000</v>
      </c>
      <c r="S298" s="32">
        <f>SUM(S293:S297)</f>
        <v>28730773</v>
      </c>
      <c r="T298" s="37">
        <f t="shared" si="70"/>
        <v>1.0224110529874382</v>
      </c>
      <c r="U298" s="37">
        <f t="shared" si="71"/>
        <v>4.9067551649971897E-2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34249290</v>
      </c>
      <c r="E299" s="32">
        <f>SUM(E263:E266,E268:E274,E276:E284,E286:E291,E293:E297)</f>
        <v>80486362</v>
      </c>
      <c r="F299" s="32">
        <f>SUM(F263:F266,F268:F274,F276:F284,F286:F291,F293:F297)</f>
        <v>10772609</v>
      </c>
      <c r="G299" s="37">
        <f t="shared" si="64"/>
        <v>0.31453525021978557</v>
      </c>
      <c r="H299" s="32">
        <f>SUM(H263:H266,H268:H274,H276:H284,H286:H291,H293:H297)</f>
        <v>12287573</v>
      </c>
      <c r="I299" s="37">
        <f t="shared" si="65"/>
        <v>0.35876869272326523</v>
      </c>
      <c r="J299" s="32">
        <f>SUM(J263:J266,J268:J274,J276:J284,J286:J291,J293:J297)</f>
        <v>13871678</v>
      </c>
      <c r="K299" s="37">
        <f t="shared" si="66"/>
        <v>0.17234817993140253</v>
      </c>
      <c r="L299" s="32">
        <f>SUM(L263:L266,L268:L274,L276:L284,L286:L291,L293:L297)</f>
        <v>12572476</v>
      </c>
      <c r="M299" s="37">
        <f t="shared" si="67"/>
        <v>0.15620628995506095</v>
      </c>
      <c r="N299" s="32">
        <f t="shared" si="68"/>
        <v>49504336</v>
      </c>
      <c r="O299" s="37">
        <f t="shared" si="69"/>
        <v>0.61506489757854876</v>
      </c>
      <c r="P299" s="32">
        <f>SUM(P263:P266,P268:P274,P276:P284,P286:P291,P293:P297)</f>
        <v>7988318</v>
      </c>
      <c r="Q299" s="32">
        <f>SUM(Q263:Q266,Q268:Q274,Q276:Q284,Q286:Q291,Q293:Q297)</f>
        <v>35705550</v>
      </c>
      <c r="R299" s="32">
        <f>SUM(R263:R266,R268:R274,R276:R284,R286:R291,R293:R297)</f>
        <v>35762676</v>
      </c>
      <c r="S299" s="32">
        <f>SUM(S263:S266,S268:S274,S276:S284,S286:S291,S293:S297)</f>
        <v>35688063</v>
      </c>
      <c r="T299" s="37">
        <f t="shared" si="70"/>
        <v>0.99791366283664007</v>
      </c>
      <c r="U299" s="37">
        <f t="shared" si="71"/>
        <v>0.57385772574401761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942399153</v>
      </c>
      <c r="E302" s="31">
        <v>977267809</v>
      </c>
      <c r="F302" s="31">
        <v>230846963</v>
      </c>
      <c r="G302" s="36">
        <f t="shared" ref="G302:G339" si="72">IF(($D302     =0),0,($F302     /$D302     ))</f>
        <v>0.24495667495575518</v>
      </c>
      <c r="H302" s="31">
        <v>193238006</v>
      </c>
      <c r="I302" s="36">
        <f t="shared" ref="I302:I339" si="73">IF(($D302     =0),0,($H302     /$D302     ))</f>
        <v>0.20504900220342198</v>
      </c>
      <c r="J302" s="31">
        <v>212488774</v>
      </c>
      <c r="K302" s="36">
        <f t="shared" ref="K302:K339" si="74">IF(($E302     =0),0,($J302     /$E302     ))</f>
        <v>0.21743146765207735</v>
      </c>
      <c r="L302" s="31">
        <v>134036528</v>
      </c>
      <c r="M302" s="36">
        <f t="shared" ref="M302:M339" si="75">IF(($E302     =0),0,($L302     /$E302     ))</f>
        <v>0.13715434680812247</v>
      </c>
      <c r="N302" s="31">
        <f t="shared" ref="N302:N339" si="76">$F302     +$H302     +$J302     +$L302</f>
        <v>770610271</v>
      </c>
      <c r="O302" s="36">
        <f t="shared" ref="O302:O339" si="77">IF(($E302     =0),0,($N302     /$E302     ))</f>
        <v>0.78853540851666382</v>
      </c>
      <c r="P302" s="31">
        <v>91608974</v>
      </c>
      <c r="Q302" s="31">
        <v>898896805</v>
      </c>
      <c r="R302" s="31">
        <v>894217527</v>
      </c>
      <c r="S302" s="31">
        <v>701937862</v>
      </c>
      <c r="T302" s="36">
        <f t="shared" ref="T302:T339" si="78">IF(($R302     =0),0,($S302     /$R302     ))</f>
        <v>0.78497439471458719</v>
      </c>
      <c r="U302" s="36">
        <f t="shared" ref="U302:U339" si="79">IF(($P302     =0),0,(($L302     /$P302     )-1))</f>
        <v>0.46313753060917362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942399153</v>
      </c>
      <c r="E303" s="32">
        <f>E302</f>
        <v>977267809</v>
      </c>
      <c r="F303" s="32">
        <f>F302</f>
        <v>230846963</v>
      </c>
      <c r="G303" s="37">
        <f t="shared" si="72"/>
        <v>0.24495667495575518</v>
      </c>
      <c r="H303" s="32">
        <f>H302</f>
        <v>193238006</v>
      </c>
      <c r="I303" s="37">
        <f t="shared" si="73"/>
        <v>0.20504900220342198</v>
      </c>
      <c r="J303" s="32">
        <f>J302</f>
        <v>212488774</v>
      </c>
      <c r="K303" s="37">
        <f t="shared" si="74"/>
        <v>0.21743146765207735</v>
      </c>
      <c r="L303" s="32">
        <f>L302</f>
        <v>134036528</v>
      </c>
      <c r="M303" s="37">
        <f t="shared" si="75"/>
        <v>0.13715434680812247</v>
      </c>
      <c r="N303" s="32">
        <f t="shared" si="76"/>
        <v>770610271</v>
      </c>
      <c r="O303" s="37">
        <f t="shared" si="77"/>
        <v>0.78853540851666382</v>
      </c>
      <c r="P303" s="32">
        <f>P302</f>
        <v>91608974</v>
      </c>
      <c r="Q303" s="32">
        <f>Q302</f>
        <v>898896805</v>
      </c>
      <c r="R303" s="32">
        <f>R302</f>
        <v>894217527</v>
      </c>
      <c r="S303" s="32">
        <f>S302</f>
        <v>701937862</v>
      </c>
      <c r="T303" s="37">
        <f t="shared" si="78"/>
        <v>0.78497439471458719</v>
      </c>
      <c r="U303" s="37">
        <f t="shared" si="79"/>
        <v>0.46313753060917362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106467</v>
      </c>
      <c r="E304" s="31">
        <v>2185607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500000</v>
      </c>
      <c r="K304" s="36">
        <f t="shared" si="74"/>
        <v>0.22876939907311791</v>
      </c>
      <c r="L304" s="31">
        <v>1208472</v>
      </c>
      <c r="M304" s="36">
        <f t="shared" si="75"/>
        <v>0.55292282647337787</v>
      </c>
      <c r="N304" s="31">
        <f t="shared" si="76"/>
        <v>1708472</v>
      </c>
      <c r="O304" s="36">
        <f t="shared" si="77"/>
        <v>0.78169222554649576</v>
      </c>
      <c r="P304" s="31">
        <v>350</v>
      </c>
      <c r="Q304" s="31">
        <v>101494</v>
      </c>
      <c r="R304" s="31">
        <v>101494</v>
      </c>
      <c r="S304" s="31">
        <v>350</v>
      </c>
      <c r="T304" s="36">
        <f t="shared" si="78"/>
        <v>3.4484797130864878E-3</v>
      </c>
      <c r="U304" s="36">
        <f t="shared" si="79"/>
        <v>3451.7771428571427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3844000</v>
      </c>
      <c r="E305" s="31">
        <v>4303704</v>
      </c>
      <c r="F305" s="31">
        <v>2799407</v>
      </c>
      <c r="G305" s="36">
        <f t="shared" si="72"/>
        <v>0.72825364203954213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607812</v>
      </c>
      <c r="M305" s="36">
        <f t="shared" si="75"/>
        <v>0.1412299730650621</v>
      </c>
      <c r="N305" s="31">
        <f t="shared" si="76"/>
        <v>3407219</v>
      </c>
      <c r="O305" s="36">
        <f t="shared" si="77"/>
        <v>0.79169454962516006</v>
      </c>
      <c r="P305" s="31">
        <v>1756391</v>
      </c>
      <c r="Q305" s="31">
        <v>493000</v>
      </c>
      <c r="R305" s="31">
        <v>7123000</v>
      </c>
      <c r="S305" s="31">
        <v>1919860</v>
      </c>
      <c r="T305" s="36">
        <f t="shared" si="78"/>
        <v>0.26952969254527587</v>
      </c>
      <c r="U305" s="36">
        <f t="shared" si="79"/>
        <v>-0.65394265855381861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26413000</v>
      </c>
      <c r="E306" s="31">
        <v>88227816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16150579</v>
      </c>
      <c r="K306" s="36">
        <f t="shared" si="74"/>
        <v>0.18305540964541159</v>
      </c>
      <c r="L306" s="31">
        <v>65263701</v>
      </c>
      <c r="M306" s="36">
        <f t="shared" si="75"/>
        <v>0.73971797057744237</v>
      </c>
      <c r="N306" s="31">
        <f t="shared" si="76"/>
        <v>81414280</v>
      </c>
      <c r="O306" s="36">
        <f t="shared" si="77"/>
        <v>0.92277338022285393</v>
      </c>
      <c r="P306" s="31">
        <v>0</v>
      </c>
      <c r="Q306" s="31">
        <v>10001000</v>
      </c>
      <c r="R306" s="31">
        <v>217169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53965659</v>
      </c>
      <c r="E307" s="31">
        <v>24265004</v>
      </c>
      <c r="F307" s="31">
        <v>902623</v>
      </c>
      <c r="G307" s="36">
        <f t="shared" si="72"/>
        <v>1.6725877469595987E-2</v>
      </c>
      <c r="H307" s="31">
        <v>880989</v>
      </c>
      <c r="I307" s="36">
        <f t="shared" si="73"/>
        <v>1.6324992899651239E-2</v>
      </c>
      <c r="J307" s="31">
        <v>857222</v>
      </c>
      <c r="K307" s="36">
        <f t="shared" si="74"/>
        <v>3.5327502933854865E-2</v>
      </c>
      <c r="L307" s="31">
        <v>1543580</v>
      </c>
      <c r="M307" s="36">
        <f t="shared" si="75"/>
        <v>6.361342450221727E-2</v>
      </c>
      <c r="N307" s="31">
        <f t="shared" si="76"/>
        <v>4184414</v>
      </c>
      <c r="O307" s="36">
        <f t="shared" si="77"/>
        <v>0.17244645828205921</v>
      </c>
      <c r="P307" s="31">
        <v>1193759</v>
      </c>
      <c r="Q307" s="31">
        <v>29021154</v>
      </c>
      <c r="R307" s="31">
        <v>21184267</v>
      </c>
      <c r="S307" s="31">
        <v>8213353</v>
      </c>
      <c r="T307" s="36">
        <f t="shared" si="78"/>
        <v>0.38771003971957113</v>
      </c>
      <c r="U307" s="36">
        <f t="shared" si="79"/>
        <v>0.29304156031493789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9836607</v>
      </c>
      <c r="E308" s="31">
        <v>8594876</v>
      </c>
      <c r="F308" s="31">
        <v>49285</v>
      </c>
      <c r="G308" s="36">
        <f t="shared" si="72"/>
        <v>5.0103658710772929E-3</v>
      </c>
      <c r="H308" s="31">
        <v>90760</v>
      </c>
      <c r="I308" s="36">
        <f t="shared" si="73"/>
        <v>9.2267587797296366E-3</v>
      </c>
      <c r="J308" s="31">
        <v>111498</v>
      </c>
      <c r="K308" s="36">
        <f t="shared" si="74"/>
        <v>1.2972612984759756E-2</v>
      </c>
      <c r="L308" s="31">
        <v>90760</v>
      </c>
      <c r="M308" s="36">
        <f t="shared" si="75"/>
        <v>1.055978003638447E-2</v>
      </c>
      <c r="N308" s="31">
        <f t="shared" si="76"/>
        <v>342303</v>
      </c>
      <c r="O308" s="36">
        <f t="shared" si="77"/>
        <v>3.9826403545554348E-2</v>
      </c>
      <c r="P308" s="31">
        <v>48874</v>
      </c>
      <c r="Q308" s="31">
        <v>443842</v>
      </c>
      <c r="R308" s="31">
        <v>523362</v>
      </c>
      <c r="S308" s="31">
        <v>430731</v>
      </c>
      <c r="T308" s="36">
        <f t="shared" si="78"/>
        <v>0.82300778428697541</v>
      </c>
      <c r="U308" s="36">
        <f t="shared" si="79"/>
        <v>0.85702009248271072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94165733</v>
      </c>
      <c r="E310" s="32">
        <f>SUM(E304:E309)</f>
        <v>127577007</v>
      </c>
      <c r="F310" s="32">
        <f>SUM(F304:F309)</f>
        <v>3751315</v>
      </c>
      <c r="G310" s="37">
        <f t="shared" si="72"/>
        <v>3.9837368440598236E-2</v>
      </c>
      <c r="H310" s="32">
        <f>SUM(H304:H309)</f>
        <v>971749</v>
      </c>
      <c r="I310" s="37">
        <f t="shared" si="73"/>
        <v>1.0319560725980862E-2</v>
      </c>
      <c r="J310" s="32">
        <f>SUM(J304:J309)</f>
        <v>17619299</v>
      </c>
      <c r="K310" s="37">
        <f t="shared" si="74"/>
        <v>0.13810716691292185</v>
      </c>
      <c r="L310" s="32">
        <f>SUM(L304:L309)</f>
        <v>68714325</v>
      </c>
      <c r="M310" s="37">
        <f t="shared" si="75"/>
        <v>0.5386105742392906</v>
      </c>
      <c r="N310" s="32">
        <f t="shared" si="76"/>
        <v>91056688</v>
      </c>
      <c r="O310" s="37">
        <f t="shared" si="77"/>
        <v>0.7137390203863303</v>
      </c>
      <c r="P310" s="32">
        <f>SUM(P304:P309)</f>
        <v>2999374</v>
      </c>
      <c r="Q310" s="32">
        <f>SUM(Q304:Q309)</f>
        <v>40060490</v>
      </c>
      <c r="R310" s="32">
        <f>SUM(R304:R309)</f>
        <v>29149292</v>
      </c>
      <c r="S310" s="32">
        <f>SUM(S304:S309)</f>
        <v>10564294</v>
      </c>
      <c r="T310" s="37">
        <f t="shared" si="78"/>
        <v>0.36242026049895137</v>
      </c>
      <c r="U310" s="37">
        <f t="shared" si="79"/>
        <v>21.909555460572772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34935945</v>
      </c>
      <c r="E311" s="31">
        <v>35359944</v>
      </c>
      <c r="F311" s="31">
        <v>74367</v>
      </c>
      <c r="G311" s="36">
        <f t="shared" si="72"/>
        <v>2.1286671936310867E-3</v>
      </c>
      <c r="H311" s="31">
        <v>5043333</v>
      </c>
      <c r="I311" s="36">
        <f t="shared" si="73"/>
        <v>0.14435942694551415</v>
      </c>
      <c r="J311" s="31">
        <v>3587542</v>
      </c>
      <c r="K311" s="36">
        <f t="shared" si="74"/>
        <v>0.10145779642637442</v>
      </c>
      <c r="L311" s="31">
        <v>63879</v>
      </c>
      <c r="M311" s="36">
        <f t="shared" si="75"/>
        <v>1.8065356664592003E-3</v>
      </c>
      <c r="N311" s="31">
        <f t="shared" si="76"/>
        <v>8769121</v>
      </c>
      <c r="O311" s="36">
        <f t="shared" si="77"/>
        <v>0.24799589614734685</v>
      </c>
      <c r="P311" s="31">
        <v>66699</v>
      </c>
      <c r="Q311" s="31">
        <v>6188876</v>
      </c>
      <c r="R311" s="31">
        <v>31033877</v>
      </c>
      <c r="S311" s="31">
        <v>313343</v>
      </c>
      <c r="T311" s="36">
        <f t="shared" si="78"/>
        <v>1.0096804856189899E-2</v>
      </c>
      <c r="U311" s="36">
        <f t="shared" si="79"/>
        <v>-4.2279494445194077E-2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24623925</v>
      </c>
      <c r="E312" s="31">
        <v>26422329</v>
      </c>
      <c r="F312" s="31">
        <v>3922303</v>
      </c>
      <c r="G312" s="36">
        <f t="shared" si="72"/>
        <v>0.15928829380368889</v>
      </c>
      <c r="H312" s="31">
        <v>3908998</v>
      </c>
      <c r="I312" s="36">
        <f t="shared" si="73"/>
        <v>0.15874796564723129</v>
      </c>
      <c r="J312" s="31">
        <v>3821682</v>
      </c>
      <c r="K312" s="36">
        <f t="shared" si="74"/>
        <v>0.14463834736143055</v>
      </c>
      <c r="L312" s="31">
        <v>4332670</v>
      </c>
      <c r="M312" s="36">
        <f t="shared" si="75"/>
        <v>0.1639775963731282</v>
      </c>
      <c r="N312" s="31">
        <f t="shared" si="76"/>
        <v>15985653</v>
      </c>
      <c r="O312" s="36">
        <f t="shared" si="77"/>
        <v>0.60500544823281854</v>
      </c>
      <c r="P312" s="31">
        <v>6024663</v>
      </c>
      <c r="Q312" s="31">
        <v>47878192</v>
      </c>
      <c r="R312" s="31">
        <v>38133712</v>
      </c>
      <c r="S312" s="31">
        <v>17858712</v>
      </c>
      <c r="T312" s="36">
        <f t="shared" si="78"/>
        <v>0.46831821670022578</v>
      </c>
      <c r="U312" s="36">
        <f t="shared" si="79"/>
        <v>-0.28084442233532403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9651966</v>
      </c>
      <c r="E313" s="31">
        <v>16051966</v>
      </c>
      <c r="F313" s="31">
        <v>1863655</v>
      </c>
      <c r="G313" s="36">
        <f t="shared" si="72"/>
        <v>0.19308553304062612</v>
      </c>
      <c r="H313" s="31">
        <v>1879762</v>
      </c>
      <c r="I313" s="36">
        <f t="shared" si="73"/>
        <v>0.19475431223027515</v>
      </c>
      <c r="J313" s="31">
        <v>2001142</v>
      </c>
      <c r="K313" s="36">
        <f t="shared" si="74"/>
        <v>0.12466647387615946</v>
      </c>
      <c r="L313" s="31">
        <v>2514032</v>
      </c>
      <c r="M313" s="36">
        <f t="shared" si="75"/>
        <v>0.15661832326333111</v>
      </c>
      <c r="N313" s="31">
        <f t="shared" si="76"/>
        <v>8258591</v>
      </c>
      <c r="O313" s="36">
        <f t="shared" si="77"/>
        <v>0.51449093525366296</v>
      </c>
      <c r="P313" s="31">
        <v>3051242</v>
      </c>
      <c r="Q313" s="31">
        <v>10500525</v>
      </c>
      <c r="R313" s="31">
        <v>10864037</v>
      </c>
      <c r="S313" s="31">
        <v>8387513</v>
      </c>
      <c r="T313" s="36">
        <f t="shared" si="78"/>
        <v>0.77204385441618062</v>
      </c>
      <c r="U313" s="36">
        <f t="shared" si="79"/>
        <v>-0.17606273117635374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32606900</v>
      </c>
      <c r="E314" s="31">
        <v>29160380</v>
      </c>
      <c r="F314" s="31">
        <v>2329287</v>
      </c>
      <c r="G314" s="36">
        <f t="shared" si="72"/>
        <v>7.143540170945413E-2</v>
      </c>
      <c r="H314" s="31">
        <v>14197694</v>
      </c>
      <c r="I314" s="36">
        <f t="shared" si="73"/>
        <v>0.43541992645728356</v>
      </c>
      <c r="J314" s="31">
        <v>9694164</v>
      </c>
      <c r="K314" s="36">
        <f t="shared" si="74"/>
        <v>0.33244299285537432</v>
      </c>
      <c r="L314" s="31">
        <v>1846809</v>
      </c>
      <c r="M314" s="36">
        <f t="shared" si="75"/>
        <v>6.3332816650537471E-2</v>
      </c>
      <c r="N314" s="31">
        <f t="shared" si="76"/>
        <v>28067954</v>
      </c>
      <c r="O314" s="36">
        <f t="shared" si="77"/>
        <v>0.96253731947251719</v>
      </c>
      <c r="P314" s="31">
        <v>2078670</v>
      </c>
      <c r="Q314" s="31">
        <v>27547070</v>
      </c>
      <c r="R314" s="31">
        <v>32720878</v>
      </c>
      <c r="S314" s="31">
        <v>25694427</v>
      </c>
      <c r="T314" s="36">
        <f t="shared" si="78"/>
        <v>0.7852609272892983</v>
      </c>
      <c r="U314" s="36">
        <f t="shared" si="79"/>
        <v>-0.11154295775664247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35443723</v>
      </c>
      <c r="E315" s="31">
        <v>45658532</v>
      </c>
      <c r="F315" s="31">
        <v>8864</v>
      </c>
      <c r="G315" s="36">
        <f t="shared" si="72"/>
        <v>2.5008659502276327E-4</v>
      </c>
      <c r="H315" s="31">
        <v>13326763</v>
      </c>
      <c r="I315" s="36">
        <f t="shared" si="73"/>
        <v>0.37599783183047675</v>
      </c>
      <c r="J315" s="31">
        <v>16222997</v>
      </c>
      <c r="K315" s="36">
        <f t="shared" si="74"/>
        <v>0.35531140160178604</v>
      </c>
      <c r="L315" s="31">
        <v>4005894</v>
      </c>
      <c r="M315" s="36">
        <f t="shared" si="75"/>
        <v>8.7735935093138775E-2</v>
      </c>
      <c r="N315" s="31">
        <f t="shared" si="76"/>
        <v>33564518</v>
      </c>
      <c r="O315" s="36">
        <f t="shared" si="77"/>
        <v>0.73512039327063783</v>
      </c>
      <c r="P315" s="31">
        <v>16782565</v>
      </c>
      <c r="Q315" s="31">
        <v>20685364</v>
      </c>
      <c r="R315" s="31">
        <v>36234508</v>
      </c>
      <c r="S315" s="31">
        <v>26533012</v>
      </c>
      <c r="T315" s="36">
        <f t="shared" si="78"/>
        <v>0.73225810048255657</v>
      </c>
      <c r="U315" s="36">
        <f t="shared" si="79"/>
        <v>-0.76130621272731558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137262459</v>
      </c>
      <c r="E317" s="32">
        <f>SUM(E311:E316)</f>
        <v>152653151</v>
      </c>
      <c r="F317" s="32">
        <f>SUM(F311:F316)</f>
        <v>8198476</v>
      </c>
      <c r="G317" s="37">
        <f t="shared" si="72"/>
        <v>5.9728465158853085E-2</v>
      </c>
      <c r="H317" s="32">
        <f>SUM(H311:H316)</f>
        <v>38356550</v>
      </c>
      <c r="I317" s="37">
        <f t="shared" si="73"/>
        <v>0.27943947878713143</v>
      </c>
      <c r="J317" s="32">
        <f>SUM(J311:J316)</f>
        <v>35327527</v>
      </c>
      <c r="K317" s="37">
        <f t="shared" si="74"/>
        <v>0.2314235033379691</v>
      </c>
      <c r="L317" s="32">
        <f>SUM(L311:L316)</f>
        <v>12763284</v>
      </c>
      <c r="M317" s="37">
        <f t="shared" si="75"/>
        <v>8.3609698957344158E-2</v>
      </c>
      <c r="N317" s="32">
        <f t="shared" si="76"/>
        <v>94645837</v>
      </c>
      <c r="O317" s="37">
        <f t="shared" si="77"/>
        <v>0.62000578684419028</v>
      </c>
      <c r="P317" s="32">
        <f>SUM(P311:P316)</f>
        <v>28003839</v>
      </c>
      <c r="Q317" s="32">
        <f>SUM(Q311:Q316)</f>
        <v>112800027</v>
      </c>
      <c r="R317" s="32">
        <f>SUM(R311:R316)</f>
        <v>148987012</v>
      </c>
      <c r="S317" s="32">
        <f>SUM(S311:S316)</f>
        <v>78787007</v>
      </c>
      <c r="T317" s="37">
        <f t="shared" si="78"/>
        <v>0.52881795495032813</v>
      </c>
      <c r="U317" s="37">
        <f t="shared" si="79"/>
        <v>-0.54423091776809596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5000000</v>
      </c>
      <c r="E318" s="31">
        <v>8000000</v>
      </c>
      <c r="F318" s="31">
        <v>0</v>
      </c>
      <c r="G318" s="36">
        <f t="shared" si="72"/>
        <v>0</v>
      </c>
      <c r="H318" s="31">
        <v>1288200</v>
      </c>
      <c r="I318" s="36">
        <f t="shared" si="73"/>
        <v>0.25763999999999998</v>
      </c>
      <c r="J318" s="31">
        <v>3425488</v>
      </c>
      <c r="K318" s="36">
        <f t="shared" si="74"/>
        <v>0.42818600000000001</v>
      </c>
      <c r="L318" s="31">
        <v>561699</v>
      </c>
      <c r="M318" s="36">
        <f t="shared" si="75"/>
        <v>7.0212374999999994E-2</v>
      </c>
      <c r="N318" s="31">
        <f t="shared" si="76"/>
        <v>5275387</v>
      </c>
      <c r="O318" s="36">
        <f t="shared" si="77"/>
        <v>0.65942337500000003</v>
      </c>
      <c r="P318" s="31">
        <v>0</v>
      </c>
      <c r="Q318" s="31">
        <v>9350000</v>
      </c>
      <c r="R318" s="31">
        <v>10148568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84914000</v>
      </c>
      <c r="E319" s="31">
        <v>79947280</v>
      </c>
      <c r="F319" s="31">
        <v>25346940</v>
      </c>
      <c r="G319" s="36">
        <f t="shared" si="72"/>
        <v>0.29850130720493678</v>
      </c>
      <c r="H319" s="31">
        <v>32134380</v>
      </c>
      <c r="I319" s="36">
        <f t="shared" si="73"/>
        <v>0.37843441599736205</v>
      </c>
      <c r="J319" s="31">
        <v>10611601</v>
      </c>
      <c r="K319" s="36">
        <f t="shared" si="74"/>
        <v>0.13273248320643305</v>
      </c>
      <c r="L319" s="31">
        <v>9025104</v>
      </c>
      <c r="M319" s="36">
        <f t="shared" si="75"/>
        <v>0.11288819331939748</v>
      </c>
      <c r="N319" s="31">
        <f t="shared" si="76"/>
        <v>77118025</v>
      </c>
      <c r="O319" s="36">
        <f t="shared" si="77"/>
        <v>0.9646109911431634</v>
      </c>
      <c r="P319" s="31">
        <v>22109875</v>
      </c>
      <c r="Q319" s="31">
        <v>113454400</v>
      </c>
      <c r="R319" s="31">
        <v>105385400</v>
      </c>
      <c r="S319" s="31">
        <v>96852503</v>
      </c>
      <c r="T319" s="36">
        <f t="shared" si="78"/>
        <v>0.91903150721067628</v>
      </c>
      <c r="U319" s="36">
        <f t="shared" si="79"/>
        <v>-0.59180664748217704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4857000</v>
      </c>
      <c r="E320" s="31">
        <v>6857000</v>
      </c>
      <c r="F320" s="31">
        <v>35000</v>
      </c>
      <c r="G320" s="36">
        <f t="shared" si="72"/>
        <v>7.2060942968910852E-3</v>
      </c>
      <c r="H320" s="31">
        <v>61659</v>
      </c>
      <c r="I320" s="36">
        <f t="shared" si="73"/>
        <v>1.2694873378628783E-2</v>
      </c>
      <c r="J320" s="31">
        <v>42294</v>
      </c>
      <c r="K320" s="36">
        <f t="shared" si="74"/>
        <v>6.168003500072918E-3</v>
      </c>
      <c r="L320" s="31">
        <v>0</v>
      </c>
      <c r="M320" s="36">
        <f t="shared" si="75"/>
        <v>0</v>
      </c>
      <c r="N320" s="31">
        <f t="shared" si="76"/>
        <v>138953</v>
      </c>
      <c r="O320" s="36">
        <f t="shared" si="77"/>
        <v>2.0264401341694618E-2</v>
      </c>
      <c r="P320" s="31">
        <v>134270</v>
      </c>
      <c r="Q320" s="31">
        <v>4225000</v>
      </c>
      <c r="R320" s="31">
        <v>4870000</v>
      </c>
      <c r="S320" s="31">
        <v>279833</v>
      </c>
      <c r="T320" s="36">
        <f t="shared" si="78"/>
        <v>5.7460574948665299E-2</v>
      </c>
      <c r="U320" s="36">
        <f t="shared" si="79"/>
        <v>-1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97971000</v>
      </c>
      <c r="E321" s="31">
        <v>129937704</v>
      </c>
      <c r="F321" s="31">
        <v>0</v>
      </c>
      <c r="G321" s="36">
        <f t="shared" si="72"/>
        <v>0</v>
      </c>
      <c r="H321" s="31">
        <v>48280608</v>
      </c>
      <c r="I321" s="36">
        <f t="shared" si="73"/>
        <v>0.49280509538536915</v>
      </c>
      <c r="J321" s="31">
        <v>37951308</v>
      </c>
      <c r="K321" s="36">
        <f t="shared" si="74"/>
        <v>0.29207309989100622</v>
      </c>
      <c r="L321" s="31">
        <v>35215952</v>
      </c>
      <c r="M321" s="36">
        <f t="shared" si="75"/>
        <v>0.27102181211390347</v>
      </c>
      <c r="N321" s="31">
        <f t="shared" si="76"/>
        <v>121447868</v>
      </c>
      <c r="O321" s="36">
        <f t="shared" si="77"/>
        <v>0.93466225938546676</v>
      </c>
      <c r="P321" s="31">
        <v>20471173</v>
      </c>
      <c r="Q321" s="31">
        <v>60636087</v>
      </c>
      <c r="R321" s="31">
        <v>79441518</v>
      </c>
      <c r="S321" s="31">
        <v>54425097</v>
      </c>
      <c r="T321" s="36">
        <f t="shared" si="78"/>
        <v>0.68509638750860724</v>
      </c>
      <c r="U321" s="36">
        <f t="shared" si="79"/>
        <v>0.7202703528517882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192742000</v>
      </c>
      <c r="E323" s="32">
        <f>SUM(E318:E322)</f>
        <v>224741984</v>
      </c>
      <c r="F323" s="32">
        <f>SUM(F318:F322)</f>
        <v>25381940</v>
      </c>
      <c r="G323" s="37">
        <f t="shared" si="72"/>
        <v>0.13168868227993899</v>
      </c>
      <c r="H323" s="32">
        <f>SUM(H318:H322)</f>
        <v>81764847</v>
      </c>
      <c r="I323" s="37">
        <f t="shared" si="73"/>
        <v>0.42421914787643583</v>
      </c>
      <c r="J323" s="32">
        <f>SUM(J318:J322)</f>
        <v>52030691</v>
      </c>
      <c r="K323" s="37">
        <f t="shared" si="74"/>
        <v>0.23151300025899924</v>
      </c>
      <c r="L323" s="32">
        <f>SUM(L318:L322)</f>
        <v>44802755</v>
      </c>
      <c r="M323" s="37">
        <f t="shared" si="75"/>
        <v>0.19935195997913768</v>
      </c>
      <c r="N323" s="32">
        <f t="shared" si="76"/>
        <v>203980233</v>
      </c>
      <c r="O323" s="37">
        <f t="shared" si="77"/>
        <v>0.90761961503374466</v>
      </c>
      <c r="P323" s="32">
        <f>SUM(P318:P322)</f>
        <v>42715318</v>
      </c>
      <c r="Q323" s="32">
        <f>SUM(Q318:Q322)</f>
        <v>187665487</v>
      </c>
      <c r="R323" s="32">
        <f>SUM(R318:R322)</f>
        <v>199845486</v>
      </c>
      <c r="S323" s="32">
        <f>SUM(S318:S322)</f>
        <v>151557433</v>
      </c>
      <c r="T323" s="37">
        <f t="shared" si="78"/>
        <v>0.75837306127594994</v>
      </c>
      <c r="U323" s="37">
        <f t="shared" si="79"/>
        <v>4.8868581523845878E-2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19870000</v>
      </c>
      <c r="E324" s="31">
        <v>19870000</v>
      </c>
      <c r="F324" s="31">
        <v>0</v>
      </c>
      <c r="G324" s="36">
        <f t="shared" si="72"/>
        <v>0</v>
      </c>
      <c r="H324" s="31">
        <v>5822625</v>
      </c>
      <c r="I324" s="36">
        <f t="shared" si="73"/>
        <v>0.2930359838953196</v>
      </c>
      <c r="J324" s="31">
        <v>0</v>
      </c>
      <c r="K324" s="36">
        <f t="shared" si="74"/>
        <v>0</v>
      </c>
      <c r="L324" s="31">
        <v>3877409</v>
      </c>
      <c r="M324" s="36">
        <f t="shared" si="75"/>
        <v>0.19513885254151989</v>
      </c>
      <c r="N324" s="31">
        <f t="shared" si="76"/>
        <v>9700034</v>
      </c>
      <c r="O324" s="36">
        <f t="shared" si="77"/>
        <v>0.48817483643683945</v>
      </c>
      <c r="P324" s="31">
        <v>0</v>
      </c>
      <c r="Q324" s="31">
        <v>20370000</v>
      </c>
      <c r="R324" s="31">
        <v>26046000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12134319</v>
      </c>
      <c r="E325" s="31">
        <v>26035319</v>
      </c>
      <c r="F325" s="31">
        <v>393457</v>
      </c>
      <c r="G325" s="36">
        <f t="shared" si="72"/>
        <v>3.2425140627998984E-2</v>
      </c>
      <c r="H325" s="31">
        <v>5304301</v>
      </c>
      <c r="I325" s="36">
        <f t="shared" si="73"/>
        <v>0.43713215385222687</v>
      </c>
      <c r="J325" s="31">
        <v>6455907</v>
      </c>
      <c r="K325" s="36">
        <f t="shared" si="74"/>
        <v>0.24796727092147403</v>
      </c>
      <c r="L325" s="31">
        <v>6800739</v>
      </c>
      <c r="M325" s="36">
        <f t="shared" si="75"/>
        <v>0.26121204814121923</v>
      </c>
      <c r="N325" s="31">
        <f t="shared" si="76"/>
        <v>18954404</v>
      </c>
      <c r="O325" s="36">
        <f t="shared" si="77"/>
        <v>0.72802657036773777</v>
      </c>
      <c r="P325" s="31">
        <v>7524831</v>
      </c>
      <c r="Q325" s="31">
        <v>30458482</v>
      </c>
      <c r="R325" s="31">
        <v>32423111</v>
      </c>
      <c r="S325" s="31">
        <v>17485836</v>
      </c>
      <c r="T325" s="36">
        <f t="shared" si="78"/>
        <v>0.53930161112547159</v>
      </c>
      <c r="U325" s="36">
        <f t="shared" si="79"/>
        <v>-9.6227011609961721E-2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46724600</v>
      </c>
      <c r="E326" s="31">
        <v>36962198</v>
      </c>
      <c r="F326" s="31">
        <v>14189110</v>
      </c>
      <c r="G326" s="36">
        <f t="shared" si="72"/>
        <v>0.30367536586723054</v>
      </c>
      <c r="H326" s="31">
        <v>2383876</v>
      </c>
      <c r="I326" s="36">
        <f t="shared" si="73"/>
        <v>5.1019719804984952E-2</v>
      </c>
      <c r="J326" s="31">
        <v>3425828</v>
      </c>
      <c r="K326" s="36">
        <f t="shared" si="74"/>
        <v>9.2684639587721482E-2</v>
      </c>
      <c r="L326" s="31">
        <v>9965457</v>
      </c>
      <c r="M326" s="36">
        <f t="shared" si="75"/>
        <v>0.26961213183263616</v>
      </c>
      <c r="N326" s="31">
        <f t="shared" si="76"/>
        <v>29964271</v>
      </c>
      <c r="O326" s="36">
        <f t="shared" si="77"/>
        <v>0.81067340746348471</v>
      </c>
      <c r="P326" s="31">
        <v>3492117</v>
      </c>
      <c r="Q326" s="31">
        <v>68316500</v>
      </c>
      <c r="R326" s="31">
        <v>32844264</v>
      </c>
      <c r="S326" s="31">
        <v>5767119</v>
      </c>
      <c r="T326" s="36">
        <f t="shared" si="78"/>
        <v>0.17558983815256143</v>
      </c>
      <c r="U326" s="36">
        <f t="shared" si="79"/>
        <v>1.8537007780667141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29940600</v>
      </c>
      <c r="E327" s="31">
        <v>30063100</v>
      </c>
      <c r="F327" s="31">
        <v>455829</v>
      </c>
      <c r="G327" s="36">
        <f t="shared" si="72"/>
        <v>1.5224444399911826E-2</v>
      </c>
      <c r="H327" s="31">
        <v>271752</v>
      </c>
      <c r="I327" s="36">
        <f t="shared" si="73"/>
        <v>9.0763712150057109E-3</v>
      </c>
      <c r="J327" s="31">
        <v>2082681</v>
      </c>
      <c r="K327" s="36">
        <f t="shared" si="74"/>
        <v>6.9276987403162016E-2</v>
      </c>
      <c r="L327" s="31">
        <v>1883600</v>
      </c>
      <c r="M327" s="36">
        <f t="shared" si="75"/>
        <v>6.2654882563674408E-2</v>
      </c>
      <c r="N327" s="31">
        <f t="shared" si="76"/>
        <v>4693862</v>
      </c>
      <c r="O327" s="36">
        <f t="shared" si="77"/>
        <v>0.15613366552351554</v>
      </c>
      <c r="P327" s="31">
        <v>1023975</v>
      </c>
      <c r="Q327" s="31">
        <v>23399240</v>
      </c>
      <c r="R327" s="31">
        <v>27420240</v>
      </c>
      <c r="S327" s="31">
        <v>3276424</v>
      </c>
      <c r="T327" s="36">
        <f t="shared" si="78"/>
        <v>0.11948925319399101</v>
      </c>
      <c r="U327" s="36">
        <f t="shared" si="79"/>
        <v>0.83949803461998584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167000</v>
      </c>
      <c r="E328" s="31">
        <v>167000</v>
      </c>
      <c r="F328" s="31">
        <v>0</v>
      </c>
      <c r="G328" s="36">
        <f t="shared" si="72"/>
        <v>0</v>
      </c>
      <c r="H328" s="31">
        <v>62576</v>
      </c>
      <c r="I328" s="36">
        <f t="shared" si="73"/>
        <v>0.37470658682634733</v>
      </c>
      <c r="J328" s="31">
        <v>202744</v>
      </c>
      <c r="K328" s="36">
        <f t="shared" si="74"/>
        <v>1.2140359281437125</v>
      </c>
      <c r="L328" s="31">
        <v>-98321</v>
      </c>
      <c r="M328" s="36">
        <f t="shared" si="75"/>
        <v>-0.58874850299401194</v>
      </c>
      <c r="N328" s="31">
        <f t="shared" si="76"/>
        <v>166999</v>
      </c>
      <c r="O328" s="36">
        <f t="shared" si="77"/>
        <v>0.99999401197604787</v>
      </c>
      <c r="P328" s="31">
        <v>633765</v>
      </c>
      <c r="Q328" s="31">
        <v>0</v>
      </c>
      <c r="R328" s="31">
        <v>2329400</v>
      </c>
      <c r="S328" s="31">
        <v>633765</v>
      </c>
      <c r="T328" s="36">
        <f t="shared" si="78"/>
        <v>0.27207220743539107</v>
      </c>
      <c r="U328" s="36">
        <f t="shared" si="79"/>
        <v>-1.1551379454529676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6729000</v>
      </c>
      <c r="E329" s="31">
        <v>15642823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1874153</v>
      </c>
      <c r="Q329" s="31">
        <v>1893000</v>
      </c>
      <c r="R329" s="31">
        <v>11162000</v>
      </c>
      <c r="S329" s="31">
        <v>2108153</v>
      </c>
      <c r="T329" s="36">
        <f t="shared" si="78"/>
        <v>0.188868751119871</v>
      </c>
      <c r="U329" s="36">
        <f t="shared" si="79"/>
        <v>-1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21912216</v>
      </c>
      <c r="E330" s="31">
        <v>23169606</v>
      </c>
      <c r="F330" s="31">
        <v>2572988</v>
      </c>
      <c r="G330" s="36">
        <f t="shared" si="72"/>
        <v>0.11742253727327259</v>
      </c>
      <c r="H330" s="31">
        <v>7984383</v>
      </c>
      <c r="I330" s="36">
        <f t="shared" si="73"/>
        <v>0.3643804442234414</v>
      </c>
      <c r="J330" s="31">
        <v>5769029</v>
      </c>
      <c r="K330" s="36">
        <f t="shared" si="74"/>
        <v>0.24899124309666726</v>
      </c>
      <c r="L330" s="31">
        <v>5900467</v>
      </c>
      <c r="M330" s="36">
        <f t="shared" si="75"/>
        <v>0.2546641060706859</v>
      </c>
      <c r="N330" s="31">
        <f t="shared" si="76"/>
        <v>22226867</v>
      </c>
      <c r="O330" s="36">
        <f t="shared" si="77"/>
        <v>0.95931139269265087</v>
      </c>
      <c r="P330" s="31">
        <v>5900867</v>
      </c>
      <c r="Q330" s="31">
        <v>33735492</v>
      </c>
      <c r="R330" s="31">
        <v>32616783</v>
      </c>
      <c r="S330" s="31">
        <v>26191471</v>
      </c>
      <c r="T330" s="36">
        <f t="shared" si="78"/>
        <v>0.80300595555361787</v>
      </c>
      <c r="U330" s="36">
        <f t="shared" si="79"/>
        <v>-6.7786648978884756E-5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137477735</v>
      </c>
      <c r="E332" s="32">
        <f>SUM(E324:E331)</f>
        <v>151910046</v>
      </c>
      <c r="F332" s="32">
        <f>SUM(F324:F331)</f>
        <v>17611384</v>
      </c>
      <c r="G332" s="37">
        <f t="shared" si="72"/>
        <v>0.12810353618351364</v>
      </c>
      <c r="H332" s="32">
        <f>SUM(H324:H331)</f>
        <v>21829513</v>
      </c>
      <c r="I332" s="37">
        <f t="shared" si="73"/>
        <v>0.1587858062980162</v>
      </c>
      <c r="J332" s="32">
        <f>SUM(J324:J331)</f>
        <v>17936189</v>
      </c>
      <c r="K332" s="37">
        <f t="shared" si="74"/>
        <v>0.11807111821952841</v>
      </c>
      <c r="L332" s="32">
        <f>SUM(L324:L331)</f>
        <v>28329351</v>
      </c>
      <c r="M332" s="37">
        <f t="shared" si="75"/>
        <v>0.1864876731062276</v>
      </c>
      <c r="N332" s="32">
        <f t="shared" si="76"/>
        <v>85706437</v>
      </c>
      <c r="O332" s="37">
        <f t="shared" si="77"/>
        <v>0.56419202848506811</v>
      </c>
      <c r="P332" s="32">
        <f>SUM(P324:P331)</f>
        <v>20449708</v>
      </c>
      <c r="Q332" s="32">
        <f>SUM(Q324:Q331)</f>
        <v>178172714</v>
      </c>
      <c r="R332" s="32">
        <f>SUM(R324:R331)</f>
        <v>164841798</v>
      </c>
      <c r="S332" s="32">
        <f>SUM(S324:S331)</f>
        <v>55462768</v>
      </c>
      <c r="T332" s="37">
        <f t="shared" si="78"/>
        <v>0.33646058628892167</v>
      </c>
      <c r="U332" s="37">
        <f t="shared" si="79"/>
        <v>0.38531811798975313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18216</v>
      </c>
      <c r="E333" s="31">
        <v>18520</v>
      </c>
      <c r="F333" s="31">
        <v>4408</v>
      </c>
      <c r="G333" s="36">
        <f t="shared" si="72"/>
        <v>0.24198506807202461</v>
      </c>
      <c r="H333" s="31">
        <v>4448</v>
      </c>
      <c r="I333" s="36">
        <f t="shared" si="73"/>
        <v>0.24418093983311376</v>
      </c>
      <c r="J333" s="31">
        <v>4511</v>
      </c>
      <c r="K333" s="36">
        <f t="shared" si="74"/>
        <v>0.24357451403887689</v>
      </c>
      <c r="L333" s="31">
        <v>4573</v>
      </c>
      <c r="M333" s="36">
        <f t="shared" si="75"/>
        <v>0.24692224622030237</v>
      </c>
      <c r="N333" s="31">
        <f t="shared" si="76"/>
        <v>17940</v>
      </c>
      <c r="O333" s="36">
        <f t="shared" si="77"/>
        <v>0.96868250539956802</v>
      </c>
      <c r="P333" s="31">
        <v>2691</v>
      </c>
      <c r="Q333" s="31">
        <v>12924</v>
      </c>
      <c r="R333" s="31">
        <v>10872</v>
      </c>
      <c r="S333" s="31">
        <v>10824</v>
      </c>
      <c r="T333" s="36">
        <f t="shared" si="78"/>
        <v>0.99558498896247238</v>
      </c>
      <c r="U333" s="36">
        <f t="shared" si="79"/>
        <v>0.69936826458565582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282000</v>
      </c>
      <c r="E334" s="31">
        <v>60000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180000</v>
      </c>
      <c r="R334" s="31">
        <v>180000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1527000</v>
      </c>
      <c r="E335" s="31">
        <v>90000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1070692</v>
      </c>
      <c r="Q335" s="31">
        <v>932000</v>
      </c>
      <c r="R335" s="31">
        <v>1135000</v>
      </c>
      <c r="S335" s="31">
        <v>1070692</v>
      </c>
      <c r="T335" s="36">
        <f t="shared" si="78"/>
        <v>0.94334096916299559</v>
      </c>
      <c r="U335" s="36">
        <f t="shared" si="79"/>
        <v>-1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1827216</v>
      </c>
      <c r="E337" s="32">
        <f>SUM(E333:E336)</f>
        <v>168520</v>
      </c>
      <c r="F337" s="32">
        <f>SUM(F333:F336)</f>
        <v>4408</v>
      </c>
      <c r="G337" s="37">
        <f t="shared" si="72"/>
        <v>2.4124132012854527E-3</v>
      </c>
      <c r="H337" s="32">
        <f>SUM(H333:H336)</f>
        <v>4448</v>
      </c>
      <c r="I337" s="37">
        <f t="shared" si="73"/>
        <v>2.4343044281573715E-3</v>
      </c>
      <c r="J337" s="32">
        <f>SUM(J333:J336)</f>
        <v>4511</v>
      </c>
      <c r="K337" s="37">
        <f t="shared" si="74"/>
        <v>2.6768336102539758E-2</v>
      </c>
      <c r="L337" s="32">
        <f>SUM(L333:L336)</f>
        <v>4573</v>
      </c>
      <c r="M337" s="37">
        <f t="shared" si="75"/>
        <v>2.7136244956088299E-2</v>
      </c>
      <c r="N337" s="32">
        <f t="shared" si="76"/>
        <v>17940</v>
      </c>
      <c r="O337" s="37">
        <f t="shared" si="77"/>
        <v>0.10645620697840019</v>
      </c>
      <c r="P337" s="32">
        <f>SUM(P333:P336)</f>
        <v>1073383</v>
      </c>
      <c r="Q337" s="32">
        <f>SUM(Q333:Q336)</f>
        <v>1124924</v>
      </c>
      <c r="R337" s="32">
        <f>SUM(R333:R336)</f>
        <v>1325872</v>
      </c>
      <c r="S337" s="32">
        <f>SUM(S333:S336)</f>
        <v>1081516</v>
      </c>
      <c r="T337" s="37">
        <f t="shared" si="78"/>
        <v>0.81570166652587883</v>
      </c>
      <c r="U337" s="37">
        <f t="shared" si="79"/>
        <v>-0.99573963813475708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1505874296</v>
      </c>
      <c r="E338" s="32">
        <f>SUM(E302,E304:E309,E311:E316,E318:E322,E324:E331,E333:E336)</f>
        <v>1634318517</v>
      </c>
      <c r="F338" s="32">
        <f>SUM(F302,F304:F309,F311:F316,F318:F322,F324:F331,F333:F336)</f>
        <v>285794486</v>
      </c>
      <c r="G338" s="37">
        <f t="shared" si="72"/>
        <v>0.18978641627601034</v>
      </c>
      <c r="H338" s="32">
        <f>SUM(H302,H304:H309,H311:H316,H318:H322,H324:H331,H333:H336)</f>
        <v>336165113</v>
      </c>
      <c r="I338" s="37">
        <f t="shared" si="73"/>
        <v>0.22323583973306627</v>
      </c>
      <c r="J338" s="32">
        <f>SUM(J302,J304:J309,J311:J316,J318:J322,J324:J331,J333:J336)</f>
        <v>335406991</v>
      </c>
      <c r="K338" s="37">
        <f t="shared" si="74"/>
        <v>0.20522743119602066</v>
      </c>
      <c r="L338" s="32">
        <f>SUM(L302,L304:L309,L311:L316,L318:L322,L324:L331,L333:L336)</f>
        <v>288650816</v>
      </c>
      <c r="M338" s="37">
        <f t="shared" si="75"/>
        <v>0.17661845778377117</v>
      </c>
      <c r="N338" s="32">
        <f t="shared" si="76"/>
        <v>1246017406</v>
      </c>
      <c r="O338" s="37">
        <f t="shared" si="77"/>
        <v>0.76240793519688177</v>
      </c>
      <c r="P338" s="32">
        <f>SUM(P302,P304:P309,P311:P316,P318:P322,P324:P331,P333:P336)</f>
        <v>186850596</v>
      </c>
      <c r="Q338" s="32">
        <f>SUM(Q302,Q304:Q309,Q311:Q316,Q318:Q322,Q324:Q331,Q333:Q336)</f>
        <v>1418720447</v>
      </c>
      <c r="R338" s="32">
        <f>SUM(R302,R304:R309,R311:R316,R318:R322,R324:R331,R333:R336)</f>
        <v>1438366987</v>
      </c>
      <c r="S338" s="32">
        <f>SUM(S302,S304:S309,S311:S316,S318:S322,S324:S331,S333:S336)</f>
        <v>999390880</v>
      </c>
      <c r="T338" s="37">
        <f t="shared" si="78"/>
        <v>0.69480938385858548</v>
      </c>
      <c r="U338" s="37">
        <f t="shared" si="79"/>
        <v>0.54482148935719743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4338267604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4323651725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656701456</v>
      </c>
      <c r="G339" s="39">
        <f t="shared" si="72"/>
        <v>0.15137412348526022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734829769</v>
      </c>
      <c r="I339" s="39">
        <f t="shared" si="73"/>
        <v>0.16938322760967237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805811388</v>
      </c>
      <c r="K339" s="39">
        <f t="shared" si="74"/>
        <v>0.1863728716493695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1020850553</v>
      </c>
      <c r="M339" s="39">
        <f t="shared" si="75"/>
        <v>0.23610841435199084</v>
      </c>
      <c r="N339" s="34">
        <f t="shared" si="76"/>
        <v>3218193166</v>
      </c>
      <c r="O339" s="39">
        <f t="shared" si="77"/>
        <v>0.74432294058097381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722662177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3776721756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4551358370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2768925678</v>
      </c>
      <c r="T339" s="39">
        <f t="shared" si="78"/>
        <v>0.60837346851243446</v>
      </c>
      <c r="U339" s="39">
        <f t="shared" si="79"/>
        <v>0.41262485500192447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39971</v>
      </c>
      <c r="E8" s="31">
        <v>39971</v>
      </c>
      <c r="F8" s="31">
        <v>149732</v>
      </c>
      <c r="G8" s="36">
        <f>IF(($D8       =0),0,($F8       /$D8       ))</f>
        <v>3.7460158614995871</v>
      </c>
      <c r="H8" s="31">
        <v>976993</v>
      </c>
      <c r="I8" s="36">
        <f>IF(($D8       =0),0,($H8       /$D8       ))</f>
        <v>24.442545845738159</v>
      </c>
      <c r="J8" s="31">
        <v>238309</v>
      </c>
      <c r="K8" s="36">
        <f>IF(($E8       =0),0,($J8       /$E8       ))</f>
        <v>5.9620474844262086</v>
      </c>
      <c r="L8" s="31">
        <v>186497</v>
      </c>
      <c r="M8" s="36">
        <f>IF(($E8       =0),0,($L8       /$E8       ))</f>
        <v>4.6658077105901778</v>
      </c>
      <c r="N8" s="31">
        <f>$F8       +$H8       +$J8       +$L8</f>
        <v>1551531</v>
      </c>
      <c r="O8" s="36">
        <f>IF(($E8       =0),0,($N8       /$E8       ))</f>
        <v>38.816416902254133</v>
      </c>
      <c r="P8" s="31">
        <v>17887</v>
      </c>
      <c r="Q8" s="31">
        <v>38104</v>
      </c>
      <c r="R8" s="31">
        <v>38104</v>
      </c>
      <c r="S8" s="31">
        <v>29815</v>
      </c>
      <c r="T8" s="36">
        <f>IF(($R8       =0),0,($S8       /$R8       ))</f>
        <v>0.78246378332983413</v>
      </c>
      <c r="U8" s="36">
        <f>IF(($P8       =0),0,(($L8       /$P8       )-1))</f>
        <v>9.4263990607703914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2219980</v>
      </c>
      <c r="E9" s="31">
        <v>3126500</v>
      </c>
      <c r="F9" s="31">
        <v>340938</v>
      </c>
      <c r="G9" s="36">
        <f>IF(($D9       =0),0,($F9       /$D9       ))</f>
        <v>0.15357705925278606</v>
      </c>
      <c r="H9" s="31">
        <v>2597557</v>
      </c>
      <c r="I9" s="36">
        <f>IF(($D9       =0),0,($H9       /$D9       ))</f>
        <v>1.1700812619933514</v>
      </c>
      <c r="J9" s="31">
        <v>287696</v>
      </c>
      <c r="K9" s="36">
        <f>IF(($E9       =0),0,($J9       /$E9       ))</f>
        <v>9.2018551095474174E-2</v>
      </c>
      <c r="L9" s="31">
        <v>2247339</v>
      </c>
      <c r="M9" s="36">
        <f>IF(($E9       =0),0,($L9       /$E9       ))</f>
        <v>0.71880345434191584</v>
      </c>
      <c r="N9" s="31">
        <f>$F9       +$H9       +$J9       +$L9</f>
        <v>5473530</v>
      </c>
      <c r="O9" s="36">
        <f>IF(($E9       =0),0,($N9       /$E9       ))</f>
        <v>1.7506892691508076</v>
      </c>
      <c r="P9" s="31">
        <v>605575</v>
      </c>
      <c r="Q9" s="31">
        <v>2491000</v>
      </c>
      <c r="R9" s="31">
        <v>2554790</v>
      </c>
      <c r="S9" s="31">
        <v>2083201</v>
      </c>
      <c r="T9" s="36">
        <f>IF(($R9       =0),0,($S9       /$R9       ))</f>
        <v>0.81540987713275848</v>
      </c>
      <c r="U9" s="36">
        <f>IF(($P9       =0),0,(($L9       /$P9       )-1))</f>
        <v>2.7110828551376791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2259951</v>
      </c>
      <c r="E10" s="32">
        <f>SUM(E8:E9)</f>
        <v>3166471</v>
      </c>
      <c r="F10" s="32">
        <f>SUM(F8:F9)</f>
        <v>490670</v>
      </c>
      <c r="G10" s="37">
        <f t="shared" ref="G10:G54" si="0">IF(($D10      =0),0,($F10      /$D10      ))</f>
        <v>0.21711532683673229</v>
      </c>
      <c r="H10" s="32">
        <f>SUM(H8:H9)</f>
        <v>3574550</v>
      </c>
      <c r="I10" s="37">
        <f t="shared" ref="I10:I54" si="1">IF(($D10      =0),0,($H10      /$D10      ))</f>
        <v>1.5816935853918956</v>
      </c>
      <c r="J10" s="32">
        <f>SUM(J8:J9)</f>
        <v>526005</v>
      </c>
      <c r="K10" s="37">
        <f t="shared" ref="K10:K54" si="2">IF(($E10      =0),0,($J10      /$E10      ))</f>
        <v>0.16611710639383717</v>
      </c>
      <c r="L10" s="32">
        <f>SUM(L8:L9)</f>
        <v>2433836</v>
      </c>
      <c r="M10" s="37">
        <f t="shared" ref="M10:M54" si="3">IF(($E10      =0),0,($L10      /$E10      ))</f>
        <v>0.7686272825489322</v>
      </c>
      <c r="N10" s="32">
        <f t="shared" ref="N10:N54" si="4">$F10      +$H10      +$J10      +$L10</f>
        <v>7025061</v>
      </c>
      <c r="O10" s="37">
        <f t="shared" ref="O10:O54" si="5">IF(($E10      =0),0,($N10      /$E10      ))</f>
        <v>2.2185774005193792</v>
      </c>
      <c r="P10" s="32">
        <f>SUM(P8:P9)</f>
        <v>623462</v>
      </c>
      <c r="Q10" s="32">
        <f>SUM(Q8:Q9)</f>
        <v>2529104</v>
      </c>
      <c r="R10" s="32">
        <f>SUM(R8:R9)</f>
        <v>2592894</v>
      </c>
      <c r="S10" s="32">
        <f>SUM(S8:S9)</f>
        <v>2113016</v>
      </c>
      <c r="T10" s="37">
        <f t="shared" ref="T10:T54" si="6">IF(($R10      =0),0,($S10      /$R10      ))</f>
        <v>0.81492571620745002</v>
      </c>
      <c r="U10" s="37">
        <f t="shared" ref="U10:U54" si="7">IF(($P10      =0),0,(($L10      /$P10      )-1))</f>
        <v>2.9037439330704999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2020000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198</v>
      </c>
      <c r="G12" s="36">
        <f t="shared" si="0"/>
        <v>0</v>
      </c>
      <c r="H12" s="31">
        <v>226332</v>
      </c>
      <c r="I12" s="36">
        <f t="shared" si="1"/>
        <v>0</v>
      </c>
      <c r="J12" s="31">
        <v>14083</v>
      </c>
      <c r="K12" s="36">
        <f t="shared" si="2"/>
        <v>0</v>
      </c>
      <c r="L12" s="31">
        <v>7464</v>
      </c>
      <c r="M12" s="36">
        <f t="shared" si="3"/>
        <v>0</v>
      </c>
      <c r="N12" s="31">
        <f t="shared" si="4"/>
        <v>248077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1992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6862</v>
      </c>
      <c r="G13" s="36">
        <f t="shared" si="0"/>
        <v>0</v>
      </c>
      <c r="H13" s="31">
        <v>144977</v>
      </c>
      <c r="I13" s="36">
        <f t="shared" si="1"/>
        <v>0</v>
      </c>
      <c r="J13" s="31">
        <v>8958</v>
      </c>
      <c r="K13" s="36">
        <f t="shared" si="2"/>
        <v>0</v>
      </c>
      <c r="L13" s="31">
        <v>13632</v>
      </c>
      <c r="M13" s="36">
        <f t="shared" si="3"/>
        <v>0</v>
      </c>
      <c r="N13" s="31">
        <f t="shared" si="4"/>
        <v>174429</v>
      </c>
      <c r="O13" s="36">
        <f t="shared" si="5"/>
        <v>0</v>
      </c>
      <c r="P13" s="31">
        <v>22109</v>
      </c>
      <c r="Q13" s="31">
        <v>545000</v>
      </c>
      <c r="R13" s="31">
        <v>545000</v>
      </c>
      <c r="S13" s="31">
        <v>27626</v>
      </c>
      <c r="T13" s="36">
        <f t="shared" si="6"/>
        <v>5.0689908256880731E-2</v>
      </c>
      <c r="U13" s="36">
        <f t="shared" si="7"/>
        <v>-0.38341851734587729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2012549</v>
      </c>
      <c r="E14" s="31">
        <v>2012553</v>
      </c>
      <c r="F14" s="31">
        <v>508626</v>
      </c>
      <c r="G14" s="36">
        <f t="shared" si="0"/>
        <v>0.25272726278962648</v>
      </c>
      <c r="H14" s="31">
        <v>660335</v>
      </c>
      <c r="I14" s="36">
        <f t="shared" si="1"/>
        <v>0.32810878145078703</v>
      </c>
      <c r="J14" s="31">
        <v>479249</v>
      </c>
      <c r="K14" s="36">
        <f t="shared" si="2"/>
        <v>0.23812987782185116</v>
      </c>
      <c r="L14" s="31">
        <v>343936</v>
      </c>
      <c r="M14" s="36">
        <f t="shared" si="3"/>
        <v>0.17089537517769718</v>
      </c>
      <c r="N14" s="31">
        <f t="shared" si="4"/>
        <v>1992146</v>
      </c>
      <c r="O14" s="36">
        <f t="shared" si="5"/>
        <v>0.98986014281363022</v>
      </c>
      <c r="P14" s="31">
        <v>464969</v>
      </c>
      <c r="Q14" s="31">
        <v>1894140</v>
      </c>
      <c r="R14" s="31">
        <v>1894140</v>
      </c>
      <c r="S14" s="31">
        <v>1114420</v>
      </c>
      <c r="T14" s="36">
        <f t="shared" si="6"/>
        <v>0.58835144181528287</v>
      </c>
      <c r="U14" s="36">
        <f t="shared" si="7"/>
        <v>-0.26030337506371393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2496276</v>
      </c>
      <c r="E16" s="31">
        <v>2600868</v>
      </c>
      <c r="F16" s="31">
        <v>815187</v>
      </c>
      <c r="G16" s="36">
        <f t="shared" si="0"/>
        <v>0.32656124563149269</v>
      </c>
      <c r="H16" s="31">
        <v>-1518934</v>
      </c>
      <c r="I16" s="36">
        <f t="shared" si="1"/>
        <v>-0.60847999179577894</v>
      </c>
      <c r="J16" s="31">
        <v>1692747</v>
      </c>
      <c r="K16" s="36">
        <f t="shared" si="2"/>
        <v>0.65083925827839018</v>
      </c>
      <c r="L16" s="31">
        <v>2522198</v>
      </c>
      <c r="M16" s="36">
        <f t="shared" si="3"/>
        <v>0.96975240573531607</v>
      </c>
      <c r="N16" s="31">
        <f t="shared" si="4"/>
        <v>3511198</v>
      </c>
      <c r="O16" s="36">
        <f t="shared" si="5"/>
        <v>1.3500100735600575</v>
      </c>
      <c r="P16" s="31">
        <v>3191130</v>
      </c>
      <c r="Q16" s="31">
        <v>2563149</v>
      </c>
      <c r="R16" s="31">
        <v>2378187</v>
      </c>
      <c r="S16" s="31">
        <v>3322188</v>
      </c>
      <c r="T16" s="36">
        <f t="shared" si="6"/>
        <v>1.3969414516183967</v>
      </c>
      <c r="U16" s="36">
        <f t="shared" si="7"/>
        <v>-0.2096222968039535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300000</v>
      </c>
      <c r="E18" s="31">
        <v>1000200</v>
      </c>
      <c r="F18" s="31">
        <v>39446</v>
      </c>
      <c r="G18" s="36">
        <f t="shared" si="0"/>
        <v>0.13148666666666667</v>
      </c>
      <c r="H18" s="31">
        <v>80172</v>
      </c>
      <c r="I18" s="36">
        <f t="shared" si="1"/>
        <v>0.26723999999999998</v>
      </c>
      <c r="J18" s="31">
        <v>40300</v>
      </c>
      <c r="K18" s="36">
        <f t="shared" si="2"/>
        <v>4.0291941611677665E-2</v>
      </c>
      <c r="L18" s="31">
        <v>38278</v>
      </c>
      <c r="M18" s="36">
        <f t="shared" si="3"/>
        <v>3.827034593081384E-2</v>
      </c>
      <c r="N18" s="31">
        <f t="shared" si="4"/>
        <v>198196</v>
      </c>
      <c r="O18" s="36">
        <f t="shared" si="5"/>
        <v>0.19815636872625475</v>
      </c>
      <c r="P18" s="31">
        <v>40446</v>
      </c>
      <c r="Q18" s="31">
        <v>300000</v>
      </c>
      <c r="R18" s="31">
        <v>300000</v>
      </c>
      <c r="S18" s="31">
        <v>121206</v>
      </c>
      <c r="T18" s="36">
        <f t="shared" si="6"/>
        <v>0.40401999999999999</v>
      </c>
      <c r="U18" s="36">
        <f t="shared" si="7"/>
        <v>-5.3602333976165761E-2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4808825</v>
      </c>
      <c r="E19" s="32">
        <f>SUM(E11:E18)</f>
        <v>5613621</v>
      </c>
      <c r="F19" s="32">
        <f>SUM(F11:F18)</f>
        <v>1370319</v>
      </c>
      <c r="G19" s="37">
        <f t="shared" si="0"/>
        <v>0.28495921560880255</v>
      </c>
      <c r="H19" s="32">
        <f>SUM(H11:H18)</f>
        <v>-407118</v>
      </c>
      <c r="I19" s="37">
        <f t="shared" si="1"/>
        <v>-8.4660597963119893E-2</v>
      </c>
      <c r="J19" s="32">
        <f>SUM(J11:J18)</f>
        <v>2235337</v>
      </c>
      <c r="K19" s="37">
        <f t="shared" si="2"/>
        <v>0.39819877401769732</v>
      </c>
      <c r="L19" s="32">
        <f>SUM(L11:L18)</f>
        <v>2925508</v>
      </c>
      <c r="M19" s="37">
        <f t="shared" si="3"/>
        <v>0.52114455179642516</v>
      </c>
      <c r="N19" s="32">
        <f t="shared" si="4"/>
        <v>6124046</v>
      </c>
      <c r="O19" s="37">
        <f t="shared" si="5"/>
        <v>1.0909261597817166</v>
      </c>
      <c r="P19" s="32">
        <f>SUM(P11:P18)</f>
        <v>3718654</v>
      </c>
      <c r="Q19" s="32">
        <f>SUM(Q11:Q18)</f>
        <v>7322289</v>
      </c>
      <c r="R19" s="32">
        <f>SUM(R11:R18)</f>
        <v>5117327</v>
      </c>
      <c r="S19" s="32">
        <f>SUM(S11:S18)</f>
        <v>4587432</v>
      </c>
      <c r="T19" s="37">
        <f t="shared" si="6"/>
        <v>0.89645082286123201</v>
      </c>
      <c r="U19" s="37">
        <f t="shared" si="7"/>
        <v>-0.21328846405177793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117450120</v>
      </c>
      <c r="E26" s="31">
        <v>117450119</v>
      </c>
      <c r="F26" s="31">
        <v>55152</v>
      </c>
      <c r="G26" s="36">
        <f t="shared" si="0"/>
        <v>4.6957806428805693E-4</v>
      </c>
      <c r="H26" s="31">
        <v>83726</v>
      </c>
      <c r="I26" s="36">
        <f t="shared" si="1"/>
        <v>7.1286432061542376E-4</v>
      </c>
      <c r="J26" s="31">
        <v>78813</v>
      </c>
      <c r="K26" s="36">
        <f t="shared" si="2"/>
        <v>6.7103380286911421E-4</v>
      </c>
      <c r="L26" s="31">
        <v>52039</v>
      </c>
      <c r="M26" s="36">
        <f t="shared" si="3"/>
        <v>4.4307319944052165E-4</v>
      </c>
      <c r="N26" s="31">
        <f t="shared" si="4"/>
        <v>269730</v>
      </c>
      <c r="O26" s="36">
        <f t="shared" si="5"/>
        <v>2.2965493972807297E-3</v>
      </c>
      <c r="P26" s="31">
        <v>58636</v>
      </c>
      <c r="Q26" s="31">
        <v>115284351</v>
      </c>
      <c r="R26" s="31">
        <v>115284348</v>
      </c>
      <c r="S26" s="31">
        <v>102374</v>
      </c>
      <c r="T26" s="36">
        <f t="shared" si="6"/>
        <v>8.8801300242423193E-4</v>
      </c>
      <c r="U26" s="36">
        <f t="shared" si="7"/>
        <v>-0.11250767446619825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117450120</v>
      </c>
      <c r="E27" s="32">
        <f>SUM(E20:E26)</f>
        <v>117450119</v>
      </c>
      <c r="F27" s="32">
        <f>SUM(F20:F26)</f>
        <v>55152</v>
      </c>
      <c r="G27" s="37">
        <f t="shared" si="0"/>
        <v>4.6957806428805693E-4</v>
      </c>
      <c r="H27" s="32">
        <f>SUM(H20:H26)</f>
        <v>83726</v>
      </c>
      <c r="I27" s="37">
        <f t="shared" si="1"/>
        <v>7.1286432061542376E-4</v>
      </c>
      <c r="J27" s="32">
        <f>SUM(J20:J26)</f>
        <v>78813</v>
      </c>
      <c r="K27" s="37">
        <f t="shared" si="2"/>
        <v>6.7103380286911421E-4</v>
      </c>
      <c r="L27" s="32">
        <f>SUM(L20:L26)</f>
        <v>52039</v>
      </c>
      <c r="M27" s="37">
        <f t="shared" si="3"/>
        <v>4.4307319944052165E-4</v>
      </c>
      <c r="N27" s="32">
        <f t="shared" si="4"/>
        <v>269730</v>
      </c>
      <c r="O27" s="37">
        <f t="shared" si="5"/>
        <v>2.2965493972807297E-3</v>
      </c>
      <c r="P27" s="32">
        <f>SUM(P20:P26)</f>
        <v>58636</v>
      </c>
      <c r="Q27" s="32">
        <f>SUM(Q20:Q26)</f>
        <v>115284351</v>
      </c>
      <c r="R27" s="32">
        <f>SUM(R20:R26)</f>
        <v>115284348</v>
      </c>
      <c r="S27" s="32">
        <f>SUM(S20:S26)</f>
        <v>102374</v>
      </c>
      <c r="T27" s="37">
        <f t="shared" si="6"/>
        <v>8.8801300242423193E-4</v>
      </c>
      <c r="U27" s="37">
        <f t="shared" si="7"/>
        <v>-0.11250767446619825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195802</v>
      </c>
      <c r="E39" s="31">
        <v>195802</v>
      </c>
      <c r="F39" s="31">
        <v>142171</v>
      </c>
      <c r="G39" s="36">
        <f t="shared" si="0"/>
        <v>0.72609574978805125</v>
      </c>
      <c r="H39" s="31">
        <v>209430</v>
      </c>
      <c r="I39" s="36">
        <f t="shared" si="1"/>
        <v>1.0696009233817836</v>
      </c>
      <c r="J39" s="31">
        <v>181902</v>
      </c>
      <c r="K39" s="36">
        <f t="shared" si="2"/>
        <v>0.92900991818265388</v>
      </c>
      <c r="L39" s="31">
        <v>204105</v>
      </c>
      <c r="M39" s="36">
        <f t="shared" si="3"/>
        <v>1.0424050826855702</v>
      </c>
      <c r="N39" s="31">
        <f t="shared" si="4"/>
        <v>737608</v>
      </c>
      <c r="O39" s="36">
        <f t="shared" si="5"/>
        <v>3.767111674038059</v>
      </c>
      <c r="P39" s="31">
        <v>132210</v>
      </c>
      <c r="Q39" s="31">
        <v>136539</v>
      </c>
      <c r="R39" s="31">
        <v>431536</v>
      </c>
      <c r="S39" s="31">
        <v>455316</v>
      </c>
      <c r="T39" s="36">
        <f t="shared" si="6"/>
        <v>1.055105483667643</v>
      </c>
      <c r="U39" s="36">
        <f t="shared" si="7"/>
        <v>0.54379396414794634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195802</v>
      </c>
      <c r="E40" s="32">
        <f>SUM(E36:E39)</f>
        <v>195802</v>
      </c>
      <c r="F40" s="32">
        <f>SUM(F36:F39)</f>
        <v>142171</v>
      </c>
      <c r="G40" s="37">
        <f t="shared" si="0"/>
        <v>0.72609574978805125</v>
      </c>
      <c r="H40" s="32">
        <f>SUM(H36:H39)</f>
        <v>209430</v>
      </c>
      <c r="I40" s="37">
        <f t="shared" si="1"/>
        <v>1.0696009233817836</v>
      </c>
      <c r="J40" s="32">
        <f>SUM(J36:J39)</f>
        <v>181902</v>
      </c>
      <c r="K40" s="37">
        <f t="shared" si="2"/>
        <v>0.92900991818265388</v>
      </c>
      <c r="L40" s="32">
        <f>SUM(L36:L39)</f>
        <v>204105</v>
      </c>
      <c r="M40" s="37">
        <f t="shared" si="3"/>
        <v>1.0424050826855702</v>
      </c>
      <c r="N40" s="32">
        <f t="shared" si="4"/>
        <v>737608</v>
      </c>
      <c r="O40" s="37">
        <f t="shared" si="5"/>
        <v>3.767111674038059</v>
      </c>
      <c r="P40" s="32">
        <f>SUM(P36:P39)</f>
        <v>132210</v>
      </c>
      <c r="Q40" s="32">
        <f>SUM(Q36:Q39)</f>
        <v>136539</v>
      </c>
      <c r="R40" s="32">
        <f>SUM(R36:R39)</f>
        <v>431536</v>
      </c>
      <c r="S40" s="32">
        <f>SUM(S36:S39)</f>
        <v>455316</v>
      </c>
      <c r="T40" s="37">
        <f t="shared" si="6"/>
        <v>1.055105483667643</v>
      </c>
      <c r="U40" s="37">
        <f t="shared" si="7"/>
        <v>0.54379396414794634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28880492</v>
      </c>
      <c r="E46" s="31">
        <v>29706392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27027862</v>
      </c>
      <c r="R46" s="31">
        <v>26864397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28880492</v>
      </c>
      <c r="E47" s="32">
        <f>SUM(E41:E46)</f>
        <v>29706392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27027862</v>
      </c>
      <c r="R47" s="32">
        <f>SUM(R41:R46)</f>
        <v>26864397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153595190</v>
      </c>
      <c r="E54" s="32">
        <f>SUM(E8:E9,E11:E18,E20:E26,E28:E34,E36:E39,E41:E46,E48:E52)</f>
        <v>156132405</v>
      </c>
      <c r="F54" s="32">
        <f>SUM(F8:F9,F11:F18,F20:F26,F28:F34,F36:F39,F41:F46,F48:F52)</f>
        <v>2058312</v>
      </c>
      <c r="G54" s="37">
        <f t="shared" si="0"/>
        <v>1.3400888400216179E-2</v>
      </c>
      <c r="H54" s="32">
        <f>SUM(H8:H9,H11:H18,H20:H26,H28:H34,H36:H39,H41:H46,H48:H52)</f>
        <v>3460588</v>
      </c>
      <c r="I54" s="37">
        <f t="shared" si="1"/>
        <v>2.2530575338980341E-2</v>
      </c>
      <c r="J54" s="32">
        <f>SUM(J8:J9,J11:J18,J20:J26,J28:J34,J36:J39,J41:J46,J48:J52)</f>
        <v>3022057</v>
      </c>
      <c r="K54" s="37">
        <f t="shared" si="2"/>
        <v>1.9355732078808367E-2</v>
      </c>
      <c r="L54" s="32">
        <f>SUM(L8:L9,L11:L18,L20:L26,L28:L34,L36:L39,L41:L46,L48:L52)</f>
        <v>5615488</v>
      </c>
      <c r="M54" s="37">
        <f t="shared" si="3"/>
        <v>3.5966191643560477E-2</v>
      </c>
      <c r="N54" s="32">
        <f t="shared" si="4"/>
        <v>14156445</v>
      </c>
      <c r="O54" s="37">
        <f t="shared" si="5"/>
        <v>9.0669486580956721E-2</v>
      </c>
      <c r="P54" s="32">
        <f>SUM(P8:P9,P11:P18,P20:P26,P28:P34,P36:P39,P41:P46,P48:P52)</f>
        <v>4532962</v>
      </c>
      <c r="Q54" s="32">
        <f>SUM(Q8:Q9,Q11:Q18,Q20:Q26,Q28:Q34,Q36:Q39,Q41:Q46,Q48:Q52)</f>
        <v>152300145</v>
      </c>
      <c r="R54" s="32">
        <f>SUM(R8:R9,R11:R18,R20:R26,R28:R34,R36:R39,R41:R46,R48:R52)</f>
        <v>150290502</v>
      </c>
      <c r="S54" s="32">
        <f>SUM(S8:S9,S11:S18,S20:S26,S28:S34,S36:S39,S41:S46,S48:S52)</f>
        <v>7258138</v>
      </c>
      <c r="T54" s="37">
        <f t="shared" si="6"/>
        <v>4.8294056533259834E-2</v>
      </c>
      <c r="U54" s="37">
        <f t="shared" si="7"/>
        <v>0.23881206151739187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19920</v>
      </c>
      <c r="E57" s="31">
        <v>19920</v>
      </c>
      <c r="F57" s="31">
        <v>11188</v>
      </c>
      <c r="G57" s="36">
        <f t="shared" ref="G57:G85" si="8">IF(($D57      =0),0,($F57      /$D57      ))</f>
        <v>0.56164658634538156</v>
      </c>
      <c r="H57" s="31">
        <v>10970</v>
      </c>
      <c r="I57" s="36">
        <f t="shared" ref="I57:I85" si="9">IF(($D57      =0),0,($H57      /$D57      ))</f>
        <v>0.55070281124497988</v>
      </c>
      <c r="J57" s="31">
        <v>8585</v>
      </c>
      <c r="K57" s="36">
        <f t="shared" ref="K57:K85" si="10">IF(($E57      =0),0,($J57      /$E57      ))</f>
        <v>0.43097389558232929</v>
      </c>
      <c r="L57" s="31">
        <v>6072</v>
      </c>
      <c r="M57" s="36">
        <f t="shared" ref="M57:M85" si="11">IF(($E57      =0),0,($L57      /$E57      ))</f>
        <v>0.30481927710843376</v>
      </c>
      <c r="N57" s="31">
        <f t="shared" ref="N57:N85" si="12">$F57      +$H57      +$J57      +$L57</f>
        <v>36815</v>
      </c>
      <c r="O57" s="36">
        <f t="shared" ref="O57:O85" si="13">IF(($E57      =0),0,($N57      /$E57      ))</f>
        <v>1.8481425702811245</v>
      </c>
      <c r="P57" s="31">
        <v>3895</v>
      </c>
      <c r="Q57" s="31">
        <v>7651</v>
      </c>
      <c r="R57" s="31">
        <v>7651</v>
      </c>
      <c r="S57" s="31">
        <v>29350</v>
      </c>
      <c r="T57" s="36">
        <f t="shared" ref="T57:T85" si="14">IF(($R57      =0),0,($S57      /$R57      ))</f>
        <v>3.836099856227944</v>
      </c>
      <c r="U57" s="36">
        <f t="shared" ref="U57:U85" si="15">IF(($P57      =0),0,(($L57      /$P57      )-1))</f>
        <v>0.55892169448010276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19920</v>
      </c>
      <c r="E58" s="32">
        <f>E57</f>
        <v>19920</v>
      </c>
      <c r="F58" s="32">
        <f>F57</f>
        <v>11188</v>
      </c>
      <c r="G58" s="37">
        <f t="shared" si="8"/>
        <v>0.56164658634538156</v>
      </c>
      <c r="H58" s="32">
        <f>H57</f>
        <v>10970</v>
      </c>
      <c r="I58" s="37">
        <f t="shared" si="9"/>
        <v>0.55070281124497988</v>
      </c>
      <c r="J58" s="32">
        <f>J57</f>
        <v>8585</v>
      </c>
      <c r="K58" s="37">
        <f t="shared" si="10"/>
        <v>0.43097389558232929</v>
      </c>
      <c r="L58" s="32">
        <f>L57</f>
        <v>6072</v>
      </c>
      <c r="M58" s="37">
        <f t="shared" si="11"/>
        <v>0.30481927710843376</v>
      </c>
      <c r="N58" s="32">
        <f t="shared" si="12"/>
        <v>36815</v>
      </c>
      <c r="O58" s="37">
        <f t="shared" si="13"/>
        <v>1.8481425702811245</v>
      </c>
      <c r="P58" s="32">
        <f>P57</f>
        <v>3895</v>
      </c>
      <c r="Q58" s="32">
        <f>Q57</f>
        <v>7651</v>
      </c>
      <c r="R58" s="32">
        <f>R57</f>
        <v>7651</v>
      </c>
      <c r="S58" s="32">
        <f>S57</f>
        <v>29350</v>
      </c>
      <c r="T58" s="37">
        <f t="shared" si="14"/>
        <v>3.836099856227944</v>
      </c>
      <c r="U58" s="37">
        <f t="shared" si="15"/>
        <v>0.55892169448010276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200000000</v>
      </c>
      <c r="E67" s="31">
        <v>200000000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-7106</v>
      </c>
      <c r="F68" s="31">
        <v>-1420</v>
      </c>
      <c r="G68" s="36">
        <f t="shared" si="8"/>
        <v>0</v>
      </c>
      <c r="H68" s="31">
        <v>-1420</v>
      </c>
      <c r="I68" s="36">
        <f t="shared" si="9"/>
        <v>0</v>
      </c>
      <c r="J68" s="31">
        <v>-2130</v>
      </c>
      <c r="K68" s="36">
        <f t="shared" si="10"/>
        <v>0.2997466929355474</v>
      </c>
      <c r="L68" s="31">
        <v>-4974</v>
      </c>
      <c r="M68" s="36">
        <f t="shared" si="11"/>
        <v>0.69997185477061641</v>
      </c>
      <c r="N68" s="31">
        <f t="shared" si="12"/>
        <v>-9944</v>
      </c>
      <c r="O68" s="36">
        <f t="shared" si="13"/>
        <v>1.3993808049535603</v>
      </c>
      <c r="P68" s="31">
        <v>-674</v>
      </c>
      <c r="Q68" s="31">
        <v>-36784</v>
      </c>
      <c r="R68" s="31">
        <v>-38590</v>
      </c>
      <c r="S68" s="31">
        <v>-21077</v>
      </c>
      <c r="T68" s="36">
        <f t="shared" si="14"/>
        <v>0.54617776626068926</v>
      </c>
      <c r="U68" s="36">
        <f t="shared" si="15"/>
        <v>6.3798219584569731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100000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16500</v>
      </c>
      <c r="M69" s="36">
        <f t="shared" si="11"/>
        <v>0.16500000000000001</v>
      </c>
      <c r="N69" s="31">
        <f t="shared" si="12"/>
        <v>16500</v>
      </c>
      <c r="O69" s="36">
        <f t="shared" si="13"/>
        <v>0.16500000000000001</v>
      </c>
      <c r="P69" s="31">
        <v>10500</v>
      </c>
      <c r="Q69" s="31">
        <v>0</v>
      </c>
      <c r="R69" s="31">
        <v>100000</v>
      </c>
      <c r="S69" s="31">
        <v>93500</v>
      </c>
      <c r="T69" s="36">
        <f t="shared" si="14"/>
        <v>0.93500000000000005</v>
      </c>
      <c r="U69" s="36">
        <f t="shared" si="15"/>
        <v>0.5714285714285714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200000000</v>
      </c>
      <c r="E70" s="32">
        <f>SUM(E64:E69)</f>
        <v>200092894</v>
      </c>
      <c r="F70" s="32">
        <f>SUM(F64:F69)</f>
        <v>-1420</v>
      </c>
      <c r="G70" s="37">
        <f t="shared" si="8"/>
        <v>-7.0999999999999998E-6</v>
      </c>
      <c r="H70" s="32">
        <f>SUM(H64:H69)</f>
        <v>-1420</v>
      </c>
      <c r="I70" s="37">
        <f t="shared" si="9"/>
        <v>-7.0999999999999998E-6</v>
      </c>
      <c r="J70" s="32">
        <f>SUM(J64:J69)</f>
        <v>-2130</v>
      </c>
      <c r="K70" s="37">
        <f t="shared" si="10"/>
        <v>-1.064505569098321E-5</v>
      </c>
      <c r="L70" s="32">
        <f>SUM(L64:L69)</f>
        <v>11526</v>
      </c>
      <c r="M70" s="37">
        <f t="shared" si="11"/>
        <v>5.7603245020785193E-5</v>
      </c>
      <c r="N70" s="32">
        <f t="shared" si="12"/>
        <v>6556</v>
      </c>
      <c r="O70" s="37">
        <f t="shared" si="13"/>
        <v>3.2764781741824377E-5</v>
      </c>
      <c r="P70" s="32">
        <f>SUM(P64:P69)</f>
        <v>9826</v>
      </c>
      <c r="Q70" s="32">
        <f>SUM(Q64:Q69)</f>
        <v>-36784</v>
      </c>
      <c r="R70" s="32">
        <f>SUM(R64:R69)</f>
        <v>61410</v>
      </c>
      <c r="S70" s="32">
        <f>SUM(S64:S69)</f>
        <v>72423</v>
      </c>
      <c r="T70" s="37">
        <f t="shared" si="14"/>
        <v>1.1793356130923303</v>
      </c>
      <c r="U70" s="37">
        <f t="shared" si="15"/>
        <v>0.17301038062283736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6404376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6404376</v>
      </c>
      <c r="M77" s="36">
        <f t="shared" si="11"/>
        <v>0</v>
      </c>
      <c r="N77" s="31">
        <f t="shared" si="12"/>
        <v>6404376</v>
      </c>
      <c r="O77" s="36">
        <f t="shared" si="13"/>
        <v>0</v>
      </c>
      <c r="P77" s="31">
        <v>0</v>
      </c>
      <c r="Q77" s="31">
        <v>-2762004</v>
      </c>
      <c r="R77" s="31">
        <v>-2762004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6404376</v>
      </c>
      <c r="E78" s="32">
        <f>SUM(E71:E77)</f>
        <v>0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6404376</v>
      </c>
      <c r="M78" s="37">
        <f t="shared" si="11"/>
        <v>0</v>
      </c>
      <c r="N78" s="32">
        <f t="shared" si="12"/>
        <v>6404376</v>
      </c>
      <c r="O78" s="37">
        <f t="shared" si="13"/>
        <v>0</v>
      </c>
      <c r="P78" s="32">
        <f>SUM(P71:P77)</f>
        <v>0</v>
      </c>
      <c r="Q78" s="32">
        <f>SUM(Q71:Q77)</f>
        <v>-2762004</v>
      </c>
      <c r="R78" s="32">
        <f>SUM(R71:R77)</f>
        <v>-2762004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206424296</v>
      </c>
      <c r="E85" s="32">
        <f>SUM(E57,E59:E62,E64:E69,E71:E77,E79:E83)</f>
        <v>200112814</v>
      </c>
      <c r="F85" s="32">
        <f>SUM(F57,F59:F62,F64:F69,F71:F77,F79:F83)</f>
        <v>9768</v>
      </c>
      <c r="G85" s="37">
        <f t="shared" si="8"/>
        <v>4.7320011206432796E-5</v>
      </c>
      <c r="H85" s="32">
        <f>SUM(H57,H59:H62,H64:H69,H71:H77,H79:H83)</f>
        <v>9550</v>
      </c>
      <c r="I85" s="37">
        <f t="shared" si="9"/>
        <v>4.6263933970253195E-5</v>
      </c>
      <c r="J85" s="32">
        <f>SUM(J57,J59:J62,J64:J69,J71:J77,J79:J83)</f>
        <v>6455</v>
      </c>
      <c r="K85" s="37">
        <f t="shared" si="10"/>
        <v>3.225680490405777E-5</v>
      </c>
      <c r="L85" s="32">
        <f>SUM(L57,L59:L62,L64:L69,L71:L77,L79:L83)</f>
        <v>6421974</v>
      </c>
      <c r="M85" s="37">
        <f t="shared" si="11"/>
        <v>3.2091767996426254E-2</v>
      </c>
      <c r="N85" s="32">
        <f t="shared" si="12"/>
        <v>6447747</v>
      </c>
      <c r="O85" s="37">
        <f t="shared" si="13"/>
        <v>3.2220560348524205E-2</v>
      </c>
      <c r="P85" s="32">
        <f>SUM(P57,P59:P62,P64:P69,P71:P77,P79:P83)</f>
        <v>13721</v>
      </c>
      <c r="Q85" s="32">
        <f>SUM(Q57,Q59:Q62,Q64:Q69,Q71:Q77,Q79:Q83)</f>
        <v>-2791137</v>
      </c>
      <c r="R85" s="32">
        <f>SUM(R57,R59:R62,R64:R69,R71:R77,R79:R83)</f>
        <v>-2692943</v>
      </c>
      <c r="S85" s="32">
        <f>SUM(S57,S59:S62,S64:S69,S71:S77,S79:S83)</f>
        <v>101773</v>
      </c>
      <c r="T85" s="37">
        <f t="shared" si="14"/>
        <v>-3.779248205402045E-2</v>
      </c>
      <c r="U85" s="37">
        <f t="shared" si="15"/>
        <v>467.0397930180016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216107440</v>
      </c>
      <c r="E88" s="31">
        <v>216227440</v>
      </c>
      <c r="F88" s="31">
        <v>80689715</v>
      </c>
      <c r="G88" s="36">
        <f t="shared" ref="G88:G99" si="16">IF(($D88      =0),0,($F88      /$D88      ))</f>
        <v>0.37337777449957299</v>
      </c>
      <c r="H88" s="31">
        <v>64986894</v>
      </c>
      <c r="I88" s="36">
        <f t="shared" ref="I88:I99" si="17">IF(($D88      =0),0,($H88      /$D88      ))</f>
        <v>0.3007156717973245</v>
      </c>
      <c r="J88" s="31">
        <v>65440807</v>
      </c>
      <c r="K88" s="36">
        <f t="shared" ref="K88:K99" si="18">IF(($E88      =0),0,($J88      /$E88      ))</f>
        <v>0.30264802191618234</v>
      </c>
      <c r="L88" s="31">
        <v>5321870</v>
      </c>
      <c r="M88" s="36">
        <f t="shared" ref="M88:M99" si="19">IF(($E88      =0),0,($L88      /$E88      ))</f>
        <v>2.4612371121815066E-2</v>
      </c>
      <c r="N88" s="31">
        <f t="shared" ref="N88:N99" si="20">$F88      +$H88      +$J88      +$L88</f>
        <v>216439286</v>
      </c>
      <c r="O88" s="36">
        <f t="shared" ref="O88:O99" si="21">IF(($E88      =0),0,($N88      /$E88      ))</f>
        <v>1.000979736891858</v>
      </c>
      <c r="P88" s="31">
        <v>6936115</v>
      </c>
      <c r="Q88" s="31">
        <v>202970250</v>
      </c>
      <c r="R88" s="31">
        <v>203806308</v>
      </c>
      <c r="S88" s="31">
        <v>209441054</v>
      </c>
      <c r="T88" s="36">
        <f t="shared" ref="T88:T99" si="22">IF(($R88      =0),0,($S88      /$R88      ))</f>
        <v>1.0276475544613664</v>
      </c>
      <c r="U88" s="36">
        <f t="shared" ref="U88:U99" si="23">IF(($P88      =0),0,(($L88      /$P88      )-1))</f>
        <v>-0.23273042618238016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32120000</v>
      </c>
      <c r="E89" s="31">
        <v>32120000</v>
      </c>
      <c r="F89" s="31">
        <v>0</v>
      </c>
      <c r="G89" s="36">
        <f t="shared" si="16"/>
        <v>0</v>
      </c>
      <c r="H89" s="31">
        <v>46738</v>
      </c>
      <c r="I89" s="36">
        <f t="shared" si="17"/>
        <v>1.4551058530510586E-3</v>
      </c>
      <c r="J89" s="31">
        <v>475014</v>
      </c>
      <c r="K89" s="36">
        <f t="shared" si="18"/>
        <v>1.4788729763387298E-2</v>
      </c>
      <c r="L89" s="31">
        <v>18927766</v>
      </c>
      <c r="M89" s="36">
        <f t="shared" si="19"/>
        <v>0.58928287671232882</v>
      </c>
      <c r="N89" s="31">
        <f t="shared" si="20"/>
        <v>19449518</v>
      </c>
      <c r="O89" s="36">
        <f t="shared" si="21"/>
        <v>0.60552671232876709</v>
      </c>
      <c r="P89" s="31">
        <v>13938642</v>
      </c>
      <c r="Q89" s="31">
        <v>30649000</v>
      </c>
      <c r="R89" s="31">
        <v>30649000</v>
      </c>
      <c r="S89" s="31">
        <v>14144378</v>
      </c>
      <c r="T89" s="36">
        <f t="shared" si="22"/>
        <v>0.46149557897484422</v>
      </c>
      <c r="U89" s="36">
        <f t="shared" si="23"/>
        <v>0.35793472563539552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98964797</v>
      </c>
      <c r="E90" s="31">
        <v>88684943</v>
      </c>
      <c r="F90" s="31">
        <v>6923110</v>
      </c>
      <c r="G90" s="36">
        <f t="shared" si="16"/>
        <v>6.9955279148402633E-2</v>
      </c>
      <c r="H90" s="31">
        <v>60946678</v>
      </c>
      <c r="I90" s="36">
        <f t="shared" si="17"/>
        <v>0.61584199480548629</v>
      </c>
      <c r="J90" s="31">
        <v>21684010</v>
      </c>
      <c r="K90" s="36">
        <f t="shared" si="18"/>
        <v>0.24450610516826965</v>
      </c>
      <c r="L90" s="31">
        <v>27497540</v>
      </c>
      <c r="M90" s="36">
        <f t="shared" si="19"/>
        <v>0.3100587210164864</v>
      </c>
      <c r="N90" s="31">
        <f t="shared" si="20"/>
        <v>117051338</v>
      </c>
      <c r="O90" s="36">
        <f t="shared" si="21"/>
        <v>1.319855818140403</v>
      </c>
      <c r="P90" s="31">
        <v>102185021</v>
      </c>
      <c r="Q90" s="31">
        <v>96438415</v>
      </c>
      <c r="R90" s="31">
        <v>95938415</v>
      </c>
      <c r="S90" s="31">
        <v>78349142</v>
      </c>
      <c r="T90" s="36">
        <f t="shared" si="22"/>
        <v>0.81666079223843757</v>
      </c>
      <c r="U90" s="36">
        <f t="shared" si="23"/>
        <v>-0.73090439546907759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347192237</v>
      </c>
      <c r="E91" s="32">
        <f>SUM(E88:E90)</f>
        <v>337032383</v>
      </c>
      <c r="F91" s="32">
        <f>SUM(F88:F90)</f>
        <v>87612825</v>
      </c>
      <c r="G91" s="37">
        <f t="shared" si="16"/>
        <v>0.25234672801742397</v>
      </c>
      <c r="H91" s="32">
        <f>SUM(H88:H90)</f>
        <v>125980310</v>
      </c>
      <c r="I91" s="37">
        <f t="shared" si="17"/>
        <v>0.36285462799676593</v>
      </c>
      <c r="J91" s="32">
        <f>SUM(J88:J90)</f>
        <v>87599831</v>
      </c>
      <c r="K91" s="37">
        <f t="shared" si="18"/>
        <v>0.25991517556934579</v>
      </c>
      <c r="L91" s="32">
        <f>SUM(L88:L90)</f>
        <v>51747176</v>
      </c>
      <c r="M91" s="37">
        <f t="shared" si="19"/>
        <v>0.15353769729598951</v>
      </c>
      <c r="N91" s="32">
        <f t="shared" si="20"/>
        <v>352940142</v>
      </c>
      <c r="O91" s="37">
        <f t="shared" si="21"/>
        <v>1.0471994971474299</v>
      </c>
      <c r="P91" s="32">
        <f>SUM(P88:P90)</f>
        <v>123059778</v>
      </c>
      <c r="Q91" s="32">
        <f>SUM(Q88:Q90)</f>
        <v>330057665</v>
      </c>
      <c r="R91" s="32">
        <f>SUM(R88:R90)</f>
        <v>330393723</v>
      </c>
      <c r="S91" s="32">
        <f>SUM(S88:S90)</f>
        <v>301934574</v>
      </c>
      <c r="T91" s="37">
        <f t="shared" si="22"/>
        <v>0.91386292469000685</v>
      </c>
      <c r="U91" s="37">
        <f t="shared" si="23"/>
        <v>-0.57949561716257936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44571136</v>
      </c>
      <c r="E92" s="31">
        <v>44871136</v>
      </c>
      <c r="F92" s="31">
        <v>9969543</v>
      </c>
      <c r="G92" s="36">
        <f t="shared" si="16"/>
        <v>0.22367711247027672</v>
      </c>
      <c r="H92" s="31">
        <v>7330493</v>
      </c>
      <c r="I92" s="36">
        <f t="shared" si="17"/>
        <v>0.16446726868258418</v>
      </c>
      <c r="J92" s="31">
        <v>10512004</v>
      </c>
      <c r="K92" s="36">
        <f t="shared" si="18"/>
        <v>0.2342709576151582</v>
      </c>
      <c r="L92" s="31">
        <v>9747712</v>
      </c>
      <c r="M92" s="36">
        <f t="shared" si="19"/>
        <v>0.21723791436882722</v>
      </c>
      <c r="N92" s="31">
        <f t="shared" si="20"/>
        <v>37559752</v>
      </c>
      <c r="O92" s="36">
        <f t="shared" si="21"/>
        <v>0.83705819259846681</v>
      </c>
      <c r="P92" s="31">
        <v>9666444</v>
      </c>
      <c r="Q92" s="31">
        <v>44529248</v>
      </c>
      <c r="R92" s="31">
        <v>44529248</v>
      </c>
      <c r="S92" s="31">
        <v>38053411</v>
      </c>
      <c r="T92" s="36">
        <f t="shared" si="22"/>
        <v>0.85457115736605294</v>
      </c>
      <c r="U92" s="36">
        <f t="shared" si="23"/>
        <v>8.407228138910261E-3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5029450</v>
      </c>
      <c r="E93" s="31">
        <v>5029450</v>
      </c>
      <c r="F93" s="31">
        <v>623931</v>
      </c>
      <c r="G93" s="36">
        <f t="shared" si="16"/>
        <v>0.12405551302826352</v>
      </c>
      <c r="H93" s="31">
        <v>634634</v>
      </c>
      <c r="I93" s="36">
        <f t="shared" si="17"/>
        <v>0.12618357872133135</v>
      </c>
      <c r="J93" s="31">
        <v>1319368</v>
      </c>
      <c r="K93" s="36">
        <f t="shared" si="18"/>
        <v>0.26232848522204216</v>
      </c>
      <c r="L93" s="31">
        <v>1638956</v>
      </c>
      <c r="M93" s="36">
        <f t="shared" si="19"/>
        <v>0.3258718150095935</v>
      </c>
      <c r="N93" s="31">
        <f t="shared" si="20"/>
        <v>4216889</v>
      </c>
      <c r="O93" s="36">
        <f t="shared" si="21"/>
        <v>0.83843939198123052</v>
      </c>
      <c r="P93" s="31">
        <v>4112772</v>
      </c>
      <c r="Q93" s="31">
        <v>5284254</v>
      </c>
      <c r="R93" s="31">
        <v>4713505</v>
      </c>
      <c r="S93" s="31">
        <v>4112772</v>
      </c>
      <c r="T93" s="36">
        <f t="shared" si="22"/>
        <v>0.87255068149922399</v>
      </c>
      <c r="U93" s="36">
        <f t="shared" si="23"/>
        <v>-0.60149602263388302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6325190</v>
      </c>
      <c r="E94" s="31">
        <v>7342063</v>
      </c>
      <c r="F94" s="31">
        <v>553476</v>
      </c>
      <c r="G94" s="36">
        <f t="shared" si="16"/>
        <v>8.7503458394135203E-2</v>
      </c>
      <c r="H94" s="31">
        <v>2229921</v>
      </c>
      <c r="I94" s="36">
        <f t="shared" si="17"/>
        <v>0.35254608952458344</v>
      </c>
      <c r="J94" s="31">
        <v>1910742</v>
      </c>
      <c r="K94" s="36">
        <f t="shared" si="18"/>
        <v>0.26024592815398068</v>
      </c>
      <c r="L94" s="31">
        <v>3735252</v>
      </c>
      <c r="M94" s="36">
        <f t="shared" si="19"/>
        <v>0.50874692848590375</v>
      </c>
      <c r="N94" s="31">
        <f t="shared" si="20"/>
        <v>8429391</v>
      </c>
      <c r="O94" s="36">
        <f t="shared" si="21"/>
        <v>1.1480957055258174</v>
      </c>
      <c r="P94" s="31">
        <v>1579354</v>
      </c>
      <c r="Q94" s="31">
        <v>1811356</v>
      </c>
      <c r="R94" s="31">
        <v>5750171</v>
      </c>
      <c r="S94" s="31">
        <v>5147945</v>
      </c>
      <c r="T94" s="36">
        <f t="shared" si="22"/>
        <v>0.89526815811216742</v>
      </c>
      <c r="U94" s="36">
        <f t="shared" si="23"/>
        <v>1.3650505206559136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1500000</v>
      </c>
      <c r="E95" s="31">
        <v>1500000</v>
      </c>
      <c r="F95" s="31">
        <v>22000</v>
      </c>
      <c r="G95" s="36">
        <f t="shared" si="16"/>
        <v>1.4666666666666666E-2</v>
      </c>
      <c r="H95" s="31">
        <v>150000</v>
      </c>
      <c r="I95" s="36">
        <f t="shared" si="17"/>
        <v>0.1</v>
      </c>
      <c r="J95" s="31">
        <v>77000</v>
      </c>
      <c r="K95" s="36">
        <f t="shared" si="18"/>
        <v>5.1333333333333335E-2</v>
      </c>
      <c r="L95" s="31">
        <v>15000</v>
      </c>
      <c r="M95" s="36">
        <f t="shared" si="19"/>
        <v>0.01</v>
      </c>
      <c r="N95" s="31">
        <f t="shared" si="20"/>
        <v>264000</v>
      </c>
      <c r="O95" s="36">
        <f t="shared" si="21"/>
        <v>0.17599999999999999</v>
      </c>
      <c r="P95" s="31">
        <v>55000</v>
      </c>
      <c r="Q95" s="31">
        <v>1680000</v>
      </c>
      <c r="R95" s="31">
        <v>1680000</v>
      </c>
      <c r="S95" s="31">
        <v>220000</v>
      </c>
      <c r="T95" s="36">
        <f t="shared" si="22"/>
        <v>0.13095238095238096</v>
      </c>
      <c r="U95" s="36">
        <f t="shared" si="23"/>
        <v>-0.72727272727272729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57425776</v>
      </c>
      <c r="E96" s="32">
        <f>SUM(E92:E95)</f>
        <v>58742649</v>
      </c>
      <c r="F96" s="32">
        <f>SUM(F92:F95)</f>
        <v>11168950</v>
      </c>
      <c r="G96" s="37">
        <f t="shared" si="16"/>
        <v>0.19449367127402858</v>
      </c>
      <c r="H96" s="32">
        <f>SUM(H92:H95)</f>
        <v>10345048</v>
      </c>
      <c r="I96" s="37">
        <f t="shared" si="17"/>
        <v>0.18014642065960065</v>
      </c>
      <c r="J96" s="32">
        <f>SUM(J92:J95)</f>
        <v>13819114</v>
      </c>
      <c r="K96" s="37">
        <f t="shared" si="18"/>
        <v>0.23524839678237869</v>
      </c>
      <c r="L96" s="32">
        <f>SUM(L92:L95)</f>
        <v>15136920</v>
      </c>
      <c r="M96" s="37">
        <f t="shared" si="19"/>
        <v>0.25768194416972923</v>
      </c>
      <c r="N96" s="32">
        <f t="shared" si="20"/>
        <v>50470032</v>
      </c>
      <c r="O96" s="37">
        <f t="shared" si="21"/>
        <v>0.8591718769781731</v>
      </c>
      <c r="P96" s="32">
        <f>SUM(P92:P95)</f>
        <v>15413570</v>
      </c>
      <c r="Q96" s="32">
        <f>SUM(Q92:Q95)</f>
        <v>53304858</v>
      </c>
      <c r="R96" s="32">
        <f>SUM(R92:R95)</f>
        <v>56672924</v>
      </c>
      <c r="S96" s="32">
        <f>SUM(S92:S95)</f>
        <v>47534128</v>
      </c>
      <c r="T96" s="37">
        <f t="shared" si="22"/>
        <v>0.83874493576509301</v>
      </c>
      <c r="U96" s="37">
        <f t="shared" si="23"/>
        <v>-1.7948470081882384E-2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4379449</v>
      </c>
      <c r="E97" s="31">
        <v>4379449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208039505</v>
      </c>
      <c r="R97" s="31">
        <v>4438605</v>
      </c>
      <c r="S97" s="31">
        <v>155440918</v>
      </c>
      <c r="T97" s="36">
        <f t="shared" si="22"/>
        <v>35.020218739896883</v>
      </c>
      <c r="U97" s="36">
        <f t="shared" si="23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5027306</v>
      </c>
      <c r="E99" s="31">
        <v>5027306</v>
      </c>
      <c r="F99" s="31">
        <v>901344</v>
      </c>
      <c r="G99" s="36">
        <f t="shared" si="16"/>
        <v>0.17928966329083609</v>
      </c>
      <c r="H99" s="31">
        <v>707486</v>
      </c>
      <c r="I99" s="36">
        <f t="shared" si="17"/>
        <v>0.14072865268197321</v>
      </c>
      <c r="J99" s="31">
        <v>903432</v>
      </c>
      <c r="K99" s="36">
        <f t="shared" si="18"/>
        <v>0.17970499508086438</v>
      </c>
      <c r="L99" s="31">
        <v>707762</v>
      </c>
      <c r="M99" s="36">
        <f t="shared" si="19"/>
        <v>0.14078355286111488</v>
      </c>
      <c r="N99" s="31">
        <f t="shared" si="20"/>
        <v>3220024</v>
      </c>
      <c r="O99" s="36">
        <f t="shared" si="21"/>
        <v>0.6405068639147885</v>
      </c>
      <c r="P99" s="31">
        <v>1713332</v>
      </c>
      <c r="Q99" s="31">
        <v>792000</v>
      </c>
      <c r="R99" s="31">
        <v>4702278</v>
      </c>
      <c r="S99" s="31">
        <v>4653500</v>
      </c>
      <c r="T99" s="36">
        <f t="shared" si="22"/>
        <v>0.98962672985306266</v>
      </c>
      <c r="U99" s="36">
        <f t="shared" si="23"/>
        <v>-0.58690901704981879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51797148</v>
      </c>
      <c r="E100" s="31">
        <v>51535788</v>
      </c>
      <c r="F100" s="31">
        <v>22337264</v>
      </c>
      <c r="G100" s="36">
        <f>IF(($D100     =0),0,($F100     /$D100     ))</f>
        <v>0.43124505619498588</v>
      </c>
      <c r="H100" s="31">
        <v>289832</v>
      </c>
      <c r="I100" s="36">
        <f>IF(($D100     =0),0,($H100     /$D100     ))</f>
        <v>5.5955204329010549E-3</v>
      </c>
      <c r="J100" s="31">
        <v>9654301</v>
      </c>
      <c r="K100" s="36">
        <f>IF(($E100     =0),0,($J100     /$E100     ))</f>
        <v>0.18733197598530948</v>
      </c>
      <c r="L100" s="31">
        <v>108984</v>
      </c>
      <c r="M100" s="36">
        <f>IF(($E100     =0),0,($L100     /$E100     ))</f>
        <v>2.1147246259240276E-3</v>
      </c>
      <c r="N100" s="31">
        <f>$F100     +$H100     +$J100     +$L100</f>
        <v>32390381</v>
      </c>
      <c r="O100" s="36">
        <f>IF(($E100     =0),0,($N100     /$E100     ))</f>
        <v>0.62850268244661356</v>
      </c>
      <c r="P100" s="31">
        <v>119914</v>
      </c>
      <c r="Q100" s="31">
        <v>49252588</v>
      </c>
      <c r="R100" s="31">
        <v>49831368</v>
      </c>
      <c r="S100" s="31">
        <v>47986109</v>
      </c>
      <c r="T100" s="36">
        <f>IF(($R100     =0),0,($S100     /$R100     ))</f>
        <v>0.96296993090777683</v>
      </c>
      <c r="U100" s="36">
        <f>IF(($P100     =0),0,(($L100     /$P100     )-1))</f>
        <v>-9.1148656537184958E-2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61203903</v>
      </c>
      <c r="E101" s="32">
        <f>SUM(E97:E100)</f>
        <v>60942543</v>
      </c>
      <c r="F101" s="32">
        <f>SUM(F97:F100)</f>
        <v>23238608</v>
      </c>
      <c r="G101" s="37">
        <f>IF(($D101     =0),0,($F101     /$D101     ))</f>
        <v>0.37969160234764765</v>
      </c>
      <c r="H101" s="32">
        <f>SUM(H97:H100)</f>
        <v>997318</v>
      </c>
      <c r="I101" s="37">
        <f>IF(($D101     =0),0,($H101     /$D101     ))</f>
        <v>1.6295006545579291E-2</v>
      </c>
      <c r="J101" s="32">
        <f>SUM(J97:J100)</f>
        <v>10557733</v>
      </c>
      <c r="K101" s="37">
        <f>IF(($E101     =0),0,($J101     /$E101     ))</f>
        <v>0.17324076876805092</v>
      </c>
      <c r="L101" s="32">
        <f>SUM(L97:L100)</f>
        <v>816746</v>
      </c>
      <c r="M101" s="37">
        <f>IF(($E101     =0),0,($L101     /$E101     ))</f>
        <v>1.3401902181863334E-2</v>
      </c>
      <c r="N101" s="32">
        <f>$F101     +$H101     +$J101     +$L101</f>
        <v>35610405</v>
      </c>
      <c r="O101" s="37">
        <f>IF(($E101     =0),0,($N101     /$E101     ))</f>
        <v>0.58432751977547115</v>
      </c>
      <c r="P101" s="32">
        <f>SUM(P97:P100)</f>
        <v>1833246</v>
      </c>
      <c r="Q101" s="32">
        <f>SUM(Q97:Q100)</f>
        <v>258084093</v>
      </c>
      <c r="R101" s="32">
        <f>SUM(R97:R100)</f>
        <v>58972251</v>
      </c>
      <c r="S101" s="32">
        <f>SUM(S97:S100)</f>
        <v>208080527</v>
      </c>
      <c r="T101" s="37">
        <f>IF(($R101     =0),0,($S101     /$R101     ))</f>
        <v>3.528448100107286</v>
      </c>
      <c r="U101" s="37">
        <f>IF(($P101     =0),0,(($L101     /$P101     )-1))</f>
        <v>-0.55448095891113358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465821916</v>
      </c>
      <c r="E102" s="32">
        <f>SUM(E88:E90,E92:E95,E97:E100)</f>
        <v>456717575</v>
      </c>
      <c r="F102" s="32">
        <f>SUM(F88:F90,F92:F95,F97:F100)</f>
        <v>122020383</v>
      </c>
      <c r="G102" s="37">
        <f>IF(($D102     =0),0,($F102     /$D102     ))</f>
        <v>0.26194641945528385</v>
      </c>
      <c r="H102" s="32">
        <f>SUM(H88:H90,H92:H95,H97:H100)</f>
        <v>137322676</v>
      </c>
      <c r="I102" s="37">
        <f>IF(($D102     =0),0,($H102     /$D102     ))</f>
        <v>0.29479651189275519</v>
      </c>
      <c r="J102" s="32">
        <f>SUM(J88:J90,J92:J95,J97:J100)</f>
        <v>111976678</v>
      </c>
      <c r="K102" s="37">
        <f>IF(($E102     =0),0,($J102     /$E102     ))</f>
        <v>0.24517707250481877</v>
      </c>
      <c r="L102" s="32">
        <f>SUM(L88:L90,L92:L95,L97:L100)</f>
        <v>67700842</v>
      </c>
      <c r="M102" s="37">
        <f>IF(($E102     =0),0,($L102     /$E102     ))</f>
        <v>0.14823349418948897</v>
      </c>
      <c r="N102" s="32">
        <f>$F102     +$H102     +$J102     +$L102</f>
        <v>439020579</v>
      </c>
      <c r="O102" s="37">
        <f>IF(($E102     =0),0,($N102     /$E102     ))</f>
        <v>0.96125177359334157</v>
      </c>
      <c r="P102" s="32">
        <f>SUM(P88:P90,P92:P95,P97:P100)</f>
        <v>140306594</v>
      </c>
      <c r="Q102" s="32">
        <f>SUM(Q88:Q90,Q92:Q95,Q97:Q100)</f>
        <v>641446616</v>
      </c>
      <c r="R102" s="32">
        <f>SUM(R88:R90,R92:R95,R97:R100)</f>
        <v>446038898</v>
      </c>
      <c r="S102" s="32">
        <f>SUM(S88:S90,S92:S95,S97:S100)</f>
        <v>557549229</v>
      </c>
      <c r="T102" s="37">
        <f>IF(($R102     =0),0,($S102     /$R102     ))</f>
        <v>1.2500013597468802</v>
      </c>
      <c r="U102" s="37">
        <f>IF(($P102     =0),0,(($L102     /$P102     )-1))</f>
        <v>-0.51747925689080587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286350510</v>
      </c>
      <c r="E105" s="31">
        <v>286350510</v>
      </c>
      <c r="F105" s="31">
        <v>52806063</v>
      </c>
      <c r="G105" s="36">
        <f t="shared" ref="G105:G136" si="24">IF(($D105     =0),0,($F105     /$D105     ))</f>
        <v>0.18441057779153247</v>
      </c>
      <c r="H105" s="31">
        <v>78090538</v>
      </c>
      <c r="I105" s="36">
        <f t="shared" ref="I105:I136" si="25">IF(($D105     =0),0,($H105     /$D105     ))</f>
        <v>0.27270961731480764</v>
      </c>
      <c r="J105" s="31">
        <v>61053895</v>
      </c>
      <c r="K105" s="36">
        <f t="shared" ref="K105:K136" si="26">IF(($E105     =0),0,($J105     /$E105     ))</f>
        <v>0.21321385109459035</v>
      </c>
      <c r="L105" s="31">
        <v>59374</v>
      </c>
      <c r="M105" s="36">
        <f t="shared" ref="M105:M136" si="27">IF(($E105     =0),0,($L105     /$E105     ))</f>
        <v>2.0734728218224581E-4</v>
      </c>
      <c r="N105" s="31">
        <f t="shared" ref="N105:N136" si="28">$F105     +$H105     +$J105     +$L105</f>
        <v>192009870</v>
      </c>
      <c r="O105" s="36">
        <f t="shared" ref="O105:O136" si="29">IF(($E105     =0),0,($N105     /$E105     ))</f>
        <v>0.6705413934831127</v>
      </c>
      <c r="P105" s="31">
        <v>81532953</v>
      </c>
      <c r="Q105" s="31">
        <v>272761040</v>
      </c>
      <c r="R105" s="31">
        <v>272761040</v>
      </c>
      <c r="S105" s="31">
        <v>236807939</v>
      </c>
      <c r="T105" s="36">
        <f t="shared" ref="T105:T136" si="30">IF(($R105     =0),0,($S105     /$R105     ))</f>
        <v>0.86818828304804818</v>
      </c>
      <c r="U105" s="36">
        <f t="shared" ref="U105:U136" si="31">IF(($P105     =0),0,(($L105     /$P105     )-1))</f>
        <v>-0.99927177910506937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286350510</v>
      </c>
      <c r="E106" s="32">
        <f>E105</f>
        <v>286350510</v>
      </c>
      <c r="F106" s="32">
        <f>F105</f>
        <v>52806063</v>
      </c>
      <c r="G106" s="37">
        <f t="shared" si="24"/>
        <v>0.18441057779153247</v>
      </c>
      <c r="H106" s="32">
        <f>H105</f>
        <v>78090538</v>
      </c>
      <c r="I106" s="37">
        <f t="shared" si="25"/>
        <v>0.27270961731480764</v>
      </c>
      <c r="J106" s="32">
        <f>J105</f>
        <v>61053895</v>
      </c>
      <c r="K106" s="37">
        <f t="shared" si="26"/>
        <v>0.21321385109459035</v>
      </c>
      <c r="L106" s="32">
        <f>L105</f>
        <v>59374</v>
      </c>
      <c r="M106" s="37">
        <f t="shared" si="27"/>
        <v>2.0734728218224581E-4</v>
      </c>
      <c r="N106" s="32">
        <f t="shared" si="28"/>
        <v>192009870</v>
      </c>
      <c r="O106" s="37">
        <f t="shared" si="29"/>
        <v>0.6705413934831127</v>
      </c>
      <c r="P106" s="32">
        <f>P105</f>
        <v>81532953</v>
      </c>
      <c r="Q106" s="32">
        <f>Q105</f>
        <v>272761040</v>
      </c>
      <c r="R106" s="32">
        <f>R105</f>
        <v>272761040</v>
      </c>
      <c r="S106" s="32">
        <f>S105</f>
        <v>236807939</v>
      </c>
      <c r="T106" s="37">
        <f t="shared" si="30"/>
        <v>0.86818828304804818</v>
      </c>
      <c r="U106" s="37">
        <f t="shared" si="31"/>
        <v>-0.99927177910506937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9511</v>
      </c>
      <c r="G120" s="36">
        <f t="shared" si="24"/>
        <v>0</v>
      </c>
      <c r="H120" s="31">
        <v>2858</v>
      </c>
      <c r="I120" s="36">
        <f t="shared" si="25"/>
        <v>0</v>
      </c>
      <c r="J120" s="31">
        <v>-12369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13501</v>
      </c>
      <c r="Q120" s="31">
        <v>0</v>
      </c>
      <c r="R120" s="31">
        <v>0</v>
      </c>
      <c r="S120" s="31">
        <v>-192358</v>
      </c>
      <c r="T120" s="36">
        <f t="shared" si="30"/>
        <v>0</v>
      </c>
      <c r="U120" s="36">
        <f t="shared" si="31"/>
        <v>-1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9511</v>
      </c>
      <c r="G121" s="37">
        <f t="shared" si="24"/>
        <v>0</v>
      </c>
      <c r="H121" s="32">
        <f>SUM(H113:H120)</f>
        <v>2858</v>
      </c>
      <c r="I121" s="37">
        <f t="shared" si="25"/>
        <v>0</v>
      </c>
      <c r="J121" s="32">
        <f>SUM(J113:J120)</f>
        <v>-12369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13501</v>
      </c>
      <c r="Q121" s="32">
        <f>SUM(Q113:Q120)</f>
        <v>0</v>
      </c>
      <c r="R121" s="32">
        <f>SUM(R113:R120)</f>
        <v>0</v>
      </c>
      <c r="S121" s="32">
        <f>SUM(S113:S120)</f>
        <v>-192358</v>
      </c>
      <c r="T121" s="37">
        <f t="shared" si="30"/>
        <v>0</v>
      </c>
      <c r="U121" s="37">
        <f t="shared" si="31"/>
        <v>-1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60000</v>
      </c>
      <c r="E125" s="31">
        <v>47145</v>
      </c>
      <c r="F125" s="31">
        <v>0</v>
      </c>
      <c r="G125" s="36">
        <f t="shared" si="24"/>
        <v>0</v>
      </c>
      <c r="H125" s="31">
        <v>26900</v>
      </c>
      <c r="I125" s="36">
        <f t="shared" si="25"/>
        <v>0.44833333333333331</v>
      </c>
      <c r="J125" s="31">
        <v>3600</v>
      </c>
      <c r="K125" s="36">
        <f t="shared" si="26"/>
        <v>7.6360165447025133E-2</v>
      </c>
      <c r="L125" s="31">
        <v>7800</v>
      </c>
      <c r="M125" s="36">
        <f t="shared" si="27"/>
        <v>0.16544702513522114</v>
      </c>
      <c r="N125" s="31">
        <f t="shared" si="28"/>
        <v>38300</v>
      </c>
      <c r="O125" s="36">
        <f t="shared" si="29"/>
        <v>0.81238731572807299</v>
      </c>
      <c r="P125" s="31">
        <v>17000</v>
      </c>
      <c r="Q125" s="31">
        <v>38520</v>
      </c>
      <c r="R125" s="31">
        <v>27430</v>
      </c>
      <c r="S125" s="31">
        <v>41700</v>
      </c>
      <c r="T125" s="36">
        <f t="shared" si="30"/>
        <v>1.5202333211811885</v>
      </c>
      <c r="U125" s="36">
        <f t="shared" si="31"/>
        <v>-0.54117647058823537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60000</v>
      </c>
      <c r="E126" s="32">
        <f>SUM(E122:E125)</f>
        <v>47145</v>
      </c>
      <c r="F126" s="32">
        <f>SUM(F122:F125)</f>
        <v>0</v>
      </c>
      <c r="G126" s="37">
        <f t="shared" si="24"/>
        <v>0</v>
      </c>
      <c r="H126" s="32">
        <f>SUM(H122:H125)</f>
        <v>26900</v>
      </c>
      <c r="I126" s="37">
        <f t="shared" si="25"/>
        <v>0.44833333333333331</v>
      </c>
      <c r="J126" s="32">
        <f>SUM(J122:J125)</f>
        <v>3600</v>
      </c>
      <c r="K126" s="37">
        <f t="shared" si="26"/>
        <v>7.6360165447025133E-2</v>
      </c>
      <c r="L126" s="32">
        <f>SUM(L122:L125)</f>
        <v>7800</v>
      </c>
      <c r="M126" s="37">
        <f t="shared" si="27"/>
        <v>0.16544702513522114</v>
      </c>
      <c r="N126" s="32">
        <f t="shared" si="28"/>
        <v>38300</v>
      </c>
      <c r="O126" s="37">
        <f t="shared" si="29"/>
        <v>0.81238731572807299</v>
      </c>
      <c r="P126" s="32">
        <f>SUM(P122:P125)</f>
        <v>17000</v>
      </c>
      <c r="Q126" s="32">
        <f>SUM(Q122:Q125)</f>
        <v>38520</v>
      </c>
      <c r="R126" s="32">
        <f>SUM(R122:R125)</f>
        <v>27430</v>
      </c>
      <c r="S126" s="32">
        <f>SUM(S122:S125)</f>
        <v>41700</v>
      </c>
      <c r="T126" s="37">
        <f t="shared" si="30"/>
        <v>1.5202333211811885</v>
      </c>
      <c r="U126" s="37">
        <f t="shared" si="31"/>
        <v>-0.54117647058823537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4445</v>
      </c>
      <c r="E133" s="31">
        <v>4445</v>
      </c>
      <c r="F133" s="31">
        <v>3395</v>
      </c>
      <c r="G133" s="36">
        <f t="shared" si="24"/>
        <v>0.76377952755905509</v>
      </c>
      <c r="H133" s="31">
        <v>6070</v>
      </c>
      <c r="I133" s="36">
        <f t="shared" si="25"/>
        <v>1.3655793025871765</v>
      </c>
      <c r="J133" s="31">
        <v>2060</v>
      </c>
      <c r="K133" s="36">
        <f t="shared" si="26"/>
        <v>0.46344206974128233</v>
      </c>
      <c r="L133" s="31">
        <v>0</v>
      </c>
      <c r="M133" s="36">
        <f t="shared" si="27"/>
        <v>0</v>
      </c>
      <c r="N133" s="31">
        <f t="shared" si="28"/>
        <v>11525</v>
      </c>
      <c r="O133" s="36">
        <f t="shared" si="29"/>
        <v>2.5928008998875143</v>
      </c>
      <c r="P133" s="31">
        <v>6230</v>
      </c>
      <c r="Q133" s="31">
        <v>4237</v>
      </c>
      <c r="R133" s="31">
        <v>4237</v>
      </c>
      <c r="S133" s="31">
        <v>44905</v>
      </c>
      <c r="T133" s="36">
        <f t="shared" si="30"/>
        <v>10.598300684446542</v>
      </c>
      <c r="U133" s="36">
        <f t="shared" si="31"/>
        <v>-1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6004937</v>
      </c>
      <c r="E136" s="31">
        <v>6004937</v>
      </c>
      <c r="F136" s="31">
        <v>2073067</v>
      </c>
      <c r="G136" s="36">
        <f t="shared" si="24"/>
        <v>0.34522710229932468</v>
      </c>
      <c r="H136" s="31">
        <v>1658476</v>
      </c>
      <c r="I136" s="36">
        <f t="shared" si="25"/>
        <v>0.27618541210340758</v>
      </c>
      <c r="J136" s="31">
        <v>1243840</v>
      </c>
      <c r="K136" s="36">
        <f t="shared" si="26"/>
        <v>0.20713622807366672</v>
      </c>
      <c r="L136" s="31">
        <v>0</v>
      </c>
      <c r="M136" s="36">
        <f t="shared" si="27"/>
        <v>0</v>
      </c>
      <c r="N136" s="31">
        <f t="shared" si="28"/>
        <v>4975383</v>
      </c>
      <c r="O136" s="36">
        <f t="shared" si="29"/>
        <v>0.82854874247639898</v>
      </c>
      <c r="P136" s="31">
        <v>0</v>
      </c>
      <c r="Q136" s="31">
        <v>5780000</v>
      </c>
      <c r="R136" s="31">
        <v>5780000</v>
      </c>
      <c r="S136" s="31">
        <v>4929373</v>
      </c>
      <c r="T136" s="36">
        <f t="shared" si="30"/>
        <v>0.8528326989619377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6009382</v>
      </c>
      <c r="E137" s="32">
        <f>SUM(E133:E136)</f>
        <v>6009382</v>
      </c>
      <c r="F137" s="32">
        <f>SUM(F133:F136)</f>
        <v>2076462</v>
      </c>
      <c r="G137" s="37">
        <f t="shared" ref="G137:G170" si="32">IF(($D137     =0),0,($F137     /$D137     ))</f>
        <v>0.34553669578668822</v>
      </c>
      <c r="H137" s="32">
        <f>SUM(H133:H136)</f>
        <v>1664546</v>
      </c>
      <c r="I137" s="37">
        <f t="shared" ref="I137:I170" si="33">IF(($D137     =0),0,($H137     /$D137     ))</f>
        <v>0.27699121140909333</v>
      </c>
      <c r="J137" s="32">
        <f>SUM(J133:J136)</f>
        <v>1245900</v>
      </c>
      <c r="K137" s="37">
        <f t="shared" ref="K137:K170" si="34">IF(($E137     =0),0,($J137     /$E137     ))</f>
        <v>0.20732581153935628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     +$L137</f>
        <v>4986908</v>
      </c>
      <c r="O137" s="37">
        <f t="shared" ref="O137:O170" si="37">IF(($E137     =0),0,($N137     /$E137     ))</f>
        <v>0.8298537187351378</v>
      </c>
      <c r="P137" s="32">
        <f>SUM(P133:P136)</f>
        <v>6230</v>
      </c>
      <c r="Q137" s="32">
        <f>SUM(Q133:Q136)</f>
        <v>5784237</v>
      </c>
      <c r="R137" s="32">
        <f>SUM(R133:R136)</f>
        <v>5784237</v>
      </c>
      <c r="S137" s="32">
        <f>SUM(S133:S136)</f>
        <v>4974278</v>
      </c>
      <c r="T137" s="37">
        <f t="shared" ref="T137:T170" si="38">IF(($R137     =0),0,($S137     /$R137     ))</f>
        <v>0.85997133243330104</v>
      </c>
      <c r="U137" s="37">
        <f t="shared" ref="U137:U170" si="39">IF(($P137     =0),0,(($L137     /$P137     )-1))</f>
        <v>-1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1304379</v>
      </c>
      <c r="E143" s="31">
        <v>382679</v>
      </c>
      <c r="F143" s="31">
        <v>42680</v>
      </c>
      <c r="G143" s="36">
        <f t="shared" si="32"/>
        <v>3.2720551312156974E-2</v>
      </c>
      <c r="H143" s="31">
        <v>101490</v>
      </c>
      <c r="I143" s="36">
        <f t="shared" si="33"/>
        <v>7.7807140409344222E-2</v>
      </c>
      <c r="J143" s="31">
        <v>58222</v>
      </c>
      <c r="K143" s="36">
        <f t="shared" si="34"/>
        <v>0.15214318005430139</v>
      </c>
      <c r="L143" s="31">
        <v>73899</v>
      </c>
      <c r="M143" s="36">
        <f t="shared" si="35"/>
        <v>0.19310962974189858</v>
      </c>
      <c r="N143" s="31">
        <f t="shared" si="36"/>
        <v>276291</v>
      </c>
      <c r="O143" s="36">
        <f t="shared" si="37"/>
        <v>0.72199153860023679</v>
      </c>
      <c r="P143" s="31">
        <v>32091</v>
      </c>
      <c r="Q143" s="31">
        <v>560000</v>
      </c>
      <c r="R143" s="31">
        <v>603218</v>
      </c>
      <c r="S143" s="31">
        <v>106561</v>
      </c>
      <c r="T143" s="36">
        <f t="shared" si="38"/>
        <v>0.17665421124701186</v>
      </c>
      <c r="U143" s="36">
        <f t="shared" si="39"/>
        <v>1.3027951762176313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1304379</v>
      </c>
      <c r="E144" s="32">
        <f>SUM(E138:E143)</f>
        <v>382679</v>
      </c>
      <c r="F144" s="32">
        <f>SUM(F138:F143)</f>
        <v>42680</v>
      </c>
      <c r="G144" s="37">
        <f t="shared" si="32"/>
        <v>3.2720551312156974E-2</v>
      </c>
      <c r="H144" s="32">
        <f>SUM(H138:H143)</f>
        <v>101490</v>
      </c>
      <c r="I144" s="37">
        <f t="shared" si="33"/>
        <v>7.7807140409344222E-2</v>
      </c>
      <c r="J144" s="32">
        <f>SUM(J138:J143)</f>
        <v>58222</v>
      </c>
      <c r="K144" s="37">
        <f t="shared" si="34"/>
        <v>0.15214318005430139</v>
      </c>
      <c r="L144" s="32">
        <f>SUM(L138:L143)</f>
        <v>73899</v>
      </c>
      <c r="M144" s="37">
        <f t="shared" si="35"/>
        <v>0.19310962974189858</v>
      </c>
      <c r="N144" s="32">
        <f t="shared" si="36"/>
        <v>276291</v>
      </c>
      <c r="O144" s="37">
        <f t="shared" si="37"/>
        <v>0.72199153860023679</v>
      </c>
      <c r="P144" s="32">
        <f>SUM(P138:P143)</f>
        <v>32091</v>
      </c>
      <c r="Q144" s="32">
        <f>SUM(Q138:Q143)</f>
        <v>560000</v>
      </c>
      <c r="R144" s="32">
        <f>SUM(R138:R143)</f>
        <v>603218</v>
      </c>
      <c r="S144" s="32">
        <f>SUM(S138:S143)</f>
        <v>106561</v>
      </c>
      <c r="T144" s="37">
        <f t="shared" si="38"/>
        <v>0.17665421124701186</v>
      </c>
      <c r="U144" s="37">
        <f t="shared" si="39"/>
        <v>1.3027951762176313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2226000</v>
      </c>
      <c r="E147" s="31">
        <v>2226000</v>
      </c>
      <c r="F147" s="31">
        <v>789860</v>
      </c>
      <c r="G147" s="36">
        <f t="shared" si="32"/>
        <v>0.35483378256963161</v>
      </c>
      <c r="H147" s="31">
        <v>778416</v>
      </c>
      <c r="I147" s="36">
        <f t="shared" si="33"/>
        <v>0.34969272237196763</v>
      </c>
      <c r="J147" s="31">
        <v>832780</v>
      </c>
      <c r="K147" s="36">
        <f t="shared" si="34"/>
        <v>0.37411500449236296</v>
      </c>
      <c r="L147" s="31">
        <v>-175056</v>
      </c>
      <c r="M147" s="36">
        <f t="shared" si="35"/>
        <v>-7.8641509433962267E-2</v>
      </c>
      <c r="N147" s="31">
        <f t="shared" si="36"/>
        <v>2226000</v>
      </c>
      <c r="O147" s="36">
        <f t="shared" si="37"/>
        <v>1</v>
      </c>
      <c r="P147" s="31">
        <v>428895</v>
      </c>
      <c r="Q147" s="31">
        <v>2100000</v>
      </c>
      <c r="R147" s="31">
        <v>2100000</v>
      </c>
      <c r="S147" s="31">
        <v>2100000</v>
      </c>
      <c r="T147" s="36">
        <f t="shared" si="38"/>
        <v>1</v>
      </c>
      <c r="U147" s="36">
        <f t="shared" si="39"/>
        <v>-1.4081558423390339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2226000</v>
      </c>
      <c r="E150" s="32">
        <f>SUM(E145:E149)</f>
        <v>2226000</v>
      </c>
      <c r="F150" s="32">
        <f>SUM(F145:F149)</f>
        <v>789860</v>
      </c>
      <c r="G150" s="37">
        <f t="shared" si="32"/>
        <v>0.35483378256963161</v>
      </c>
      <c r="H150" s="32">
        <f>SUM(H145:H149)</f>
        <v>778416</v>
      </c>
      <c r="I150" s="37">
        <f t="shared" si="33"/>
        <v>0.34969272237196763</v>
      </c>
      <c r="J150" s="32">
        <f>SUM(J145:J149)</f>
        <v>832780</v>
      </c>
      <c r="K150" s="37">
        <f t="shared" si="34"/>
        <v>0.37411500449236296</v>
      </c>
      <c r="L150" s="32">
        <f>SUM(L145:L149)</f>
        <v>-175056</v>
      </c>
      <c r="M150" s="37">
        <f t="shared" si="35"/>
        <v>-7.8641509433962267E-2</v>
      </c>
      <c r="N150" s="32">
        <f t="shared" si="36"/>
        <v>2226000</v>
      </c>
      <c r="O150" s="37">
        <f t="shared" si="37"/>
        <v>1</v>
      </c>
      <c r="P150" s="32">
        <f>SUM(P145:P149)</f>
        <v>428895</v>
      </c>
      <c r="Q150" s="32">
        <f>SUM(Q145:Q149)</f>
        <v>2100000</v>
      </c>
      <c r="R150" s="32">
        <f>SUM(R145:R149)</f>
        <v>2100000</v>
      </c>
      <c r="S150" s="32">
        <f>SUM(S145:S149)</f>
        <v>2100000</v>
      </c>
      <c r="T150" s="37">
        <f t="shared" si="38"/>
        <v>1</v>
      </c>
      <c r="U150" s="37">
        <f t="shared" si="39"/>
        <v>-1.4081558423390339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0</v>
      </c>
      <c r="E152" s="31">
        <v>0</v>
      </c>
      <c r="F152" s="31">
        <v>0</v>
      </c>
      <c r="G152" s="36">
        <f t="shared" si="32"/>
        <v>0</v>
      </c>
      <c r="H152" s="31">
        <v>0</v>
      </c>
      <c r="I152" s="36">
        <f t="shared" si="33"/>
        <v>0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0</v>
      </c>
      <c r="O152" s="36">
        <f t="shared" si="37"/>
        <v>0</v>
      </c>
      <c r="P152" s="31">
        <v>267969</v>
      </c>
      <c r="Q152" s="31">
        <v>27500</v>
      </c>
      <c r="R152" s="31">
        <v>27500</v>
      </c>
      <c r="S152" s="31">
        <v>288597</v>
      </c>
      <c r="T152" s="36">
        <f t="shared" si="38"/>
        <v>10.494436363636364</v>
      </c>
      <c r="U152" s="36">
        <f t="shared" si="39"/>
        <v>-1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0</v>
      </c>
      <c r="E157" s="32">
        <f>SUM(E151:E156)</f>
        <v>0</v>
      </c>
      <c r="F157" s="32">
        <f>SUM(F151:F156)</f>
        <v>0</v>
      </c>
      <c r="G157" s="37">
        <f t="shared" si="32"/>
        <v>0</v>
      </c>
      <c r="H157" s="32">
        <f>SUM(H151:H156)</f>
        <v>0</v>
      </c>
      <c r="I157" s="37">
        <f t="shared" si="33"/>
        <v>0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0</v>
      </c>
      <c r="O157" s="37">
        <f t="shared" si="37"/>
        <v>0</v>
      </c>
      <c r="P157" s="32">
        <f>SUM(P151:P156)</f>
        <v>267969</v>
      </c>
      <c r="Q157" s="32">
        <f>SUM(Q151:Q156)</f>
        <v>27500</v>
      </c>
      <c r="R157" s="32">
        <f>SUM(R151:R156)</f>
        <v>27500</v>
      </c>
      <c r="S157" s="32">
        <f>SUM(S151:S156)</f>
        <v>288597</v>
      </c>
      <c r="T157" s="37">
        <f t="shared" si="38"/>
        <v>10.494436363636364</v>
      </c>
      <c r="U157" s="37">
        <f t="shared" si="39"/>
        <v>-1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107316378</v>
      </c>
      <c r="E162" s="31">
        <v>107316378</v>
      </c>
      <c r="F162" s="31">
        <v>44704061</v>
      </c>
      <c r="G162" s="36">
        <f t="shared" si="32"/>
        <v>0.41656326679232503</v>
      </c>
      <c r="H162" s="31">
        <v>35764982</v>
      </c>
      <c r="I162" s="36">
        <f t="shared" si="33"/>
        <v>0.33326676381120501</v>
      </c>
      <c r="J162" s="31">
        <v>26827607</v>
      </c>
      <c r="K162" s="36">
        <f t="shared" si="34"/>
        <v>0.24998613911475842</v>
      </c>
      <c r="L162" s="31">
        <v>4929</v>
      </c>
      <c r="M162" s="36">
        <f t="shared" si="35"/>
        <v>4.5929615701342436E-5</v>
      </c>
      <c r="N162" s="31">
        <f t="shared" si="36"/>
        <v>107301579</v>
      </c>
      <c r="O162" s="36">
        <f t="shared" si="37"/>
        <v>0.99986209933398984</v>
      </c>
      <c r="P162" s="31">
        <v>4503</v>
      </c>
      <c r="Q162" s="31">
        <v>26621770</v>
      </c>
      <c r="R162" s="31">
        <v>26621770</v>
      </c>
      <c r="S162" s="31">
        <v>26610490</v>
      </c>
      <c r="T162" s="36">
        <f t="shared" si="38"/>
        <v>0.99957628662556997</v>
      </c>
      <c r="U162" s="36">
        <f t="shared" si="39"/>
        <v>9.4603597601598866E-2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107316378</v>
      </c>
      <c r="E163" s="32">
        <f>SUM(E158:E162)</f>
        <v>107316378</v>
      </c>
      <c r="F163" s="32">
        <f>SUM(F158:F162)</f>
        <v>44704061</v>
      </c>
      <c r="G163" s="37">
        <f t="shared" si="32"/>
        <v>0.41656326679232503</v>
      </c>
      <c r="H163" s="32">
        <f>SUM(H158:H162)</f>
        <v>35764982</v>
      </c>
      <c r="I163" s="37">
        <f t="shared" si="33"/>
        <v>0.33326676381120501</v>
      </c>
      <c r="J163" s="32">
        <f>SUM(J158:J162)</f>
        <v>26827607</v>
      </c>
      <c r="K163" s="37">
        <f t="shared" si="34"/>
        <v>0.24998613911475842</v>
      </c>
      <c r="L163" s="32">
        <f>SUM(L158:L162)</f>
        <v>4929</v>
      </c>
      <c r="M163" s="37">
        <f t="shared" si="35"/>
        <v>4.5929615701342436E-5</v>
      </c>
      <c r="N163" s="32">
        <f t="shared" si="36"/>
        <v>107301579</v>
      </c>
      <c r="O163" s="37">
        <f t="shared" si="37"/>
        <v>0.99986209933398984</v>
      </c>
      <c r="P163" s="32">
        <f>SUM(P158:P162)</f>
        <v>4503</v>
      </c>
      <c r="Q163" s="32">
        <f>SUM(Q158:Q162)</f>
        <v>26621770</v>
      </c>
      <c r="R163" s="32">
        <f>SUM(R158:R162)</f>
        <v>26621770</v>
      </c>
      <c r="S163" s="32">
        <f>SUM(S158:S162)</f>
        <v>26610490</v>
      </c>
      <c r="T163" s="37">
        <f t="shared" si="38"/>
        <v>0.99957628662556997</v>
      </c>
      <c r="U163" s="37">
        <f t="shared" si="39"/>
        <v>9.4603597601598866E-2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403266649</v>
      </c>
      <c r="E170" s="32">
        <f>SUM(E105,E107:E111,E113:E120,E122:E125,E127:E131,E133:E136,E138:E143,E145:E149,E151:E156,E158:E162,E164:E168)</f>
        <v>402332094</v>
      </c>
      <c r="F170" s="32">
        <f>SUM(F105,F107:F111,F113:F120,F122:F125,F127:F131,F133:F136,F138:F143,F145:F149,F151:F156,F158:F162,F164:F168)</f>
        <v>100428637</v>
      </c>
      <c r="G170" s="37">
        <f t="shared" si="32"/>
        <v>0.24903779484129868</v>
      </c>
      <c r="H170" s="32">
        <f>SUM(H105,H107:H111,H113:H120,H122:H125,H127:H131,H133:H136,H138:H143,H145:H149,H151:H156,H158:H162,H164:H168)</f>
        <v>116429730</v>
      </c>
      <c r="I170" s="37">
        <f t="shared" si="33"/>
        <v>0.28871648644567183</v>
      </c>
      <c r="J170" s="32">
        <f>SUM(J105,J107:J111,J113:J120,J122:J125,J127:J131,J133:J136,J138:J143,J145:J149,J151:J156,J158:J162,J164:J168)</f>
        <v>90009635</v>
      </c>
      <c r="K170" s="37">
        <f t="shared" si="34"/>
        <v>0.22371974879041093</v>
      </c>
      <c r="L170" s="32">
        <f>SUM(L105,L107:L111,L113:L120,L122:L125,L127:L131,L133:L136,L138:L143,L145:L149,L151:L156,L158:L162,L164:L168)</f>
        <v>-29054</v>
      </c>
      <c r="M170" s="37">
        <f t="shared" si="35"/>
        <v>-7.2213975552246144E-5</v>
      </c>
      <c r="N170" s="32">
        <f t="shared" si="36"/>
        <v>306838948</v>
      </c>
      <c r="O170" s="37">
        <f t="shared" si="37"/>
        <v>0.76265093582119248</v>
      </c>
      <c r="P170" s="32">
        <f>SUM(P105,P107:P111,P113:P120,P122:P125,P127:P131,P133:P136,P138:P143,P145:P149,P151:P156,P158:P162,P164:P168)</f>
        <v>82303142</v>
      </c>
      <c r="Q170" s="32">
        <f>SUM(Q105,Q107:Q111,Q113:Q120,Q122:Q125,Q127:Q131,Q133:Q136,Q138:Q143,Q145:Q149,Q151:Q156,Q158:Q162,Q164:Q168)</f>
        <v>307893067</v>
      </c>
      <c r="R170" s="32">
        <f>SUM(R105,R107:R111,R113:R120,R122:R125,R127:R131,R133:R136,R138:R143,R145:R149,R151:R156,R158:R162,R164:R168)</f>
        <v>307925195</v>
      </c>
      <c r="S170" s="32">
        <f>SUM(S105,S107:S111,S113:S120,S122:S125,S127:S131,S133:S136,S138:S143,S145:S149,S151:S156,S158:S162,S164:S168)</f>
        <v>270737207</v>
      </c>
      <c r="T170" s="37">
        <f t="shared" si="38"/>
        <v>0.87923044751177315</v>
      </c>
      <c r="U170" s="37">
        <f t="shared" si="39"/>
        <v>-1.0003530120393216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315000</v>
      </c>
      <c r="E175" s="31">
        <v>315000</v>
      </c>
      <c r="F175" s="31">
        <v>474261</v>
      </c>
      <c r="G175" s="36">
        <f t="shared" si="40"/>
        <v>1.5055904761904761</v>
      </c>
      <c r="H175" s="31">
        <v>341325</v>
      </c>
      <c r="I175" s="36">
        <f t="shared" si="41"/>
        <v>1.0835714285714286</v>
      </c>
      <c r="J175" s="31">
        <v>189680</v>
      </c>
      <c r="K175" s="36">
        <f t="shared" si="42"/>
        <v>0.60215873015873012</v>
      </c>
      <c r="L175" s="31">
        <v>1907100</v>
      </c>
      <c r="M175" s="36">
        <f t="shared" si="43"/>
        <v>6.0542857142857143</v>
      </c>
      <c r="N175" s="31">
        <f t="shared" si="44"/>
        <v>2912366</v>
      </c>
      <c r="O175" s="36">
        <f t="shared" si="45"/>
        <v>9.2456063492063496</v>
      </c>
      <c r="P175" s="31">
        <v>304261</v>
      </c>
      <c r="Q175" s="31">
        <v>13000</v>
      </c>
      <c r="R175" s="31">
        <v>314000</v>
      </c>
      <c r="S175" s="31">
        <v>587641</v>
      </c>
      <c r="T175" s="36">
        <f t="shared" si="46"/>
        <v>1.871468152866242</v>
      </c>
      <c r="U175" s="36">
        <f t="shared" si="47"/>
        <v>5.2679738776905358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315000</v>
      </c>
      <c r="E179" s="32">
        <f>SUM(E173:E178)</f>
        <v>315000</v>
      </c>
      <c r="F179" s="32">
        <f>SUM(F173:F178)</f>
        <v>474261</v>
      </c>
      <c r="G179" s="37">
        <f t="shared" si="40"/>
        <v>1.5055904761904761</v>
      </c>
      <c r="H179" s="32">
        <f>SUM(H173:H178)</f>
        <v>341325</v>
      </c>
      <c r="I179" s="37">
        <f t="shared" si="41"/>
        <v>1.0835714285714286</v>
      </c>
      <c r="J179" s="32">
        <f>SUM(J173:J178)</f>
        <v>189680</v>
      </c>
      <c r="K179" s="37">
        <f t="shared" si="42"/>
        <v>0.60215873015873012</v>
      </c>
      <c r="L179" s="32">
        <f>SUM(L173:L178)</f>
        <v>1907100</v>
      </c>
      <c r="M179" s="37">
        <f t="shared" si="43"/>
        <v>6.0542857142857143</v>
      </c>
      <c r="N179" s="32">
        <f t="shared" si="44"/>
        <v>2912366</v>
      </c>
      <c r="O179" s="37">
        <f t="shared" si="45"/>
        <v>9.2456063492063496</v>
      </c>
      <c r="P179" s="32">
        <f>SUM(P173:P178)</f>
        <v>304261</v>
      </c>
      <c r="Q179" s="32">
        <f>SUM(Q173:Q178)</f>
        <v>13000</v>
      </c>
      <c r="R179" s="32">
        <f>SUM(R173:R178)</f>
        <v>314000</v>
      </c>
      <c r="S179" s="32">
        <f>SUM(S173:S178)</f>
        <v>587641</v>
      </c>
      <c r="T179" s="37">
        <f t="shared" si="46"/>
        <v>1.871468152866242</v>
      </c>
      <c r="U179" s="37">
        <f t="shared" si="47"/>
        <v>5.2679738776905358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2707929</v>
      </c>
      <c r="E184" s="31">
        <v>2150593</v>
      </c>
      <c r="F184" s="31">
        <v>833333</v>
      </c>
      <c r="G184" s="36">
        <f t="shared" si="40"/>
        <v>0.30773812755061153</v>
      </c>
      <c r="H184" s="31">
        <v>658838</v>
      </c>
      <c r="I184" s="36">
        <f t="shared" si="41"/>
        <v>0.24329958429486151</v>
      </c>
      <c r="J184" s="31">
        <v>500325</v>
      </c>
      <c r="K184" s="36">
        <f t="shared" si="42"/>
        <v>0.23264513555098523</v>
      </c>
      <c r="L184" s="31">
        <v>1140</v>
      </c>
      <c r="M184" s="36">
        <f t="shared" si="43"/>
        <v>5.3008635292684392E-4</v>
      </c>
      <c r="N184" s="31">
        <f t="shared" si="44"/>
        <v>1993636</v>
      </c>
      <c r="O184" s="36">
        <f t="shared" si="45"/>
        <v>0.92701687395058019</v>
      </c>
      <c r="P184" s="31">
        <v>0</v>
      </c>
      <c r="Q184" s="31">
        <v>0</v>
      </c>
      <c r="R184" s="31">
        <v>275</v>
      </c>
      <c r="S184" s="31">
        <v>137</v>
      </c>
      <c r="T184" s="36">
        <f t="shared" si="46"/>
        <v>0.49818181818181817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2707929</v>
      </c>
      <c r="E185" s="32">
        <f>SUM(E180:E184)</f>
        <v>2150593</v>
      </c>
      <c r="F185" s="32">
        <f>SUM(F180:F184)</f>
        <v>833333</v>
      </c>
      <c r="G185" s="37">
        <f t="shared" si="40"/>
        <v>0.30773812755061153</v>
      </c>
      <c r="H185" s="32">
        <f>SUM(H180:H184)</f>
        <v>658838</v>
      </c>
      <c r="I185" s="37">
        <f t="shared" si="41"/>
        <v>0.24329958429486151</v>
      </c>
      <c r="J185" s="32">
        <f>SUM(J180:J184)</f>
        <v>500325</v>
      </c>
      <c r="K185" s="37">
        <f t="shared" si="42"/>
        <v>0.23264513555098523</v>
      </c>
      <c r="L185" s="32">
        <f>SUM(L180:L184)</f>
        <v>1140</v>
      </c>
      <c r="M185" s="37">
        <f t="shared" si="43"/>
        <v>5.3008635292684392E-4</v>
      </c>
      <c r="N185" s="32">
        <f t="shared" si="44"/>
        <v>1993636</v>
      </c>
      <c r="O185" s="37">
        <f t="shared" si="45"/>
        <v>0.92701687395058019</v>
      </c>
      <c r="P185" s="32">
        <f>SUM(P180:P184)</f>
        <v>0</v>
      </c>
      <c r="Q185" s="32">
        <f>SUM(Q180:Q184)</f>
        <v>0</v>
      </c>
      <c r="R185" s="32">
        <f>SUM(R180:R184)</f>
        <v>275</v>
      </c>
      <c r="S185" s="32">
        <f>SUM(S180:S184)</f>
        <v>137</v>
      </c>
      <c r="T185" s="37">
        <f t="shared" si="46"/>
        <v>0.49818181818181817</v>
      </c>
      <c r="U185" s="37">
        <f t="shared" si="47"/>
        <v>0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1704</v>
      </c>
      <c r="E188" s="31">
        <v>1704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1623</v>
      </c>
      <c r="R188" s="31">
        <v>1623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23813000</v>
      </c>
      <c r="E190" s="31">
        <v>23813000</v>
      </c>
      <c r="F190" s="31">
        <v>9922098</v>
      </c>
      <c r="G190" s="36">
        <f t="shared" si="40"/>
        <v>0.41666728257674379</v>
      </c>
      <c r="H190" s="31">
        <v>7937667</v>
      </c>
      <c r="I190" s="36">
        <f t="shared" si="41"/>
        <v>0.33333334733128961</v>
      </c>
      <c r="J190" s="31">
        <v>5953235</v>
      </c>
      <c r="K190" s="36">
        <f t="shared" si="42"/>
        <v>0.24999937009196657</v>
      </c>
      <c r="L190" s="31">
        <v>0</v>
      </c>
      <c r="M190" s="36">
        <f t="shared" si="43"/>
        <v>0</v>
      </c>
      <c r="N190" s="31">
        <f t="shared" si="44"/>
        <v>23813000</v>
      </c>
      <c r="O190" s="36">
        <f t="shared" si="45"/>
        <v>1</v>
      </c>
      <c r="P190" s="31">
        <v>0</v>
      </c>
      <c r="Q190" s="31">
        <v>23449000</v>
      </c>
      <c r="R190" s="31">
        <v>21239000</v>
      </c>
      <c r="S190" s="31">
        <v>23448999</v>
      </c>
      <c r="T190" s="36">
        <f t="shared" si="46"/>
        <v>1.1040538160930364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23814704</v>
      </c>
      <c r="E191" s="32">
        <f>SUM(E186:E190)</f>
        <v>23814704</v>
      </c>
      <c r="F191" s="32">
        <f>SUM(F186:F190)</f>
        <v>9922098</v>
      </c>
      <c r="G191" s="37">
        <f t="shared" si="40"/>
        <v>0.41663746901914045</v>
      </c>
      <c r="H191" s="32">
        <f>SUM(H186:H190)</f>
        <v>7937667</v>
      </c>
      <c r="I191" s="37">
        <f t="shared" si="41"/>
        <v>0.33330949651946123</v>
      </c>
      <c r="J191" s="32">
        <f>SUM(J186:J190)</f>
        <v>5953235</v>
      </c>
      <c r="K191" s="37">
        <f t="shared" si="42"/>
        <v>0.24998148202891793</v>
      </c>
      <c r="L191" s="32">
        <f>SUM(L186:L190)</f>
        <v>0</v>
      </c>
      <c r="M191" s="37">
        <f t="shared" si="43"/>
        <v>0</v>
      </c>
      <c r="N191" s="32">
        <f t="shared" si="44"/>
        <v>23813000</v>
      </c>
      <c r="O191" s="37">
        <f t="shared" si="45"/>
        <v>0.99992844756751964</v>
      </c>
      <c r="P191" s="32">
        <f>SUM(P186:P190)</f>
        <v>0</v>
      </c>
      <c r="Q191" s="32">
        <f>SUM(Q186:Q190)</f>
        <v>23450623</v>
      </c>
      <c r="R191" s="32">
        <f>SUM(R186:R190)</f>
        <v>21240623</v>
      </c>
      <c r="S191" s="32">
        <f>SUM(S186:S190)</f>
        <v>23448999</v>
      </c>
      <c r="T191" s="37">
        <f t="shared" si="46"/>
        <v>1.1039694551332133</v>
      </c>
      <c r="U191" s="37">
        <f t="shared" si="47"/>
        <v>0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426360</v>
      </c>
      <c r="E197" s="31">
        <v>426360</v>
      </c>
      <c r="F197" s="31">
        <v>57466</v>
      </c>
      <c r="G197" s="36">
        <f t="shared" si="40"/>
        <v>0.13478281264658973</v>
      </c>
      <c r="H197" s="31">
        <v>293269</v>
      </c>
      <c r="I197" s="36">
        <f t="shared" si="41"/>
        <v>0.68784360634205832</v>
      </c>
      <c r="J197" s="31">
        <v>562415</v>
      </c>
      <c r="K197" s="36">
        <f t="shared" si="42"/>
        <v>1.3191082653156956</v>
      </c>
      <c r="L197" s="31">
        <v>108387</v>
      </c>
      <c r="M197" s="36">
        <f t="shared" si="43"/>
        <v>0.25421474810019701</v>
      </c>
      <c r="N197" s="31">
        <f t="shared" si="44"/>
        <v>1021537</v>
      </c>
      <c r="O197" s="36">
        <f t="shared" si="45"/>
        <v>2.3959494324045409</v>
      </c>
      <c r="P197" s="31">
        <v>88082</v>
      </c>
      <c r="Q197" s="31">
        <v>105300</v>
      </c>
      <c r="R197" s="31">
        <v>355300</v>
      </c>
      <c r="S197" s="31">
        <v>364335</v>
      </c>
      <c r="T197" s="36">
        <f t="shared" si="46"/>
        <v>1.0254292147481001</v>
      </c>
      <c r="U197" s="36">
        <f t="shared" si="47"/>
        <v>0.23052383006743726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426360</v>
      </c>
      <c r="E198" s="32">
        <f>SUM(E192:E197)</f>
        <v>426360</v>
      </c>
      <c r="F198" s="32">
        <f>SUM(F192:F197)</f>
        <v>57466</v>
      </c>
      <c r="G198" s="37">
        <f t="shared" si="40"/>
        <v>0.13478281264658973</v>
      </c>
      <c r="H198" s="32">
        <f>SUM(H192:H197)</f>
        <v>293269</v>
      </c>
      <c r="I198" s="37">
        <f t="shared" si="41"/>
        <v>0.68784360634205832</v>
      </c>
      <c r="J198" s="32">
        <f>SUM(J192:J197)</f>
        <v>562415</v>
      </c>
      <c r="K198" s="37">
        <f t="shared" si="42"/>
        <v>1.3191082653156956</v>
      </c>
      <c r="L198" s="32">
        <f>SUM(L192:L197)</f>
        <v>108387</v>
      </c>
      <c r="M198" s="37">
        <f t="shared" si="43"/>
        <v>0.25421474810019701</v>
      </c>
      <c r="N198" s="32">
        <f t="shared" si="44"/>
        <v>1021537</v>
      </c>
      <c r="O198" s="37">
        <f t="shared" si="45"/>
        <v>2.3959494324045409</v>
      </c>
      <c r="P198" s="32">
        <f>SUM(P192:P197)</f>
        <v>88082</v>
      </c>
      <c r="Q198" s="32">
        <f>SUM(Q192:Q197)</f>
        <v>105300</v>
      </c>
      <c r="R198" s="32">
        <f>SUM(R192:R197)</f>
        <v>355300</v>
      </c>
      <c r="S198" s="32">
        <f>SUM(S192:S197)</f>
        <v>364335</v>
      </c>
      <c r="T198" s="37">
        <f t="shared" si="46"/>
        <v>1.0254292147481001</v>
      </c>
      <c r="U198" s="37">
        <f t="shared" si="47"/>
        <v>0.23052383006743726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27263993</v>
      </c>
      <c r="E205" s="32">
        <f>SUM(E173:E178,E180:E184,E186:E190,E192:E197,E199:E203)</f>
        <v>26706657</v>
      </c>
      <c r="F205" s="32">
        <f>SUM(F173:F178,F180:F184,F186:F190,F192:F197,F199:F203)</f>
        <v>11287158</v>
      </c>
      <c r="G205" s="37">
        <f t="shared" si="40"/>
        <v>0.4139950446730235</v>
      </c>
      <c r="H205" s="32">
        <f>SUM(H173:H178,H180:H184,H186:H190,H192:H197,H199:H203)</f>
        <v>9231099</v>
      </c>
      <c r="I205" s="37">
        <f t="shared" si="41"/>
        <v>0.3385820631629417</v>
      </c>
      <c r="J205" s="32">
        <f>SUM(J173:J178,J180:J184,J186:J190,J192:J197,J199:J203)</f>
        <v>7205655</v>
      </c>
      <c r="K205" s="37">
        <f t="shared" si="42"/>
        <v>0.26980744913150306</v>
      </c>
      <c r="L205" s="32">
        <f>SUM(L173:L178,L180:L184,L186:L190,L192:L197,L199:L203)</f>
        <v>2016627</v>
      </c>
      <c r="M205" s="37">
        <f t="shared" si="43"/>
        <v>7.5510274460783317E-2</v>
      </c>
      <c r="N205" s="32">
        <f t="shared" si="44"/>
        <v>29740539</v>
      </c>
      <c r="O205" s="37">
        <f t="shared" si="45"/>
        <v>1.1136002158562939</v>
      </c>
      <c r="P205" s="32">
        <f>SUM(P173:P178,P180:P184,P186:P190,P192:P197,P199:P203)</f>
        <v>392343</v>
      </c>
      <c r="Q205" s="32">
        <f>SUM(Q173:Q178,Q180:Q184,Q186:Q190,Q192:Q197,Q199:Q203)</f>
        <v>23568923</v>
      </c>
      <c r="R205" s="32">
        <f>SUM(R173:R178,R180:R184,R186:R190,R192:R197,R199:R203)</f>
        <v>21910198</v>
      </c>
      <c r="S205" s="32">
        <f>SUM(S173:S178,S180:S184,S186:S190,S192:S197,S199:S203)</f>
        <v>24401112</v>
      </c>
      <c r="T205" s="37">
        <f t="shared" si="46"/>
        <v>1.1136874253715097</v>
      </c>
      <c r="U205" s="37">
        <f t="shared" si="47"/>
        <v>4.1399591683807282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331863</v>
      </c>
      <c r="R209" s="31">
        <v>10331863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947820</v>
      </c>
      <c r="E215" s="31">
        <v>947820</v>
      </c>
      <c r="F215" s="31">
        <v>226608</v>
      </c>
      <c r="G215" s="36">
        <f t="shared" si="48"/>
        <v>0.23908337026017598</v>
      </c>
      <c r="H215" s="31">
        <v>354595</v>
      </c>
      <c r="I215" s="36">
        <f t="shared" si="49"/>
        <v>0.37411639340803104</v>
      </c>
      <c r="J215" s="31">
        <v>226087</v>
      </c>
      <c r="K215" s="36">
        <f t="shared" si="50"/>
        <v>0.23853368783102277</v>
      </c>
      <c r="L215" s="31">
        <v>212314</v>
      </c>
      <c r="M215" s="36">
        <f t="shared" si="51"/>
        <v>0.22400244772214134</v>
      </c>
      <c r="N215" s="31">
        <f t="shared" si="52"/>
        <v>1019604</v>
      </c>
      <c r="O215" s="36">
        <f t="shared" si="53"/>
        <v>1.0757358992213713</v>
      </c>
      <c r="P215" s="31">
        <v>261463</v>
      </c>
      <c r="Q215" s="31">
        <v>702690</v>
      </c>
      <c r="R215" s="31">
        <v>902690</v>
      </c>
      <c r="S215" s="31">
        <v>1082362</v>
      </c>
      <c r="T215" s="36">
        <f t="shared" si="54"/>
        <v>1.1990406451827316</v>
      </c>
      <c r="U215" s="36">
        <f t="shared" si="55"/>
        <v>-0.18797688391856593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947820</v>
      </c>
      <c r="E216" s="32">
        <f>SUM(E208:E215)</f>
        <v>947820</v>
      </c>
      <c r="F216" s="32">
        <f>SUM(F208:F215)</f>
        <v>226608</v>
      </c>
      <c r="G216" s="37">
        <f t="shared" si="48"/>
        <v>0.23908337026017598</v>
      </c>
      <c r="H216" s="32">
        <f>SUM(H208:H215)</f>
        <v>354595</v>
      </c>
      <c r="I216" s="37">
        <f t="shared" si="49"/>
        <v>0.37411639340803104</v>
      </c>
      <c r="J216" s="32">
        <f>SUM(J208:J215)</f>
        <v>226087</v>
      </c>
      <c r="K216" s="37">
        <f t="shared" si="50"/>
        <v>0.23853368783102277</v>
      </c>
      <c r="L216" s="32">
        <f>SUM(L208:L215)</f>
        <v>212314</v>
      </c>
      <c r="M216" s="37">
        <f t="shared" si="51"/>
        <v>0.22400244772214134</v>
      </c>
      <c r="N216" s="32">
        <f t="shared" si="52"/>
        <v>1019604</v>
      </c>
      <c r="O216" s="37">
        <f t="shared" si="53"/>
        <v>1.0757358992213713</v>
      </c>
      <c r="P216" s="32">
        <f>SUM(P208:P215)</f>
        <v>261463</v>
      </c>
      <c r="Q216" s="32">
        <f>SUM(Q208:Q215)</f>
        <v>1034553</v>
      </c>
      <c r="R216" s="32">
        <f>SUM(R208:R215)</f>
        <v>11234553</v>
      </c>
      <c r="S216" s="32">
        <f>SUM(S208:S215)</f>
        <v>1082362</v>
      </c>
      <c r="T216" s="37">
        <f t="shared" si="54"/>
        <v>9.6342239873718163E-2</v>
      </c>
      <c r="U216" s="37">
        <f t="shared" si="55"/>
        <v>-0.18797688391856593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108231</v>
      </c>
      <c r="E219" s="31">
        <v>108231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7093</v>
      </c>
      <c r="K219" s="36">
        <f t="shared" si="50"/>
        <v>6.5535752233648395E-2</v>
      </c>
      <c r="L219" s="31">
        <v>1304</v>
      </c>
      <c r="M219" s="36">
        <f t="shared" si="51"/>
        <v>1.2048304090325323E-2</v>
      </c>
      <c r="N219" s="31">
        <f t="shared" si="52"/>
        <v>8397</v>
      </c>
      <c r="O219" s="36">
        <f t="shared" si="53"/>
        <v>7.7584056323973721E-2</v>
      </c>
      <c r="P219" s="31">
        <v>0</v>
      </c>
      <c r="Q219" s="31">
        <v>103176</v>
      </c>
      <c r="R219" s="31">
        <v>103176</v>
      </c>
      <c r="S219" s="31">
        <v>1884</v>
      </c>
      <c r="T219" s="36">
        <f t="shared" si="54"/>
        <v>1.8260060479181203E-2</v>
      </c>
      <c r="U219" s="36">
        <f t="shared" si="55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1621500</v>
      </c>
      <c r="E223" s="31">
        <v>1621500</v>
      </c>
      <c r="F223" s="31">
        <v>220364</v>
      </c>
      <c r="G223" s="36">
        <f t="shared" si="48"/>
        <v>0.13590132593277829</v>
      </c>
      <c r="H223" s="31">
        <v>763226</v>
      </c>
      <c r="I223" s="36">
        <f t="shared" si="49"/>
        <v>0.47069133518347211</v>
      </c>
      <c r="J223" s="31">
        <v>609423</v>
      </c>
      <c r="K223" s="36">
        <f t="shared" si="50"/>
        <v>0.37583903792784457</v>
      </c>
      <c r="L223" s="31">
        <v>379311</v>
      </c>
      <c r="M223" s="36">
        <f t="shared" si="51"/>
        <v>0.23392599444958373</v>
      </c>
      <c r="N223" s="31">
        <f t="shared" si="52"/>
        <v>1972324</v>
      </c>
      <c r="O223" s="36">
        <f t="shared" si="53"/>
        <v>1.2163576934936786</v>
      </c>
      <c r="P223" s="31">
        <v>268508</v>
      </c>
      <c r="Q223" s="31">
        <v>350000</v>
      </c>
      <c r="R223" s="31">
        <v>350000</v>
      </c>
      <c r="S223" s="31">
        <v>1234309</v>
      </c>
      <c r="T223" s="36">
        <f t="shared" si="54"/>
        <v>3.5265971428571428</v>
      </c>
      <c r="U223" s="36">
        <f t="shared" si="55"/>
        <v>0.41266182013198871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1729731</v>
      </c>
      <c r="E224" s="32">
        <f>SUM(E217:E223)</f>
        <v>1729731</v>
      </c>
      <c r="F224" s="32">
        <f>SUM(F217:F223)</f>
        <v>220364</v>
      </c>
      <c r="G224" s="37">
        <f t="shared" si="48"/>
        <v>0.12739784394220835</v>
      </c>
      <c r="H224" s="32">
        <f>SUM(H217:H223)</f>
        <v>763226</v>
      </c>
      <c r="I224" s="37">
        <f t="shared" si="49"/>
        <v>0.44123970721458999</v>
      </c>
      <c r="J224" s="32">
        <f>SUM(J217:J223)</f>
        <v>616516</v>
      </c>
      <c r="K224" s="37">
        <f t="shared" si="50"/>
        <v>0.35642305075182212</v>
      </c>
      <c r="L224" s="32">
        <f>SUM(L217:L223)</f>
        <v>380615</v>
      </c>
      <c r="M224" s="37">
        <f t="shared" si="51"/>
        <v>0.22004288528100613</v>
      </c>
      <c r="N224" s="32">
        <f t="shared" si="52"/>
        <v>1980721</v>
      </c>
      <c r="O224" s="37">
        <f t="shared" si="53"/>
        <v>1.1451034871896266</v>
      </c>
      <c r="P224" s="32">
        <f>SUM(P217:P223)</f>
        <v>268508</v>
      </c>
      <c r="Q224" s="32">
        <f>SUM(Q217:Q223)</f>
        <v>453176</v>
      </c>
      <c r="R224" s="32">
        <f>SUM(R217:R223)</f>
        <v>453176</v>
      </c>
      <c r="S224" s="32">
        <f>SUM(S217:S223)</f>
        <v>1236193</v>
      </c>
      <c r="T224" s="37">
        <f t="shared" si="54"/>
        <v>2.7278430455275653</v>
      </c>
      <c r="U224" s="37">
        <f t="shared" si="55"/>
        <v>0.41751828623355736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2677551</v>
      </c>
      <c r="E231" s="32">
        <f>SUM(E208:E215,E217:E223,E225:E229)</f>
        <v>2677551</v>
      </c>
      <c r="F231" s="32">
        <f>SUM(F208:F215,F217:F223,F225:F229)</f>
        <v>446972</v>
      </c>
      <c r="G231" s="37">
        <f t="shared" si="48"/>
        <v>0.16693314151625871</v>
      </c>
      <c r="H231" s="32">
        <f>SUM(H208:H215,H217:H223,H225:H229)</f>
        <v>1117821</v>
      </c>
      <c r="I231" s="37">
        <f t="shared" si="49"/>
        <v>0.41747888275517442</v>
      </c>
      <c r="J231" s="32">
        <f>SUM(J208:J215,J217:J223,J225:J229)</f>
        <v>842603</v>
      </c>
      <c r="K231" s="37">
        <f t="shared" si="50"/>
        <v>0.31469167160588163</v>
      </c>
      <c r="L231" s="32">
        <f>SUM(L208:L215,L217:L223,L225:L229)</f>
        <v>592929</v>
      </c>
      <c r="M231" s="37">
        <f t="shared" si="51"/>
        <v>0.22144452150491251</v>
      </c>
      <c r="N231" s="32">
        <f t="shared" si="52"/>
        <v>3000325</v>
      </c>
      <c r="O231" s="37">
        <f t="shared" si="53"/>
        <v>1.1205482173822272</v>
      </c>
      <c r="P231" s="32">
        <f>SUM(P208:P215,P217:P223,P225:P229)</f>
        <v>529971</v>
      </c>
      <c r="Q231" s="32">
        <f>SUM(Q208:Q215,Q217:Q223,Q225:Q229)</f>
        <v>1487729</v>
      </c>
      <c r="R231" s="32">
        <f>SUM(R208:R215,R217:R223,R225:R229)</f>
        <v>11687729</v>
      </c>
      <c r="S231" s="32">
        <f>SUM(S208:S215,S217:S223,S225:S229)</f>
        <v>2318555</v>
      </c>
      <c r="T231" s="37">
        <f t="shared" si="54"/>
        <v>0.19837515055319985</v>
      </c>
      <c r="U231" s="37">
        <f t="shared" si="55"/>
        <v>0.11879517935887063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269088</v>
      </c>
      <c r="E243" s="31">
        <v>269088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500</v>
      </c>
      <c r="K243" s="36">
        <f t="shared" si="58"/>
        <v>1.8581281959804971E-3</v>
      </c>
      <c r="L243" s="31">
        <v>0</v>
      </c>
      <c r="M243" s="36">
        <f t="shared" si="59"/>
        <v>0</v>
      </c>
      <c r="N243" s="31">
        <f t="shared" si="60"/>
        <v>500</v>
      </c>
      <c r="O243" s="36">
        <f t="shared" si="61"/>
        <v>1.8581281959804971E-3</v>
      </c>
      <c r="P243" s="31">
        <v>0</v>
      </c>
      <c r="Q243" s="31">
        <v>-26742504</v>
      </c>
      <c r="R243" s="31">
        <v>-26742504</v>
      </c>
      <c r="S243" s="31">
        <v>200</v>
      </c>
      <c r="T243" s="36">
        <f t="shared" si="62"/>
        <v>-7.4787312362372652E-6</v>
      </c>
      <c r="U243" s="36">
        <f t="shared" si="63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90000</v>
      </c>
      <c r="R246" s="31">
        <v>90000</v>
      </c>
      <c r="S246" s="31">
        <v>82459</v>
      </c>
      <c r="T246" s="36">
        <f t="shared" si="62"/>
        <v>0.91621111111111109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269088</v>
      </c>
      <c r="E247" s="32">
        <f>SUM(E241:E246)</f>
        <v>269088</v>
      </c>
      <c r="F247" s="32">
        <f>SUM(F241:F246)</f>
        <v>0</v>
      </c>
      <c r="G247" s="37">
        <f t="shared" si="56"/>
        <v>0</v>
      </c>
      <c r="H247" s="32">
        <f>SUM(H241:H246)</f>
        <v>0</v>
      </c>
      <c r="I247" s="37">
        <f t="shared" si="57"/>
        <v>0</v>
      </c>
      <c r="J247" s="32">
        <f>SUM(J241:J246)</f>
        <v>500</v>
      </c>
      <c r="K247" s="37">
        <f t="shared" si="58"/>
        <v>1.8581281959804971E-3</v>
      </c>
      <c r="L247" s="32">
        <f>SUM(L241:L246)</f>
        <v>0</v>
      </c>
      <c r="M247" s="37">
        <f t="shared" si="59"/>
        <v>0</v>
      </c>
      <c r="N247" s="32">
        <f t="shared" si="60"/>
        <v>500</v>
      </c>
      <c r="O247" s="37">
        <f t="shared" si="61"/>
        <v>1.8581281959804971E-3</v>
      </c>
      <c r="P247" s="32">
        <f>SUM(P241:P246)</f>
        <v>0</v>
      </c>
      <c r="Q247" s="32">
        <f>SUM(Q241:Q246)</f>
        <v>-26652504</v>
      </c>
      <c r="R247" s="32">
        <f>SUM(R241:R246)</f>
        <v>-26652504</v>
      </c>
      <c r="S247" s="32">
        <f>SUM(S241:S246)</f>
        <v>82659</v>
      </c>
      <c r="T247" s="37">
        <f t="shared" si="62"/>
        <v>-3.1013596321006085E-3</v>
      </c>
      <c r="U247" s="37">
        <f t="shared" si="63"/>
        <v>0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269088</v>
      </c>
      <c r="E260" s="32">
        <f>SUM(E234:E239,E241:E246,E248:E253,E255:E258)</f>
        <v>269088</v>
      </c>
      <c r="F260" s="32">
        <f>SUM(F234:F239,F241:F246,F248:F253,F255:F258)</f>
        <v>0</v>
      </c>
      <c r="G260" s="37">
        <f t="shared" si="56"/>
        <v>0</v>
      </c>
      <c r="H260" s="32">
        <f>SUM(H234:H239,H241:H246,H248:H253,H255:H258)</f>
        <v>0</v>
      </c>
      <c r="I260" s="37">
        <f t="shared" si="57"/>
        <v>0</v>
      </c>
      <c r="J260" s="32">
        <f>SUM(J234:J239,J241:J246,J248:J253,J255:J258)</f>
        <v>500</v>
      </c>
      <c r="K260" s="37">
        <f t="shared" si="58"/>
        <v>1.8581281959804971E-3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500</v>
      </c>
      <c r="O260" s="37">
        <f t="shared" si="61"/>
        <v>1.8581281959804971E-3</v>
      </c>
      <c r="P260" s="32">
        <f>SUM(P234:P239,P241:P246,P248:P253,P255:P258)</f>
        <v>0</v>
      </c>
      <c r="Q260" s="32">
        <f>SUM(Q234:Q239,Q241:Q246,Q248:Q253,Q255:Q258)</f>
        <v>-26652504</v>
      </c>
      <c r="R260" s="32">
        <f>SUM(R234:R239,R241:R246,R248:R253,R255:R258)</f>
        <v>-26652504</v>
      </c>
      <c r="S260" s="32">
        <f>SUM(S234:S239,S241:S246,S248:S253,S255:S258)</f>
        <v>82659</v>
      </c>
      <c r="T260" s="37">
        <f t="shared" si="62"/>
        <v>-3.1013596321006085E-3</v>
      </c>
      <c r="U260" s="37">
        <f t="shared" si="63"/>
        <v>0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10185813</v>
      </c>
      <c r="E266" s="31">
        <v>10185813</v>
      </c>
      <c r="F266" s="31">
        <v>4244058</v>
      </c>
      <c r="G266" s="36">
        <f t="shared" si="64"/>
        <v>0.41666364776184289</v>
      </c>
      <c r="H266" s="31">
        <v>3403685</v>
      </c>
      <c r="I266" s="36">
        <f t="shared" si="65"/>
        <v>0.33415938423373764</v>
      </c>
      <c r="J266" s="31">
        <v>2546454</v>
      </c>
      <c r="K266" s="36">
        <f t="shared" si="66"/>
        <v>0.25000007363182497</v>
      </c>
      <c r="L266" s="31">
        <v>0</v>
      </c>
      <c r="M266" s="36">
        <f t="shared" si="67"/>
        <v>0</v>
      </c>
      <c r="N266" s="31">
        <f t="shared" si="68"/>
        <v>10194197</v>
      </c>
      <c r="O266" s="36">
        <f t="shared" si="69"/>
        <v>1.0008231056274055</v>
      </c>
      <c r="P266" s="31">
        <v>0</v>
      </c>
      <c r="Q266" s="31">
        <v>9544725</v>
      </c>
      <c r="R266" s="31">
        <v>9544725</v>
      </c>
      <c r="S266" s="31">
        <v>9544726</v>
      </c>
      <c r="T266" s="36">
        <f t="shared" si="70"/>
        <v>1.0000001047699121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10185813</v>
      </c>
      <c r="E267" s="32">
        <f>SUM(E263:E266)</f>
        <v>10185813</v>
      </c>
      <c r="F267" s="32">
        <f>SUM(F263:F266)</f>
        <v>4244058</v>
      </c>
      <c r="G267" s="37">
        <f t="shared" si="64"/>
        <v>0.41666364776184289</v>
      </c>
      <c r="H267" s="32">
        <f>SUM(H263:H266)</f>
        <v>3403685</v>
      </c>
      <c r="I267" s="37">
        <f t="shared" si="65"/>
        <v>0.33415938423373764</v>
      </c>
      <c r="J267" s="32">
        <f>SUM(J263:J266)</f>
        <v>2546454</v>
      </c>
      <c r="K267" s="37">
        <f t="shared" si="66"/>
        <v>0.25000007363182497</v>
      </c>
      <c r="L267" s="32">
        <f>SUM(L263:L266)</f>
        <v>0</v>
      </c>
      <c r="M267" s="37">
        <f t="shared" si="67"/>
        <v>0</v>
      </c>
      <c r="N267" s="32">
        <f t="shared" si="68"/>
        <v>10194197</v>
      </c>
      <c r="O267" s="37">
        <f t="shared" si="69"/>
        <v>1.0008231056274055</v>
      </c>
      <c r="P267" s="32">
        <f>SUM(P263:P266)</f>
        <v>0</v>
      </c>
      <c r="Q267" s="32">
        <f>SUM(Q263:Q266)</f>
        <v>9544725</v>
      </c>
      <c r="R267" s="32">
        <f>SUM(R263:R266)</f>
        <v>9544725</v>
      </c>
      <c r="S267" s="32">
        <f>SUM(S263:S266)</f>
        <v>9544726</v>
      </c>
      <c r="T267" s="37">
        <f t="shared" si="70"/>
        <v>1.0000001047699121</v>
      </c>
      <c r="U267" s="37">
        <f t="shared" si="71"/>
        <v>0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1657423</v>
      </c>
      <c r="E268" s="31">
        <v>6124422</v>
      </c>
      <c r="F268" s="31">
        <v>1189873</v>
      </c>
      <c r="G268" s="36">
        <f t="shared" si="64"/>
        <v>0.71790544719121185</v>
      </c>
      <c r="H268" s="31">
        <v>1199551</v>
      </c>
      <c r="I268" s="36">
        <f t="shared" si="65"/>
        <v>0.72374463248066423</v>
      </c>
      <c r="J268" s="31">
        <v>1206672</v>
      </c>
      <c r="K268" s="36">
        <f t="shared" si="66"/>
        <v>0.1970262663154172</v>
      </c>
      <c r="L268" s="31">
        <v>1220082</v>
      </c>
      <c r="M268" s="36">
        <f t="shared" si="67"/>
        <v>0.19921586069673186</v>
      </c>
      <c r="N268" s="31">
        <f t="shared" si="68"/>
        <v>4816178</v>
      </c>
      <c r="O268" s="36">
        <f t="shared" si="69"/>
        <v>0.78638898495237597</v>
      </c>
      <c r="P268" s="31">
        <v>-1364</v>
      </c>
      <c r="Q268" s="31">
        <v>2251815</v>
      </c>
      <c r="R268" s="31">
        <v>0</v>
      </c>
      <c r="S268" s="31">
        <v>-6110</v>
      </c>
      <c r="T268" s="36">
        <f t="shared" si="70"/>
        <v>0</v>
      </c>
      <c r="U268" s="36">
        <f t="shared" si="71"/>
        <v>-895.48826979472142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1657423</v>
      </c>
      <c r="E275" s="32">
        <f>SUM(E268:E274)</f>
        <v>6124422</v>
      </c>
      <c r="F275" s="32">
        <f>SUM(F268:F274)</f>
        <v>1189873</v>
      </c>
      <c r="G275" s="37">
        <f t="shared" si="64"/>
        <v>0.71790544719121185</v>
      </c>
      <c r="H275" s="32">
        <f>SUM(H268:H274)</f>
        <v>1199551</v>
      </c>
      <c r="I275" s="37">
        <f t="shared" si="65"/>
        <v>0.72374463248066423</v>
      </c>
      <c r="J275" s="32">
        <f>SUM(J268:J274)</f>
        <v>1206672</v>
      </c>
      <c r="K275" s="37">
        <f t="shared" si="66"/>
        <v>0.1970262663154172</v>
      </c>
      <c r="L275" s="32">
        <f>SUM(L268:L274)</f>
        <v>1220082</v>
      </c>
      <c r="M275" s="37">
        <f t="shared" si="67"/>
        <v>0.19921586069673186</v>
      </c>
      <c r="N275" s="32">
        <f t="shared" si="68"/>
        <v>4816178</v>
      </c>
      <c r="O275" s="37">
        <f t="shared" si="69"/>
        <v>0.78638898495237597</v>
      </c>
      <c r="P275" s="32">
        <f>SUM(P268:P274)</f>
        <v>-1364</v>
      </c>
      <c r="Q275" s="32">
        <f>SUM(Q268:Q274)</f>
        <v>2251815</v>
      </c>
      <c r="R275" s="32">
        <f>SUM(R268:R274)</f>
        <v>0</v>
      </c>
      <c r="S275" s="32">
        <f>SUM(S268:S274)</f>
        <v>-6110</v>
      </c>
      <c r="T275" s="37">
        <f t="shared" si="70"/>
        <v>0</v>
      </c>
      <c r="U275" s="37">
        <f t="shared" si="71"/>
        <v>-895.48826979472142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1</v>
      </c>
      <c r="R278" s="31">
        <v>1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1300000</v>
      </c>
      <c r="E284" s="31">
        <v>1300539</v>
      </c>
      <c r="F284" s="31">
        <v>375940</v>
      </c>
      <c r="G284" s="36">
        <f t="shared" si="64"/>
        <v>0.28918461538461537</v>
      </c>
      <c r="H284" s="31">
        <v>574599</v>
      </c>
      <c r="I284" s="36">
        <f t="shared" si="65"/>
        <v>0.44199923076923076</v>
      </c>
      <c r="J284" s="31">
        <v>373980</v>
      </c>
      <c r="K284" s="36">
        <f t="shared" si="66"/>
        <v>0.28755769723168623</v>
      </c>
      <c r="L284" s="31">
        <v>361270</v>
      </c>
      <c r="M284" s="36">
        <f t="shared" si="67"/>
        <v>0.27778482613747069</v>
      </c>
      <c r="N284" s="31">
        <f t="shared" si="68"/>
        <v>1685789</v>
      </c>
      <c r="O284" s="36">
        <f t="shared" si="69"/>
        <v>1.2962233350941417</v>
      </c>
      <c r="P284" s="31">
        <v>411513</v>
      </c>
      <c r="Q284" s="31">
        <v>1250000</v>
      </c>
      <c r="R284" s="31">
        <v>1543836</v>
      </c>
      <c r="S284" s="31">
        <v>1542295</v>
      </c>
      <c r="T284" s="36">
        <f t="shared" si="70"/>
        <v>0.99900183698268474</v>
      </c>
      <c r="U284" s="36">
        <f t="shared" si="71"/>
        <v>-0.1220933482052815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1300000</v>
      </c>
      <c r="E285" s="32">
        <f>SUM(E276:E284)</f>
        <v>1300539</v>
      </c>
      <c r="F285" s="32">
        <f>SUM(F276:F284)</f>
        <v>375940</v>
      </c>
      <c r="G285" s="37">
        <f t="shared" si="64"/>
        <v>0.28918461538461537</v>
      </c>
      <c r="H285" s="32">
        <f>SUM(H276:H284)</f>
        <v>574599</v>
      </c>
      <c r="I285" s="37">
        <f t="shared" si="65"/>
        <v>0.44199923076923076</v>
      </c>
      <c r="J285" s="32">
        <f>SUM(J276:J284)</f>
        <v>373980</v>
      </c>
      <c r="K285" s="37">
        <f t="shared" si="66"/>
        <v>0.28755769723168623</v>
      </c>
      <c r="L285" s="32">
        <f>SUM(L276:L284)</f>
        <v>361270</v>
      </c>
      <c r="M285" s="37">
        <f t="shared" si="67"/>
        <v>0.27778482613747069</v>
      </c>
      <c r="N285" s="32">
        <f t="shared" si="68"/>
        <v>1685789</v>
      </c>
      <c r="O285" s="37">
        <f t="shared" si="69"/>
        <v>1.2962233350941417</v>
      </c>
      <c r="P285" s="32">
        <f>SUM(P276:P284)</f>
        <v>411513</v>
      </c>
      <c r="Q285" s="32">
        <f>SUM(Q276:Q284)</f>
        <v>1250001</v>
      </c>
      <c r="R285" s="32">
        <f>SUM(R276:R284)</f>
        <v>1543837</v>
      </c>
      <c r="S285" s="32">
        <f>SUM(S276:S284)</f>
        <v>1542295</v>
      </c>
      <c r="T285" s="37">
        <f t="shared" si="70"/>
        <v>0.99900118989245623</v>
      </c>
      <c r="U285" s="37">
        <f t="shared" si="71"/>
        <v>-0.1220933482052815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90000</v>
      </c>
      <c r="E293" s="31">
        <v>4090000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3800000</v>
      </c>
      <c r="Q293" s="31">
        <v>70000</v>
      </c>
      <c r="R293" s="31">
        <v>3870000</v>
      </c>
      <c r="S293" s="31">
        <v>3867382</v>
      </c>
      <c r="T293" s="36">
        <f t="shared" si="70"/>
        <v>0.99932351421188625</v>
      </c>
      <c r="U293" s="36">
        <f t="shared" si="71"/>
        <v>-1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90000</v>
      </c>
      <c r="E298" s="32">
        <f>SUM(E293:E297)</f>
        <v>4090000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3800000</v>
      </c>
      <c r="Q298" s="32">
        <f>SUM(Q293:Q297)</f>
        <v>70000</v>
      </c>
      <c r="R298" s="32">
        <f>SUM(R293:R297)</f>
        <v>3870000</v>
      </c>
      <c r="S298" s="32">
        <f>SUM(S293:S297)</f>
        <v>3867382</v>
      </c>
      <c r="T298" s="37">
        <f t="shared" si="70"/>
        <v>0.99932351421188625</v>
      </c>
      <c r="U298" s="37">
        <f t="shared" si="71"/>
        <v>-1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13233236</v>
      </c>
      <c r="E299" s="32">
        <f>SUM(E263:E266,E268:E274,E276:E284,E286:E291,E293:E297)</f>
        <v>21700774</v>
      </c>
      <c r="F299" s="32">
        <f>SUM(F263:F266,F268:F274,F276:F284,F286:F291,F293:F297)</f>
        <v>5809871</v>
      </c>
      <c r="G299" s="37">
        <f t="shared" si="64"/>
        <v>0.43903630223174439</v>
      </c>
      <c r="H299" s="32">
        <f>SUM(H263:H266,H268:H274,H276:H284,H286:H291,H293:H297)</f>
        <v>5177835</v>
      </c>
      <c r="I299" s="37">
        <f t="shared" si="65"/>
        <v>0.39127504413886371</v>
      </c>
      <c r="J299" s="32">
        <f>SUM(J263:J266,J268:J274,J276:J284,J286:J291,J293:J297)</f>
        <v>4127106</v>
      </c>
      <c r="K299" s="37">
        <f t="shared" si="66"/>
        <v>0.19018243312427474</v>
      </c>
      <c r="L299" s="32">
        <f>SUM(L263:L266,L268:L274,L276:L284,L286:L291,L293:L297)</f>
        <v>1581352</v>
      </c>
      <c r="M299" s="37">
        <f t="shared" si="67"/>
        <v>7.2870764886081948E-2</v>
      </c>
      <c r="N299" s="32">
        <f t="shared" si="68"/>
        <v>16696164</v>
      </c>
      <c r="O299" s="37">
        <f t="shared" si="69"/>
        <v>0.76938103682384784</v>
      </c>
      <c r="P299" s="32">
        <f>SUM(P263:P266,P268:P274,P276:P284,P286:P291,P293:P297)</f>
        <v>4210149</v>
      </c>
      <c r="Q299" s="32">
        <f>SUM(Q263:Q266,Q268:Q274,Q276:Q284,Q286:Q291,Q293:Q297)</f>
        <v>13116541</v>
      </c>
      <c r="R299" s="32">
        <f>SUM(R263:R266,R268:R274,R276:R284,R286:R291,R293:R297)</f>
        <v>14958562</v>
      </c>
      <c r="S299" s="32">
        <f>SUM(S263:S266,S268:S274,S276:S284,S286:S291,S293:S297)</f>
        <v>14948293</v>
      </c>
      <c r="T299" s="37">
        <f t="shared" si="70"/>
        <v>0.9993135035306201</v>
      </c>
      <c r="U299" s="37">
        <f t="shared" si="71"/>
        <v>-0.62439524111854472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454486085</v>
      </c>
      <c r="E302" s="31">
        <v>407486085</v>
      </c>
      <c r="F302" s="31">
        <v>63485018</v>
      </c>
      <c r="G302" s="36">
        <f t="shared" ref="G302:G339" si="72">IF(($D302     =0),0,($F302     /$D302     ))</f>
        <v>0.13968528431404012</v>
      </c>
      <c r="H302" s="31">
        <v>83051814</v>
      </c>
      <c r="I302" s="36">
        <f t="shared" ref="I302:I339" si="73">IF(($D302     =0),0,($H302     /$D302     ))</f>
        <v>0.18273785873994361</v>
      </c>
      <c r="J302" s="31">
        <v>122438688</v>
      </c>
      <c r="K302" s="36">
        <f t="shared" ref="K302:K339" si="74">IF(($E302     =0),0,($J302     /$E302     ))</f>
        <v>0.30047329837042164</v>
      </c>
      <c r="L302" s="31">
        <v>49610051</v>
      </c>
      <c r="M302" s="36">
        <f t="shared" ref="M302:M339" si="75">IF(($E302     =0),0,($L302     /$E302     ))</f>
        <v>0.12174661375246716</v>
      </c>
      <c r="N302" s="31">
        <f t="shared" ref="N302:N339" si="76">$F302     +$H302     +$J302     +$L302</f>
        <v>318585571</v>
      </c>
      <c r="O302" s="36">
        <f t="shared" ref="O302:O339" si="77">IF(($E302     =0),0,($N302     /$E302     ))</f>
        <v>0.78183177960543115</v>
      </c>
      <c r="P302" s="31">
        <v>63999732</v>
      </c>
      <c r="Q302" s="31">
        <v>459127281</v>
      </c>
      <c r="R302" s="31">
        <v>436965281</v>
      </c>
      <c r="S302" s="31">
        <v>313095196</v>
      </c>
      <c r="T302" s="36">
        <f t="shared" ref="T302:T339" si="78">IF(($R302     =0),0,($S302     /$R302     ))</f>
        <v>0.71652190600470156</v>
      </c>
      <c r="U302" s="36">
        <f t="shared" ref="U302:U339" si="79">IF(($P302     =0),0,(($L302     /$P302     )-1))</f>
        <v>-0.22483970714127366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454486085</v>
      </c>
      <c r="E303" s="32">
        <f>E302</f>
        <v>407486085</v>
      </c>
      <c r="F303" s="32">
        <f>F302</f>
        <v>63485018</v>
      </c>
      <c r="G303" s="37">
        <f t="shared" si="72"/>
        <v>0.13968528431404012</v>
      </c>
      <c r="H303" s="32">
        <f>H302</f>
        <v>83051814</v>
      </c>
      <c r="I303" s="37">
        <f t="shared" si="73"/>
        <v>0.18273785873994361</v>
      </c>
      <c r="J303" s="32">
        <f>J302</f>
        <v>122438688</v>
      </c>
      <c r="K303" s="37">
        <f t="shared" si="74"/>
        <v>0.30047329837042164</v>
      </c>
      <c r="L303" s="32">
        <f>L302</f>
        <v>49610051</v>
      </c>
      <c r="M303" s="37">
        <f t="shared" si="75"/>
        <v>0.12174661375246716</v>
      </c>
      <c r="N303" s="32">
        <f t="shared" si="76"/>
        <v>318585571</v>
      </c>
      <c r="O303" s="37">
        <f t="shared" si="77"/>
        <v>0.78183177960543115</v>
      </c>
      <c r="P303" s="32">
        <f>P302</f>
        <v>63999732</v>
      </c>
      <c r="Q303" s="32">
        <f>Q302</f>
        <v>459127281</v>
      </c>
      <c r="R303" s="32">
        <f>R302</f>
        <v>436965281</v>
      </c>
      <c r="S303" s="32">
        <f>S302</f>
        <v>313095196</v>
      </c>
      <c r="T303" s="37">
        <f t="shared" si="78"/>
        <v>0.71652190600470156</v>
      </c>
      <c r="U303" s="37">
        <f t="shared" si="79"/>
        <v>-0.22483970714127366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14192289</v>
      </c>
      <c r="E309" s="31">
        <v>14192289</v>
      </c>
      <c r="F309" s="31">
        <v>6022839</v>
      </c>
      <c r="G309" s="36">
        <f t="shared" si="72"/>
        <v>0.42437403860645734</v>
      </c>
      <c r="H309" s="31">
        <v>7599024</v>
      </c>
      <c r="I309" s="36">
        <f t="shared" si="73"/>
        <v>0.53543329057067535</v>
      </c>
      <c r="J309" s="31">
        <v>303106</v>
      </c>
      <c r="K309" s="36">
        <f t="shared" si="74"/>
        <v>2.1357090459474155E-2</v>
      </c>
      <c r="L309" s="31">
        <v>220692</v>
      </c>
      <c r="M309" s="36">
        <f t="shared" si="75"/>
        <v>1.5550134301802902E-2</v>
      </c>
      <c r="N309" s="31">
        <f t="shared" si="76"/>
        <v>14145661</v>
      </c>
      <c r="O309" s="36">
        <f t="shared" si="77"/>
        <v>0.9967145539384098</v>
      </c>
      <c r="P309" s="31">
        <v>374539</v>
      </c>
      <c r="Q309" s="31">
        <v>13629312</v>
      </c>
      <c r="R309" s="31">
        <v>13629312</v>
      </c>
      <c r="S309" s="31">
        <v>13864881</v>
      </c>
      <c r="T309" s="36">
        <f t="shared" si="78"/>
        <v>1.0172839979009947</v>
      </c>
      <c r="U309" s="36">
        <f t="shared" si="79"/>
        <v>-0.41076363209171807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14192289</v>
      </c>
      <c r="E310" s="32">
        <f>SUM(E304:E309)</f>
        <v>14192289</v>
      </c>
      <c r="F310" s="32">
        <f>SUM(F304:F309)</f>
        <v>6022839</v>
      </c>
      <c r="G310" s="37">
        <f t="shared" si="72"/>
        <v>0.42437403860645734</v>
      </c>
      <c r="H310" s="32">
        <f>SUM(H304:H309)</f>
        <v>7599024</v>
      </c>
      <c r="I310" s="37">
        <f t="shared" si="73"/>
        <v>0.53543329057067535</v>
      </c>
      <c r="J310" s="32">
        <f>SUM(J304:J309)</f>
        <v>303106</v>
      </c>
      <c r="K310" s="37">
        <f t="shared" si="74"/>
        <v>2.1357090459474155E-2</v>
      </c>
      <c r="L310" s="32">
        <f>SUM(L304:L309)</f>
        <v>220692</v>
      </c>
      <c r="M310" s="37">
        <f t="shared" si="75"/>
        <v>1.5550134301802902E-2</v>
      </c>
      <c r="N310" s="32">
        <f t="shared" si="76"/>
        <v>14145661</v>
      </c>
      <c r="O310" s="37">
        <f t="shared" si="77"/>
        <v>0.9967145539384098</v>
      </c>
      <c r="P310" s="32">
        <f>SUM(P304:P309)</f>
        <v>374539</v>
      </c>
      <c r="Q310" s="32">
        <f>SUM(Q304:Q309)</f>
        <v>13629312</v>
      </c>
      <c r="R310" s="32">
        <f>SUM(R304:R309)</f>
        <v>13629312</v>
      </c>
      <c r="S310" s="32">
        <f>SUM(S304:S309)</f>
        <v>13864881</v>
      </c>
      <c r="T310" s="37">
        <f t="shared" si="78"/>
        <v>1.0172839979009947</v>
      </c>
      <c r="U310" s="37">
        <f t="shared" si="79"/>
        <v>-0.41076363209171807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653000</v>
      </c>
      <c r="F316" s="31">
        <v>176290</v>
      </c>
      <c r="G316" s="36">
        <f t="shared" si="72"/>
        <v>0.26996937212863709</v>
      </c>
      <c r="H316" s="31">
        <v>178401</v>
      </c>
      <c r="I316" s="36">
        <f t="shared" si="73"/>
        <v>0.2732021439509954</v>
      </c>
      <c r="J316" s="31">
        <v>180488</v>
      </c>
      <c r="K316" s="36">
        <f t="shared" si="74"/>
        <v>0.27639816232771824</v>
      </c>
      <c r="L316" s="31">
        <v>263723</v>
      </c>
      <c r="M316" s="36">
        <f t="shared" si="75"/>
        <v>0.40386370597243493</v>
      </c>
      <c r="N316" s="31">
        <f t="shared" si="76"/>
        <v>798902</v>
      </c>
      <c r="O316" s="36">
        <f t="shared" si="77"/>
        <v>1.2234333843797855</v>
      </c>
      <c r="P316" s="31">
        <v>341277</v>
      </c>
      <c r="Q316" s="31">
        <v>653000</v>
      </c>
      <c r="R316" s="31">
        <v>653000</v>
      </c>
      <c r="S316" s="31">
        <v>817999</v>
      </c>
      <c r="T316" s="36">
        <f t="shared" si="78"/>
        <v>1.2526784073506891</v>
      </c>
      <c r="U316" s="36">
        <f t="shared" si="79"/>
        <v>-0.22724648892248822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653000</v>
      </c>
      <c r="F317" s="32">
        <f>SUM(F311:F316)</f>
        <v>176290</v>
      </c>
      <c r="G317" s="37">
        <f t="shared" si="72"/>
        <v>0.26996937212863709</v>
      </c>
      <c r="H317" s="32">
        <f>SUM(H311:H316)</f>
        <v>178401</v>
      </c>
      <c r="I317" s="37">
        <f t="shared" si="73"/>
        <v>0.2732021439509954</v>
      </c>
      <c r="J317" s="32">
        <f>SUM(J311:J316)</f>
        <v>180488</v>
      </c>
      <c r="K317" s="37">
        <f t="shared" si="74"/>
        <v>0.27639816232771824</v>
      </c>
      <c r="L317" s="32">
        <f>SUM(L311:L316)</f>
        <v>263723</v>
      </c>
      <c r="M317" s="37">
        <f t="shared" si="75"/>
        <v>0.40386370597243493</v>
      </c>
      <c r="N317" s="32">
        <f t="shared" si="76"/>
        <v>798902</v>
      </c>
      <c r="O317" s="37">
        <f t="shared" si="77"/>
        <v>1.2234333843797855</v>
      </c>
      <c r="P317" s="32">
        <f>SUM(P311:P316)</f>
        <v>341277</v>
      </c>
      <c r="Q317" s="32">
        <f>SUM(Q311:Q316)</f>
        <v>653000</v>
      </c>
      <c r="R317" s="32">
        <f>SUM(R311:R316)</f>
        <v>653000</v>
      </c>
      <c r="S317" s="32">
        <f>SUM(S311:S316)</f>
        <v>817999</v>
      </c>
      <c r="T317" s="37">
        <f t="shared" si="78"/>
        <v>1.2526784073506891</v>
      </c>
      <c r="U317" s="37">
        <f t="shared" si="79"/>
        <v>-0.22724648892248822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4261535</v>
      </c>
      <c r="E322" s="31">
        <v>4361535</v>
      </c>
      <c r="F322" s="31">
        <v>1436191</v>
      </c>
      <c r="G322" s="36">
        <f t="shared" si="72"/>
        <v>0.33701260226655416</v>
      </c>
      <c r="H322" s="31">
        <v>466197</v>
      </c>
      <c r="I322" s="36">
        <f t="shared" si="73"/>
        <v>0.10939649680220859</v>
      </c>
      <c r="J322" s="31">
        <v>363698</v>
      </c>
      <c r="K322" s="36">
        <f t="shared" si="74"/>
        <v>8.3387614681528402E-2</v>
      </c>
      <c r="L322" s="31">
        <v>342485</v>
      </c>
      <c r="M322" s="36">
        <f t="shared" si="75"/>
        <v>7.8523960027834239E-2</v>
      </c>
      <c r="N322" s="31">
        <f t="shared" si="76"/>
        <v>2608571</v>
      </c>
      <c r="O322" s="36">
        <f t="shared" si="77"/>
        <v>0.59808553639945572</v>
      </c>
      <c r="P322" s="31">
        <v>277843</v>
      </c>
      <c r="Q322" s="31">
        <v>1201927</v>
      </c>
      <c r="R322" s="31">
        <v>936927</v>
      </c>
      <c r="S322" s="31">
        <v>926140</v>
      </c>
      <c r="T322" s="36">
        <f t="shared" si="78"/>
        <v>0.98848682981705083</v>
      </c>
      <c r="U322" s="36">
        <f t="shared" si="79"/>
        <v>0.23265657223683878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4261535</v>
      </c>
      <c r="E323" s="32">
        <f>SUM(E318:E322)</f>
        <v>4361535</v>
      </c>
      <c r="F323" s="32">
        <f>SUM(F318:F322)</f>
        <v>1436191</v>
      </c>
      <c r="G323" s="37">
        <f t="shared" si="72"/>
        <v>0.33701260226655416</v>
      </c>
      <c r="H323" s="32">
        <f>SUM(H318:H322)</f>
        <v>466197</v>
      </c>
      <c r="I323" s="37">
        <f t="shared" si="73"/>
        <v>0.10939649680220859</v>
      </c>
      <c r="J323" s="32">
        <f>SUM(J318:J322)</f>
        <v>363698</v>
      </c>
      <c r="K323" s="37">
        <f t="shared" si="74"/>
        <v>8.3387614681528402E-2</v>
      </c>
      <c r="L323" s="32">
        <f>SUM(L318:L322)</f>
        <v>342485</v>
      </c>
      <c r="M323" s="37">
        <f t="shared" si="75"/>
        <v>7.8523960027834239E-2</v>
      </c>
      <c r="N323" s="32">
        <f t="shared" si="76"/>
        <v>2608571</v>
      </c>
      <c r="O323" s="37">
        <f t="shared" si="77"/>
        <v>0.59808553639945572</v>
      </c>
      <c r="P323" s="32">
        <f>SUM(P318:P322)</f>
        <v>277843</v>
      </c>
      <c r="Q323" s="32">
        <f>SUM(Q318:Q322)</f>
        <v>1201927</v>
      </c>
      <c r="R323" s="32">
        <f>SUM(R318:R322)</f>
        <v>936927</v>
      </c>
      <c r="S323" s="32">
        <f>SUM(S318:S322)</f>
        <v>926140</v>
      </c>
      <c r="T323" s="37">
        <f t="shared" si="78"/>
        <v>0.98848682981705083</v>
      </c>
      <c r="U323" s="37">
        <f t="shared" si="79"/>
        <v>0.23265657223683878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183470</v>
      </c>
      <c r="E327" s="31">
        <v>183470</v>
      </c>
      <c r="F327" s="31">
        <v>0</v>
      </c>
      <c r="G327" s="36">
        <f t="shared" si="72"/>
        <v>0</v>
      </c>
      <c r="H327" s="31">
        <v>1925</v>
      </c>
      <c r="I327" s="36">
        <f t="shared" si="73"/>
        <v>1.0492178557802366E-2</v>
      </c>
      <c r="J327" s="31">
        <v>1748</v>
      </c>
      <c r="K327" s="36">
        <f t="shared" si="74"/>
        <v>9.5274431787213173E-3</v>
      </c>
      <c r="L327" s="31">
        <v>22397</v>
      </c>
      <c r="M327" s="36">
        <f t="shared" si="75"/>
        <v>0.12207445358914264</v>
      </c>
      <c r="N327" s="31">
        <f t="shared" si="76"/>
        <v>26070</v>
      </c>
      <c r="O327" s="36">
        <f t="shared" si="77"/>
        <v>0.14209407532566631</v>
      </c>
      <c r="P327" s="31">
        <v>0</v>
      </c>
      <c r="Q327" s="31">
        <v>174900</v>
      </c>
      <c r="R327" s="31">
        <v>174900</v>
      </c>
      <c r="S327" s="31">
        <v>715</v>
      </c>
      <c r="T327" s="36">
        <f t="shared" si="78"/>
        <v>4.0880503144654088E-3</v>
      </c>
      <c r="U327" s="36">
        <f t="shared" si="7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580000</v>
      </c>
      <c r="E331" s="31">
        <v>1564854</v>
      </c>
      <c r="F331" s="31">
        <v>250429</v>
      </c>
      <c r="G331" s="36">
        <f t="shared" si="72"/>
        <v>0.43177413793103447</v>
      </c>
      <c r="H331" s="31">
        <v>640762</v>
      </c>
      <c r="I331" s="36">
        <f t="shared" si="73"/>
        <v>1.1047620689655173</v>
      </c>
      <c r="J331" s="31">
        <v>276377</v>
      </c>
      <c r="K331" s="36">
        <f t="shared" si="74"/>
        <v>0.17661519860638755</v>
      </c>
      <c r="L331" s="31">
        <v>256835</v>
      </c>
      <c r="M331" s="36">
        <f t="shared" si="75"/>
        <v>0.16412713262706935</v>
      </c>
      <c r="N331" s="31">
        <f t="shared" si="76"/>
        <v>1424403</v>
      </c>
      <c r="O331" s="36">
        <f t="shared" si="77"/>
        <v>0.91024657891407124</v>
      </c>
      <c r="P331" s="31">
        <v>135392</v>
      </c>
      <c r="Q331" s="31">
        <v>438599</v>
      </c>
      <c r="R331" s="31">
        <v>439885</v>
      </c>
      <c r="S331" s="31">
        <v>473928</v>
      </c>
      <c r="T331" s="36">
        <f t="shared" si="78"/>
        <v>1.0773906816554326</v>
      </c>
      <c r="U331" s="36">
        <f t="shared" si="79"/>
        <v>0.89697323327818479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763470</v>
      </c>
      <c r="E332" s="32">
        <f>SUM(E324:E331)</f>
        <v>1748324</v>
      </c>
      <c r="F332" s="32">
        <f>SUM(F324:F331)</f>
        <v>250429</v>
      </c>
      <c r="G332" s="37">
        <f t="shared" si="72"/>
        <v>0.32801419833130313</v>
      </c>
      <c r="H332" s="32">
        <f>SUM(H324:H331)</f>
        <v>642687</v>
      </c>
      <c r="I332" s="37">
        <f t="shared" si="73"/>
        <v>0.84179732013045694</v>
      </c>
      <c r="J332" s="32">
        <f>SUM(J324:J331)</f>
        <v>278125</v>
      </c>
      <c r="K332" s="37">
        <f t="shared" si="74"/>
        <v>0.1590809255035108</v>
      </c>
      <c r="L332" s="32">
        <f>SUM(L324:L331)</f>
        <v>279232</v>
      </c>
      <c r="M332" s="37">
        <f t="shared" si="75"/>
        <v>0.15971410333553734</v>
      </c>
      <c r="N332" s="32">
        <f t="shared" si="76"/>
        <v>1450473</v>
      </c>
      <c r="O332" s="37">
        <f t="shared" si="77"/>
        <v>0.82963626879228336</v>
      </c>
      <c r="P332" s="32">
        <f>SUM(P324:P331)</f>
        <v>135392</v>
      </c>
      <c r="Q332" s="32">
        <f>SUM(Q324:Q331)</f>
        <v>613499</v>
      </c>
      <c r="R332" s="32">
        <f>SUM(R324:R331)</f>
        <v>614785</v>
      </c>
      <c r="S332" s="32">
        <f>SUM(S324:S331)</f>
        <v>474643</v>
      </c>
      <c r="T332" s="37">
        <f t="shared" si="78"/>
        <v>0.77204713843050821</v>
      </c>
      <c r="U332" s="37">
        <f t="shared" si="79"/>
        <v>1.062396596549279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89</v>
      </c>
      <c r="K333" s="36">
        <f t="shared" si="74"/>
        <v>0</v>
      </c>
      <c r="L333" s="31">
        <v>639</v>
      </c>
      <c r="M333" s="36">
        <f t="shared" si="75"/>
        <v>0</v>
      </c>
      <c r="N333" s="31">
        <f t="shared" si="76"/>
        <v>728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40450</v>
      </c>
      <c r="E336" s="31">
        <v>51150</v>
      </c>
      <c r="F336" s="31">
        <v>0</v>
      </c>
      <c r="G336" s="36">
        <f t="shared" si="72"/>
        <v>0</v>
      </c>
      <c r="H336" s="31">
        <v>139</v>
      </c>
      <c r="I336" s="36">
        <f t="shared" si="73"/>
        <v>3.4363411619283066E-3</v>
      </c>
      <c r="J336" s="31">
        <v>140</v>
      </c>
      <c r="K336" s="36">
        <f t="shared" si="74"/>
        <v>2.7370478983382209E-3</v>
      </c>
      <c r="L336" s="31">
        <v>0</v>
      </c>
      <c r="M336" s="36">
        <f t="shared" si="75"/>
        <v>0</v>
      </c>
      <c r="N336" s="31">
        <f t="shared" si="76"/>
        <v>279</v>
      </c>
      <c r="O336" s="36">
        <f t="shared" si="77"/>
        <v>5.454545454545455E-3</v>
      </c>
      <c r="P336" s="31">
        <v>210</v>
      </c>
      <c r="Q336" s="31">
        <v>533533</v>
      </c>
      <c r="R336" s="31">
        <v>513533</v>
      </c>
      <c r="S336" s="31">
        <v>490</v>
      </c>
      <c r="T336" s="36">
        <f t="shared" si="78"/>
        <v>9.5417431791140978E-4</v>
      </c>
      <c r="U336" s="36">
        <f t="shared" si="79"/>
        <v>-1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40450</v>
      </c>
      <c r="E337" s="32">
        <f>SUM(E333:E336)</f>
        <v>51150</v>
      </c>
      <c r="F337" s="32">
        <f>SUM(F333:F336)</f>
        <v>0</v>
      </c>
      <c r="G337" s="37">
        <f t="shared" si="72"/>
        <v>0</v>
      </c>
      <c r="H337" s="32">
        <f>SUM(H333:H336)</f>
        <v>139</v>
      </c>
      <c r="I337" s="37">
        <f t="shared" si="73"/>
        <v>3.4363411619283066E-3</v>
      </c>
      <c r="J337" s="32">
        <f>SUM(J333:J336)</f>
        <v>229</v>
      </c>
      <c r="K337" s="37">
        <f t="shared" si="74"/>
        <v>4.4770283479960904E-3</v>
      </c>
      <c r="L337" s="32">
        <f>SUM(L333:L336)</f>
        <v>639</v>
      </c>
      <c r="M337" s="37">
        <f t="shared" si="75"/>
        <v>1.249266862170088E-2</v>
      </c>
      <c r="N337" s="32">
        <f t="shared" si="76"/>
        <v>1007</v>
      </c>
      <c r="O337" s="37">
        <f t="shared" si="77"/>
        <v>1.9687194525904204E-2</v>
      </c>
      <c r="P337" s="32">
        <f>SUM(P333:P336)</f>
        <v>210</v>
      </c>
      <c r="Q337" s="32">
        <f>SUM(Q333:Q336)</f>
        <v>533533</v>
      </c>
      <c r="R337" s="32">
        <f>SUM(R333:R336)</f>
        <v>513533</v>
      </c>
      <c r="S337" s="32">
        <f>SUM(S333:S336)</f>
        <v>490</v>
      </c>
      <c r="T337" s="37">
        <f t="shared" si="78"/>
        <v>9.5417431791140978E-4</v>
      </c>
      <c r="U337" s="37">
        <f t="shared" si="79"/>
        <v>2.0428571428571427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474396829</v>
      </c>
      <c r="E338" s="32">
        <f>SUM(E302,E304:E309,E311:E316,E318:E322,E324:E331,E333:E336)</f>
        <v>428492383</v>
      </c>
      <c r="F338" s="32">
        <f>SUM(F302,F304:F309,F311:F316,F318:F322,F324:F331,F333:F336)</f>
        <v>71370767</v>
      </c>
      <c r="G338" s="37">
        <f t="shared" si="72"/>
        <v>0.15044528680860975</v>
      </c>
      <c r="H338" s="32">
        <f>SUM(H302,H304:H309,H311:H316,H318:H322,H324:H331,H333:H336)</f>
        <v>91938262</v>
      </c>
      <c r="I338" s="37">
        <f t="shared" si="73"/>
        <v>0.19380032997648894</v>
      </c>
      <c r="J338" s="32">
        <f>SUM(J302,J304:J309,J311:J316,J318:J322,J324:J331,J333:J336)</f>
        <v>123564334</v>
      </c>
      <c r="K338" s="37">
        <f t="shared" si="74"/>
        <v>0.28836996619377481</v>
      </c>
      <c r="L338" s="32">
        <f>SUM(L302,L304:L309,L311:L316,L318:L322,L324:L331,L333:L336)</f>
        <v>50716822</v>
      </c>
      <c r="M338" s="37">
        <f t="shared" si="75"/>
        <v>0.11836108181180902</v>
      </c>
      <c r="N338" s="32">
        <f t="shared" si="76"/>
        <v>337590185</v>
      </c>
      <c r="O338" s="37">
        <f t="shared" si="77"/>
        <v>0.78785574351738241</v>
      </c>
      <c r="P338" s="32">
        <f>SUM(P302,P304:P309,P311:P316,P318:P322,P324:P331,P333:P336)</f>
        <v>65128993</v>
      </c>
      <c r="Q338" s="32">
        <f>SUM(Q302,Q304:Q309,Q311:Q316,Q318:Q322,Q324:Q331,Q333:Q336)</f>
        <v>475758552</v>
      </c>
      <c r="R338" s="32">
        <f>SUM(R302,R304:R309,R311:R316,R318:R322,R324:R331,R333:R336)</f>
        <v>453312838</v>
      </c>
      <c r="S338" s="32">
        <f>SUM(S302,S304:S309,S311:S316,S318:S322,S324:S331,S333:S336)</f>
        <v>329179349</v>
      </c>
      <c r="T338" s="37">
        <f t="shared" si="78"/>
        <v>0.72616374698834363</v>
      </c>
      <c r="U338" s="37">
        <f t="shared" si="79"/>
        <v>-0.22128656280621439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1746948748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1695141341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313431868</v>
      </c>
      <c r="G339" s="39">
        <f t="shared" si="72"/>
        <v>0.17941675069679835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364687561</v>
      </c>
      <c r="I339" s="39">
        <f t="shared" si="73"/>
        <v>0.2087568747609303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340755023</v>
      </c>
      <c r="K339" s="39">
        <f t="shared" si="74"/>
        <v>0.20101864945313724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134616980</v>
      </c>
      <c r="M339" s="39">
        <f t="shared" si="75"/>
        <v>7.9413425148717437E-2</v>
      </c>
      <c r="N339" s="34">
        <f t="shared" si="76"/>
        <v>1153491432</v>
      </c>
      <c r="O339" s="39">
        <f t="shared" si="77"/>
        <v>0.6804691762868168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297417875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1586127932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1376778475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1206576315</v>
      </c>
      <c r="T339" s="39">
        <f t="shared" si="78"/>
        <v>0.87637651002642236</v>
      </c>
      <c r="U339" s="39">
        <f t="shared" si="79"/>
        <v>-0.54738100391578681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120771856</v>
      </c>
      <c r="E8" s="31">
        <v>119764868</v>
      </c>
      <c r="F8" s="31">
        <v>4586469</v>
      </c>
      <c r="G8" s="36">
        <f>IF(($D8       =0),0,($F8       /$D8       ))</f>
        <v>3.7976306334151229E-2</v>
      </c>
      <c r="H8" s="31">
        <v>7570439</v>
      </c>
      <c r="I8" s="36">
        <f>IF(($D8       =0),0,($H8       /$D8       ))</f>
        <v>6.2683801100150358E-2</v>
      </c>
      <c r="J8" s="31">
        <v>3653236</v>
      </c>
      <c r="K8" s="36">
        <f>IF(($E8       =0),0,($J8       /$E8       ))</f>
        <v>3.0503402717397893E-2</v>
      </c>
      <c r="L8" s="31">
        <v>8162044</v>
      </c>
      <c r="M8" s="36">
        <f>IF(($E8       =0),0,($L8       /$E8       ))</f>
        <v>6.8150569831546923E-2</v>
      </c>
      <c r="N8" s="31">
        <f>$F8       +$H8       +$J8       +$L8</f>
        <v>23972188</v>
      </c>
      <c r="O8" s="36">
        <f>IF(($E8       =0),0,($N8       /$E8       ))</f>
        <v>0.20016043436043365</v>
      </c>
      <c r="P8" s="31">
        <v>12582837</v>
      </c>
      <c r="Q8" s="31">
        <v>100202049</v>
      </c>
      <c r="R8" s="31">
        <v>135405526</v>
      </c>
      <c r="S8" s="31">
        <v>46625696</v>
      </c>
      <c r="T8" s="36">
        <f>IF(($R8       =0),0,($S8       /$R8       ))</f>
        <v>0.34434116078837135</v>
      </c>
      <c r="U8" s="36">
        <f>IF(($P8       =0),0,(($L8       /$P8       )-1))</f>
        <v>-0.3513351559747615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176611180</v>
      </c>
      <c r="E9" s="31">
        <v>194746910</v>
      </c>
      <c r="F9" s="31">
        <v>51554183</v>
      </c>
      <c r="G9" s="36">
        <f>IF(($D9       =0),0,($F9       /$D9       ))</f>
        <v>0.29190781127219695</v>
      </c>
      <c r="H9" s="31">
        <v>8566502</v>
      </c>
      <c r="I9" s="36">
        <f>IF(($D9       =0),0,($H9       /$D9       ))</f>
        <v>4.8504868151608524E-2</v>
      </c>
      <c r="J9" s="31">
        <v>10916222</v>
      </c>
      <c r="K9" s="36">
        <f>IF(($E9       =0),0,($J9       /$E9       ))</f>
        <v>5.6053377175535157E-2</v>
      </c>
      <c r="L9" s="31">
        <v>102838983</v>
      </c>
      <c r="M9" s="36">
        <f>IF(($E9       =0),0,($L9       /$E9       ))</f>
        <v>0.52806477391605344</v>
      </c>
      <c r="N9" s="31">
        <f>$F9       +$H9       +$J9       +$L9</f>
        <v>173875890</v>
      </c>
      <c r="O9" s="36">
        <f>IF(($E9       =0),0,($N9       /$E9       ))</f>
        <v>0.89283003257920757</v>
      </c>
      <c r="P9" s="31">
        <v>16311818</v>
      </c>
      <c r="Q9" s="31">
        <v>205246960</v>
      </c>
      <c r="R9" s="31">
        <v>193630200</v>
      </c>
      <c r="S9" s="31">
        <v>89883075</v>
      </c>
      <c r="T9" s="36">
        <f>IF(($R9       =0),0,($S9       /$R9       ))</f>
        <v>0.46419967029936449</v>
      </c>
      <c r="U9" s="36">
        <f>IF(($P9       =0),0,(($L9       /$P9       )-1))</f>
        <v>5.3045690553928448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297383036</v>
      </c>
      <c r="E10" s="32">
        <f>SUM(E8:E9)</f>
        <v>314511778</v>
      </c>
      <c r="F10" s="32">
        <f>SUM(F8:F9)</f>
        <v>56140652</v>
      </c>
      <c r="G10" s="37">
        <f t="shared" ref="G10:G54" si="0">IF(($D10      =0),0,($F10      /$D10      ))</f>
        <v>0.18878229489862361</v>
      </c>
      <c r="H10" s="32">
        <f>SUM(H8:H9)</f>
        <v>16136941</v>
      </c>
      <c r="I10" s="37">
        <f t="shared" ref="I10:I54" si="1">IF(($D10      =0),0,($H10      /$D10      ))</f>
        <v>5.4263152387750861E-2</v>
      </c>
      <c r="J10" s="32">
        <f>SUM(J8:J9)</f>
        <v>14569458</v>
      </c>
      <c r="K10" s="37">
        <f t="shared" ref="K10:K54" si="2">IF(($E10      =0),0,($J10      /$E10      ))</f>
        <v>4.6324045772301731E-2</v>
      </c>
      <c r="L10" s="32">
        <f>SUM(L8:L9)</f>
        <v>111001027</v>
      </c>
      <c r="M10" s="37">
        <f t="shared" ref="M10:M54" si="3">IF(($E10      =0),0,($L10      /$E10      ))</f>
        <v>0.35293122472507216</v>
      </c>
      <c r="N10" s="32">
        <f t="shared" ref="N10:N54" si="4">$F10      +$H10      +$J10      +$L10</f>
        <v>197848078</v>
      </c>
      <c r="O10" s="37">
        <f t="shared" ref="O10:O54" si="5">IF(($E10      =0),0,($N10      /$E10      ))</f>
        <v>0.62906412999261352</v>
      </c>
      <c r="P10" s="32">
        <f>SUM(P8:P9)</f>
        <v>28894655</v>
      </c>
      <c r="Q10" s="32">
        <f>SUM(Q8:Q9)</f>
        <v>305449009</v>
      </c>
      <c r="R10" s="32">
        <f>SUM(R8:R9)</f>
        <v>329035726</v>
      </c>
      <c r="S10" s="32">
        <f>SUM(S8:S9)</f>
        <v>136508771</v>
      </c>
      <c r="T10" s="37">
        <f t="shared" ref="T10:T54" si="6">IF(($R10      =0),0,($S10      /$R10      ))</f>
        <v>0.4148752254337269</v>
      </c>
      <c r="U10" s="37">
        <f t="shared" ref="U10:U54" si="7">IF(($P10      =0),0,(($L10      /$P10      )-1))</f>
        <v>2.8415764784178941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1987942</v>
      </c>
      <c r="E11" s="31">
        <v>1987942</v>
      </c>
      <c r="F11" s="31">
        <v>667176</v>
      </c>
      <c r="G11" s="36">
        <f t="shared" si="0"/>
        <v>0.33561140113745774</v>
      </c>
      <c r="H11" s="31">
        <v>397344</v>
      </c>
      <c r="I11" s="36">
        <f t="shared" si="1"/>
        <v>0.19987705878742942</v>
      </c>
      <c r="J11" s="31">
        <v>396937</v>
      </c>
      <c r="K11" s="36">
        <f t="shared" si="2"/>
        <v>0.19967232444407332</v>
      </c>
      <c r="L11" s="31">
        <v>268921</v>
      </c>
      <c r="M11" s="36">
        <f t="shared" si="3"/>
        <v>0.13527607948320425</v>
      </c>
      <c r="N11" s="31">
        <f t="shared" si="4"/>
        <v>1730378</v>
      </c>
      <c r="O11" s="36">
        <f t="shared" si="5"/>
        <v>0.87043686385216468</v>
      </c>
      <c r="P11" s="31">
        <v>433890</v>
      </c>
      <c r="Q11" s="31">
        <v>2513473</v>
      </c>
      <c r="R11" s="31">
        <v>1943941</v>
      </c>
      <c r="S11" s="31">
        <v>1574042</v>
      </c>
      <c r="T11" s="36">
        <f t="shared" si="6"/>
        <v>0.80971696157445106</v>
      </c>
      <c r="U11" s="36">
        <f t="shared" si="7"/>
        <v>-0.38020926963055157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164171148</v>
      </c>
      <c r="E13" s="31">
        <v>96119739</v>
      </c>
      <c r="F13" s="31">
        <v>4465989</v>
      </c>
      <c r="G13" s="36">
        <f t="shared" si="0"/>
        <v>2.7203251328911947E-2</v>
      </c>
      <c r="H13" s="31">
        <v>5558287</v>
      </c>
      <c r="I13" s="36">
        <f t="shared" si="1"/>
        <v>3.3856661585871348E-2</v>
      </c>
      <c r="J13" s="31">
        <v>5213788</v>
      </c>
      <c r="K13" s="36">
        <f t="shared" si="2"/>
        <v>5.4242635844027831E-2</v>
      </c>
      <c r="L13" s="31">
        <v>3297527</v>
      </c>
      <c r="M13" s="36">
        <f t="shared" si="3"/>
        <v>3.4306449791754012E-2</v>
      </c>
      <c r="N13" s="31">
        <f t="shared" si="4"/>
        <v>18535591</v>
      </c>
      <c r="O13" s="36">
        <f t="shared" si="5"/>
        <v>0.19283854901020903</v>
      </c>
      <c r="P13" s="31">
        <v>65457</v>
      </c>
      <c r="Q13" s="31">
        <v>0</v>
      </c>
      <c r="R13" s="31">
        <v>14624325</v>
      </c>
      <c r="S13" s="31">
        <v>5997046</v>
      </c>
      <c r="T13" s="36">
        <f t="shared" si="6"/>
        <v>0.41007335381291105</v>
      </c>
      <c r="U13" s="36">
        <f t="shared" si="7"/>
        <v>49.376995584887787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7300204</v>
      </c>
      <c r="E14" s="31">
        <v>5816399</v>
      </c>
      <c r="F14" s="31">
        <v>1491160</v>
      </c>
      <c r="G14" s="36">
        <f t="shared" si="0"/>
        <v>0.20426278498518671</v>
      </c>
      <c r="H14" s="31">
        <v>2370653</v>
      </c>
      <c r="I14" s="36">
        <f t="shared" si="1"/>
        <v>0.32473791143370789</v>
      </c>
      <c r="J14" s="31">
        <v>2323560</v>
      </c>
      <c r="K14" s="36">
        <f t="shared" si="2"/>
        <v>0.39948428572386452</v>
      </c>
      <c r="L14" s="31">
        <v>2590499</v>
      </c>
      <c r="M14" s="36">
        <f t="shared" si="3"/>
        <v>0.44537848933678725</v>
      </c>
      <c r="N14" s="31">
        <f t="shared" si="4"/>
        <v>8775872</v>
      </c>
      <c r="O14" s="36">
        <f t="shared" si="5"/>
        <v>1.5088153340236803</v>
      </c>
      <c r="P14" s="31">
        <v>1755012</v>
      </c>
      <c r="Q14" s="31">
        <v>5214251</v>
      </c>
      <c r="R14" s="31">
        <v>5214251</v>
      </c>
      <c r="S14" s="31">
        <v>6941070</v>
      </c>
      <c r="T14" s="36">
        <f t="shared" si="6"/>
        <v>1.3311729719186898</v>
      </c>
      <c r="U14" s="36">
        <f t="shared" si="7"/>
        <v>0.47605771356549131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2068180</v>
      </c>
      <c r="E15" s="31">
        <v>2006571</v>
      </c>
      <c r="F15" s="31">
        <v>6921</v>
      </c>
      <c r="G15" s="36">
        <f t="shared" si="0"/>
        <v>3.3464205243257357E-3</v>
      </c>
      <c r="H15" s="31">
        <v>300951</v>
      </c>
      <c r="I15" s="36">
        <f t="shared" si="1"/>
        <v>0.14551489715595353</v>
      </c>
      <c r="J15" s="31">
        <v>654621</v>
      </c>
      <c r="K15" s="36">
        <f t="shared" si="2"/>
        <v>0.32623864293862515</v>
      </c>
      <c r="L15" s="31">
        <v>-2367317</v>
      </c>
      <c r="M15" s="36">
        <f t="shared" si="3"/>
        <v>-1.1797823251706518</v>
      </c>
      <c r="N15" s="31">
        <f t="shared" si="4"/>
        <v>-1404824</v>
      </c>
      <c r="O15" s="36">
        <f t="shared" si="5"/>
        <v>-0.70011178273781494</v>
      </c>
      <c r="P15" s="31">
        <v>56631</v>
      </c>
      <c r="Q15" s="31">
        <v>5305858</v>
      </c>
      <c r="R15" s="31">
        <v>5048162</v>
      </c>
      <c r="S15" s="31">
        <v>754808</v>
      </c>
      <c r="T15" s="36">
        <f t="shared" si="6"/>
        <v>0.14952135054302931</v>
      </c>
      <c r="U15" s="36">
        <f t="shared" si="7"/>
        <v>-42.80249333403966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10251552</v>
      </c>
      <c r="E16" s="31">
        <v>10245952</v>
      </c>
      <c r="F16" s="31">
        <v>1780046</v>
      </c>
      <c r="G16" s="36">
        <f t="shared" si="0"/>
        <v>0.17363673324780482</v>
      </c>
      <c r="H16" s="31">
        <v>2178307</v>
      </c>
      <c r="I16" s="36">
        <f t="shared" si="1"/>
        <v>0.21248558267079951</v>
      </c>
      <c r="J16" s="31">
        <v>2128952</v>
      </c>
      <c r="K16" s="36">
        <f t="shared" si="2"/>
        <v>0.20778469389667256</v>
      </c>
      <c r="L16" s="31">
        <v>2890567</v>
      </c>
      <c r="M16" s="36">
        <f t="shared" si="3"/>
        <v>0.2821179525338397</v>
      </c>
      <c r="N16" s="31">
        <f t="shared" si="4"/>
        <v>8977872</v>
      </c>
      <c r="O16" s="36">
        <f t="shared" si="5"/>
        <v>0.87623600032481119</v>
      </c>
      <c r="P16" s="31">
        <v>2128611</v>
      </c>
      <c r="Q16" s="31">
        <v>8083148</v>
      </c>
      <c r="R16" s="31">
        <v>9690228</v>
      </c>
      <c r="S16" s="31">
        <v>8350336</v>
      </c>
      <c r="T16" s="36">
        <f t="shared" si="6"/>
        <v>0.86172750527644959</v>
      </c>
      <c r="U16" s="36">
        <f t="shared" si="7"/>
        <v>0.35795925136156859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4151869</v>
      </c>
      <c r="E17" s="31">
        <v>4051205</v>
      </c>
      <c r="F17" s="31">
        <v>581646</v>
      </c>
      <c r="G17" s="36">
        <f t="shared" si="0"/>
        <v>0.14009257035807246</v>
      </c>
      <c r="H17" s="31">
        <v>389941</v>
      </c>
      <c r="I17" s="36">
        <f t="shared" si="1"/>
        <v>9.3919389075137E-2</v>
      </c>
      <c r="J17" s="31">
        <v>1237419</v>
      </c>
      <c r="K17" s="36">
        <f t="shared" si="2"/>
        <v>0.30544467633704048</v>
      </c>
      <c r="L17" s="31">
        <v>719743</v>
      </c>
      <c r="M17" s="36">
        <f t="shared" si="3"/>
        <v>0.17766146121956305</v>
      </c>
      <c r="N17" s="31">
        <f t="shared" si="4"/>
        <v>2928749</v>
      </c>
      <c r="O17" s="36">
        <f t="shared" si="5"/>
        <v>0.72293280641191937</v>
      </c>
      <c r="P17" s="31">
        <v>121465</v>
      </c>
      <c r="Q17" s="31">
        <v>2265177</v>
      </c>
      <c r="R17" s="31">
        <v>2206427</v>
      </c>
      <c r="S17" s="31">
        <v>1679280</v>
      </c>
      <c r="T17" s="36">
        <f t="shared" si="6"/>
        <v>0.76108568287099465</v>
      </c>
      <c r="U17" s="36">
        <f t="shared" si="7"/>
        <v>4.9255176388259994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71200000</v>
      </c>
      <c r="E18" s="31">
        <v>226490400</v>
      </c>
      <c r="F18" s="31">
        <v>38822651</v>
      </c>
      <c r="G18" s="36">
        <f t="shared" si="0"/>
        <v>0.54526195224719098</v>
      </c>
      <c r="H18" s="31">
        <v>18532302</v>
      </c>
      <c r="I18" s="36">
        <f t="shared" si="1"/>
        <v>0.26028514044943818</v>
      </c>
      <c r="J18" s="31">
        <v>39291866</v>
      </c>
      <c r="K18" s="36">
        <f t="shared" si="2"/>
        <v>0.17348137492803228</v>
      </c>
      <c r="L18" s="31">
        <v>53272067</v>
      </c>
      <c r="M18" s="36">
        <f t="shared" si="3"/>
        <v>0.23520673282399607</v>
      </c>
      <c r="N18" s="31">
        <f t="shared" si="4"/>
        <v>149918886</v>
      </c>
      <c r="O18" s="36">
        <f t="shared" si="5"/>
        <v>0.66192159137870743</v>
      </c>
      <c r="P18" s="31">
        <v>20739378</v>
      </c>
      <c r="Q18" s="31">
        <v>29881000</v>
      </c>
      <c r="R18" s="31">
        <v>66181000</v>
      </c>
      <c r="S18" s="31">
        <v>29820032</v>
      </c>
      <c r="T18" s="36">
        <f t="shared" si="6"/>
        <v>0.45058297698735289</v>
      </c>
      <c r="U18" s="36">
        <f t="shared" si="7"/>
        <v>1.5686434279755161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261130895</v>
      </c>
      <c r="E19" s="32">
        <f>SUM(E11:E18)</f>
        <v>346718208</v>
      </c>
      <c r="F19" s="32">
        <f>SUM(F11:F18)</f>
        <v>47815589</v>
      </c>
      <c r="G19" s="37">
        <f t="shared" si="0"/>
        <v>0.18310965847223862</v>
      </c>
      <c r="H19" s="32">
        <f>SUM(H11:H18)</f>
        <v>29727785</v>
      </c>
      <c r="I19" s="37">
        <f t="shared" si="1"/>
        <v>0.11384246586371942</v>
      </c>
      <c r="J19" s="32">
        <f>SUM(J11:J18)</f>
        <v>51247143</v>
      </c>
      <c r="K19" s="37">
        <f t="shared" si="2"/>
        <v>0.14780632172625904</v>
      </c>
      <c r="L19" s="32">
        <f>SUM(L11:L18)</f>
        <v>60672007</v>
      </c>
      <c r="M19" s="37">
        <f t="shared" si="3"/>
        <v>0.17498938792392466</v>
      </c>
      <c r="N19" s="32">
        <f t="shared" si="4"/>
        <v>189462524</v>
      </c>
      <c r="O19" s="37">
        <f t="shared" si="5"/>
        <v>0.54644526773742441</v>
      </c>
      <c r="P19" s="32">
        <f>SUM(P11:P18)</f>
        <v>25300444</v>
      </c>
      <c r="Q19" s="32">
        <f>SUM(Q11:Q18)</f>
        <v>53262907</v>
      </c>
      <c r="R19" s="32">
        <f>SUM(R11:R18)</f>
        <v>104908334</v>
      </c>
      <c r="S19" s="32">
        <f>SUM(S11:S18)</f>
        <v>55116614</v>
      </c>
      <c r="T19" s="37">
        <f t="shared" si="6"/>
        <v>0.52537879402412391</v>
      </c>
      <c r="U19" s="37">
        <f t="shared" si="7"/>
        <v>1.3980609589302069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2029130</v>
      </c>
      <c r="E20" s="31">
        <v>3952677</v>
      </c>
      <c r="F20" s="31">
        <v>234094</v>
      </c>
      <c r="G20" s="36">
        <f t="shared" si="0"/>
        <v>0.11536668424398634</v>
      </c>
      <c r="H20" s="31">
        <v>829168</v>
      </c>
      <c r="I20" s="36">
        <f t="shared" si="1"/>
        <v>0.40863227097327426</v>
      </c>
      <c r="J20" s="31">
        <v>976771</v>
      </c>
      <c r="K20" s="36">
        <f t="shared" si="2"/>
        <v>0.24711632141963535</v>
      </c>
      <c r="L20" s="31">
        <v>799174</v>
      </c>
      <c r="M20" s="36">
        <f t="shared" si="3"/>
        <v>0.20218550617720599</v>
      </c>
      <c r="N20" s="31">
        <f t="shared" si="4"/>
        <v>2839207</v>
      </c>
      <c r="O20" s="36">
        <f t="shared" si="5"/>
        <v>0.71829977506383647</v>
      </c>
      <c r="P20" s="31">
        <v>886791</v>
      </c>
      <c r="Q20" s="31">
        <v>1790000</v>
      </c>
      <c r="R20" s="31">
        <v>2290000</v>
      </c>
      <c r="S20" s="31">
        <v>3468514</v>
      </c>
      <c r="T20" s="36">
        <f t="shared" si="6"/>
        <v>1.5146349344978165</v>
      </c>
      <c r="U20" s="36">
        <f t="shared" si="7"/>
        <v>-9.8802310803785764E-2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604000</v>
      </c>
      <c r="E21" s="31">
        <v>604000</v>
      </c>
      <c r="F21" s="31">
        <v>103016</v>
      </c>
      <c r="G21" s="36">
        <f t="shared" si="0"/>
        <v>0.17055629139072848</v>
      </c>
      <c r="H21" s="31">
        <v>100078</v>
      </c>
      <c r="I21" s="36">
        <f t="shared" si="1"/>
        <v>0.16569205298013245</v>
      </c>
      <c r="J21" s="31">
        <v>66416</v>
      </c>
      <c r="K21" s="36">
        <f t="shared" si="2"/>
        <v>0.10996026490066226</v>
      </c>
      <c r="L21" s="31">
        <v>162978</v>
      </c>
      <c r="M21" s="36">
        <f t="shared" si="3"/>
        <v>0.26983112582781454</v>
      </c>
      <c r="N21" s="31">
        <f t="shared" si="4"/>
        <v>432488</v>
      </c>
      <c r="O21" s="36">
        <f t="shared" si="5"/>
        <v>0.71603973509933772</v>
      </c>
      <c r="P21" s="31">
        <v>248428</v>
      </c>
      <c r="Q21" s="31">
        <v>180801</v>
      </c>
      <c r="R21" s="31">
        <v>2670498</v>
      </c>
      <c r="S21" s="31">
        <v>2992727</v>
      </c>
      <c r="T21" s="36">
        <f t="shared" si="6"/>
        <v>1.1206625131342545</v>
      </c>
      <c r="U21" s="36">
        <f t="shared" si="7"/>
        <v>-0.34396283832740271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502185</v>
      </c>
      <c r="E22" s="31">
        <v>502185</v>
      </c>
      <c r="F22" s="31">
        <v>106256</v>
      </c>
      <c r="G22" s="36">
        <f t="shared" si="0"/>
        <v>0.21158736322271673</v>
      </c>
      <c r="H22" s="31">
        <v>149982</v>
      </c>
      <c r="I22" s="36">
        <f t="shared" si="1"/>
        <v>0.29865886077839837</v>
      </c>
      <c r="J22" s="31">
        <v>156259</v>
      </c>
      <c r="K22" s="36">
        <f t="shared" si="2"/>
        <v>0.31115823849776475</v>
      </c>
      <c r="L22" s="31">
        <v>143417</v>
      </c>
      <c r="M22" s="36">
        <f t="shared" si="3"/>
        <v>0.28558598922707767</v>
      </c>
      <c r="N22" s="31">
        <f t="shared" si="4"/>
        <v>555914</v>
      </c>
      <c r="O22" s="36">
        <f t="shared" si="5"/>
        <v>1.1069904517259577</v>
      </c>
      <c r="P22" s="31">
        <v>141029</v>
      </c>
      <c r="Q22" s="31">
        <v>663390</v>
      </c>
      <c r="R22" s="31">
        <v>3706390</v>
      </c>
      <c r="S22" s="31">
        <v>460859</v>
      </c>
      <c r="T22" s="36">
        <f t="shared" si="6"/>
        <v>0.12434174493240054</v>
      </c>
      <c r="U22" s="36">
        <f t="shared" si="7"/>
        <v>1.6932687603258945E-2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1933468</v>
      </c>
      <c r="E23" s="31">
        <v>2534994</v>
      </c>
      <c r="F23" s="31">
        <v>22816</v>
      </c>
      <c r="G23" s="36">
        <f t="shared" si="0"/>
        <v>1.1800557340488698E-2</v>
      </c>
      <c r="H23" s="31">
        <v>404598</v>
      </c>
      <c r="I23" s="36">
        <f t="shared" si="1"/>
        <v>0.2092602515273074</v>
      </c>
      <c r="J23" s="31">
        <v>43106</v>
      </c>
      <c r="K23" s="36">
        <f t="shared" si="2"/>
        <v>1.7004379497545161E-2</v>
      </c>
      <c r="L23" s="31">
        <v>26242</v>
      </c>
      <c r="M23" s="36">
        <f t="shared" si="3"/>
        <v>1.0351898268792747E-2</v>
      </c>
      <c r="N23" s="31">
        <f t="shared" si="4"/>
        <v>496762</v>
      </c>
      <c r="O23" s="36">
        <f t="shared" si="5"/>
        <v>0.19596180503780286</v>
      </c>
      <c r="P23" s="31">
        <v>47176</v>
      </c>
      <c r="Q23" s="31">
        <v>1665648</v>
      </c>
      <c r="R23" s="31">
        <v>1598234</v>
      </c>
      <c r="S23" s="31">
        <v>1644925</v>
      </c>
      <c r="T23" s="36">
        <f t="shared" si="6"/>
        <v>1.0292141200850438</v>
      </c>
      <c r="U23" s="36">
        <f t="shared" si="7"/>
        <v>-0.44374258097337627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270331</v>
      </c>
      <c r="E24" s="31">
        <v>270331</v>
      </c>
      <c r="F24" s="31">
        <v>6750</v>
      </c>
      <c r="G24" s="36">
        <f t="shared" si="0"/>
        <v>2.4969389378206718E-2</v>
      </c>
      <c r="H24" s="31">
        <v>5548</v>
      </c>
      <c r="I24" s="36">
        <f t="shared" si="1"/>
        <v>2.0522988484487536E-2</v>
      </c>
      <c r="J24" s="31">
        <v>7829</v>
      </c>
      <c r="K24" s="36">
        <f t="shared" si="2"/>
        <v>2.896079250992302E-2</v>
      </c>
      <c r="L24" s="31">
        <v>80330</v>
      </c>
      <c r="M24" s="36">
        <f t="shared" si="3"/>
        <v>0.29715422944464381</v>
      </c>
      <c r="N24" s="31">
        <f t="shared" si="4"/>
        <v>100457</v>
      </c>
      <c r="O24" s="36">
        <f t="shared" si="5"/>
        <v>0.37160739981726104</v>
      </c>
      <c r="P24" s="31">
        <v>199187</v>
      </c>
      <c r="Q24" s="31">
        <v>257703</v>
      </c>
      <c r="R24" s="31">
        <v>257703</v>
      </c>
      <c r="S24" s="31">
        <v>212611</v>
      </c>
      <c r="T24" s="36">
        <f t="shared" si="6"/>
        <v>0.82502337962693484</v>
      </c>
      <c r="U24" s="36">
        <f t="shared" si="7"/>
        <v>-0.59671062870568869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26362405</v>
      </c>
      <c r="E25" s="31">
        <v>26362405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24255512</v>
      </c>
      <c r="R25" s="31">
        <v>24255512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73912464</v>
      </c>
      <c r="E26" s="31">
        <v>73675663</v>
      </c>
      <c r="F26" s="31">
        <v>3233071</v>
      </c>
      <c r="G26" s="36">
        <f t="shared" si="0"/>
        <v>4.3741891759960808E-2</v>
      </c>
      <c r="H26" s="31">
        <v>2386274</v>
      </c>
      <c r="I26" s="36">
        <f t="shared" si="1"/>
        <v>3.2285136644883063E-2</v>
      </c>
      <c r="J26" s="31">
        <v>1796371</v>
      </c>
      <c r="K26" s="36">
        <f t="shared" si="2"/>
        <v>2.4382149095828292E-2</v>
      </c>
      <c r="L26" s="31">
        <v>99489</v>
      </c>
      <c r="M26" s="36">
        <f t="shared" si="3"/>
        <v>1.3503645023187644E-3</v>
      </c>
      <c r="N26" s="31">
        <f t="shared" si="4"/>
        <v>7515205</v>
      </c>
      <c r="O26" s="36">
        <f t="shared" si="5"/>
        <v>0.10200390052818391</v>
      </c>
      <c r="P26" s="31">
        <v>1826347</v>
      </c>
      <c r="Q26" s="31">
        <v>73868033</v>
      </c>
      <c r="R26" s="31">
        <v>67358040</v>
      </c>
      <c r="S26" s="31">
        <v>5881313</v>
      </c>
      <c r="T26" s="36">
        <f t="shared" si="6"/>
        <v>8.7314194415395702E-2</v>
      </c>
      <c r="U26" s="36">
        <f t="shared" si="7"/>
        <v>-0.94552568597314746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105613983</v>
      </c>
      <c r="E27" s="32">
        <f>SUM(E20:E26)</f>
        <v>107902255</v>
      </c>
      <c r="F27" s="32">
        <f>SUM(F20:F26)</f>
        <v>3706003</v>
      </c>
      <c r="G27" s="37">
        <f t="shared" si="0"/>
        <v>3.5090078933960857E-2</v>
      </c>
      <c r="H27" s="32">
        <f>SUM(H20:H26)</f>
        <v>3875648</v>
      </c>
      <c r="I27" s="37">
        <f t="shared" si="1"/>
        <v>3.6696352981972095E-2</v>
      </c>
      <c r="J27" s="32">
        <f>SUM(J20:J26)</f>
        <v>3046752</v>
      </c>
      <c r="K27" s="37">
        <f t="shared" si="2"/>
        <v>2.8236221754587055E-2</v>
      </c>
      <c r="L27" s="32">
        <f>SUM(L20:L26)</f>
        <v>1311630</v>
      </c>
      <c r="M27" s="37">
        <f t="shared" si="3"/>
        <v>1.2155723714949239E-2</v>
      </c>
      <c r="N27" s="32">
        <f t="shared" si="4"/>
        <v>11940033</v>
      </c>
      <c r="O27" s="37">
        <f t="shared" si="5"/>
        <v>0.1106560099230549</v>
      </c>
      <c r="P27" s="32">
        <f>SUM(P20:P26)</f>
        <v>3348958</v>
      </c>
      <c r="Q27" s="32">
        <f>SUM(Q20:Q26)</f>
        <v>102681087</v>
      </c>
      <c r="R27" s="32">
        <f>SUM(R20:R26)</f>
        <v>102136377</v>
      </c>
      <c r="S27" s="32">
        <f>SUM(S20:S26)</f>
        <v>14660949</v>
      </c>
      <c r="T27" s="37">
        <f t="shared" si="6"/>
        <v>0.14354287307449726</v>
      </c>
      <c r="U27" s="37">
        <f t="shared" si="7"/>
        <v>-0.60834683504540821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1303206</v>
      </c>
      <c r="E28" s="31">
        <v>1364000</v>
      </c>
      <c r="F28" s="31">
        <v>49250</v>
      </c>
      <c r="G28" s="36">
        <f t="shared" si="0"/>
        <v>3.7791415938846197E-2</v>
      </c>
      <c r="H28" s="31">
        <v>152475</v>
      </c>
      <c r="I28" s="36">
        <f t="shared" si="1"/>
        <v>0.11699992173148374</v>
      </c>
      <c r="J28" s="31">
        <v>168070</v>
      </c>
      <c r="K28" s="36">
        <f t="shared" si="2"/>
        <v>0.12321847507331378</v>
      </c>
      <c r="L28" s="31">
        <v>64552</v>
      </c>
      <c r="M28" s="36">
        <f t="shared" si="3"/>
        <v>4.7325513196480935E-2</v>
      </c>
      <c r="N28" s="31">
        <f t="shared" si="4"/>
        <v>434347</v>
      </c>
      <c r="O28" s="36">
        <f t="shared" si="5"/>
        <v>0.31843621700879765</v>
      </c>
      <c r="P28" s="31">
        <v>123386</v>
      </c>
      <c r="Q28" s="31">
        <v>1223266</v>
      </c>
      <c r="R28" s="31">
        <v>1223266</v>
      </c>
      <c r="S28" s="31">
        <v>379900</v>
      </c>
      <c r="T28" s="36">
        <f t="shared" si="6"/>
        <v>0.3105620527342377</v>
      </c>
      <c r="U28" s="36">
        <f t="shared" si="7"/>
        <v>-0.47682881364174212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640000</v>
      </c>
      <c r="E29" s="31">
        <v>710000</v>
      </c>
      <c r="F29" s="31">
        <v>39857</v>
      </c>
      <c r="G29" s="36">
        <f t="shared" si="0"/>
        <v>6.22765625E-2</v>
      </c>
      <c r="H29" s="31">
        <v>90224</v>
      </c>
      <c r="I29" s="36">
        <f t="shared" si="1"/>
        <v>0.14097499999999999</v>
      </c>
      <c r="J29" s="31">
        <v>347484</v>
      </c>
      <c r="K29" s="36">
        <f t="shared" si="2"/>
        <v>0.48941408450704227</v>
      </c>
      <c r="L29" s="31">
        <v>17143</v>
      </c>
      <c r="M29" s="36">
        <f t="shared" si="3"/>
        <v>2.4145070422535213E-2</v>
      </c>
      <c r="N29" s="31">
        <f t="shared" si="4"/>
        <v>494708</v>
      </c>
      <c r="O29" s="36">
        <f t="shared" si="5"/>
        <v>0.69677183098591544</v>
      </c>
      <c r="P29" s="31">
        <v>7964</v>
      </c>
      <c r="Q29" s="31">
        <v>1274034</v>
      </c>
      <c r="R29" s="31">
        <v>167034</v>
      </c>
      <c r="S29" s="31">
        <v>479078</v>
      </c>
      <c r="T29" s="36">
        <f t="shared" si="6"/>
        <v>2.8681466048828383</v>
      </c>
      <c r="U29" s="36">
        <f t="shared" si="7"/>
        <v>1.1525615268709193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3800550</v>
      </c>
      <c r="E30" s="31">
        <v>3800550</v>
      </c>
      <c r="F30" s="31">
        <v>1639476</v>
      </c>
      <c r="G30" s="36">
        <f t="shared" si="0"/>
        <v>0.43137861625291074</v>
      </c>
      <c r="H30" s="31">
        <v>2368077</v>
      </c>
      <c r="I30" s="36">
        <f t="shared" si="1"/>
        <v>0.62308797410901051</v>
      </c>
      <c r="J30" s="31">
        <v>50085</v>
      </c>
      <c r="K30" s="36">
        <f t="shared" si="2"/>
        <v>1.3178355764297272E-2</v>
      </c>
      <c r="L30" s="31">
        <v>1682421</v>
      </c>
      <c r="M30" s="36">
        <f t="shared" si="3"/>
        <v>0.44267829656233965</v>
      </c>
      <c r="N30" s="31">
        <f t="shared" si="4"/>
        <v>5740059</v>
      </c>
      <c r="O30" s="36">
        <f t="shared" si="5"/>
        <v>1.5103232426885582</v>
      </c>
      <c r="P30" s="31">
        <v>824512</v>
      </c>
      <c r="Q30" s="31">
        <v>3490351</v>
      </c>
      <c r="R30" s="31">
        <v>3676858</v>
      </c>
      <c r="S30" s="31">
        <v>3251715</v>
      </c>
      <c r="T30" s="36">
        <f t="shared" si="6"/>
        <v>0.8843732882803742</v>
      </c>
      <c r="U30" s="36">
        <f t="shared" si="7"/>
        <v>1.0405051715438951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674557</v>
      </c>
      <c r="E31" s="31">
        <v>534398</v>
      </c>
      <c r="F31" s="31">
        <v>83777</v>
      </c>
      <c r="G31" s="36">
        <f t="shared" si="0"/>
        <v>0.1241955831753284</v>
      </c>
      <c r="H31" s="31">
        <v>49665</v>
      </c>
      <c r="I31" s="36">
        <f t="shared" si="1"/>
        <v>7.3626098313411617E-2</v>
      </c>
      <c r="J31" s="31">
        <v>116909</v>
      </c>
      <c r="K31" s="36">
        <f t="shared" si="2"/>
        <v>0.21876766005860801</v>
      </c>
      <c r="L31" s="31">
        <v>197976</v>
      </c>
      <c r="M31" s="36">
        <f t="shared" si="3"/>
        <v>0.37046545832881111</v>
      </c>
      <c r="N31" s="31">
        <f t="shared" si="4"/>
        <v>448327</v>
      </c>
      <c r="O31" s="36">
        <f t="shared" si="5"/>
        <v>0.8389383942305173</v>
      </c>
      <c r="P31" s="31">
        <v>27707</v>
      </c>
      <c r="Q31" s="31">
        <v>488479</v>
      </c>
      <c r="R31" s="31">
        <v>249479</v>
      </c>
      <c r="S31" s="31">
        <v>208273</v>
      </c>
      <c r="T31" s="36">
        <f t="shared" si="6"/>
        <v>0.8348317894492121</v>
      </c>
      <c r="U31" s="36">
        <f t="shared" si="7"/>
        <v>6.1453423322626053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2661920</v>
      </c>
      <c r="E32" s="31">
        <v>2747056</v>
      </c>
      <c r="F32" s="31">
        <v>293026</v>
      </c>
      <c r="G32" s="36">
        <f t="shared" si="0"/>
        <v>0.11008069363466971</v>
      </c>
      <c r="H32" s="31">
        <v>791026</v>
      </c>
      <c r="I32" s="36">
        <f t="shared" si="1"/>
        <v>0.29716370138847148</v>
      </c>
      <c r="J32" s="31">
        <v>76313</v>
      </c>
      <c r="K32" s="36">
        <f t="shared" si="2"/>
        <v>2.7779921486857203E-2</v>
      </c>
      <c r="L32" s="31">
        <v>45733</v>
      </c>
      <c r="M32" s="36">
        <f t="shared" si="3"/>
        <v>1.6648004263473334E-2</v>
      </c>
      <c r="N32" s="31">
        <f t="shared" si="4"/>
        <v>1206098</v>
      </c>
      <c r="O32" s="36">
        <f t="shared" si="5"/>
        <v>0.43905111508465788</v>
      </c>
      <c r="P32" s="31">
        <v>37426</v>
      </c>
      <c r="Q32" s="31">
        <v>2473783</v>
      </c>
      <c r="R32" s="31">
        <v>2473783</v>
      </c>
      <c r="S32" s="31">
        <v>1496756</v>
      </c>
      <c r="T32" s="36">
        <f t="shared" si="6"/>
        <v>0.60504741119168493</v>
      </c>
      <c r="U32" s="36">
        <f t="shared" si="7"/>
        <v>0.22195799711430553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87658401</v>
      </c>
      <c r="E34" s="31">
        <v>87067901</v>
      </c>
      <c r="F34" s="31">
        <v>6797476</v>
      </c>
      <c r="G34" s="36">
        <f t="shared" si="0"/>
        <v>7.7545060398717516E-2</v>
      </c>
      <c r="H34" s="31">
        <v>5975111</v>
      </c>
      <c r="I34" s="36">
        <f t="shared" si="1"/>
        <v>6.8163586511234678E-2</v>
      </c>
      <c r="J34" s="31">
        <v>5875878</v>
      </c>
      <c r="K34" s="36">
        <f t="shared" si="2"/>
        <v>6.7486156580253379E-2</v>
      </c>
      <c r="L34" s="31">
        <v>20597755</v>
      </c>
      <c r="M34" s="36">
        <f t="shared" si="3"/>
        <v>0.23657116759941185</v>
      </c>
      <c r="N34" s="31">
        <f t="shared" si="4"/>
        <v>39246220</v>
      </c>
      <c r="O34" s="36">
        <f t="shared" si="5"/>
        <v>0.45075417632957526</v>
      </c>
      <c r="P34" s="31">
        <v>22141225</v>
      </c>
      <c r="Q34" s="31">
        <v>82359732</v>
      </c>
      <c r="R34" s="31">
        <v>82332994</v>
      </c>
      <c r="S34" s="31">
        <v>70593781</v>
      </c>
      <c r="T34" s="36">
        <f t="shared" si="6"/>
        <v>0.85741787794088964</v>
      </c>
      <c r="U34" s="36">
        <f t="shared" si="7"/>
        <v>-6.971023509313512E-2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96738634</v>
      </c>
      <c r="E35" s="32">
        <f>SUM(E28:E34)</f>
        <v>96223905</v>
      </c>
      <c r="F35" s="32">
        <f>SUM(F28:F34)</f>
        <v>8902862</v>
      </c>
      <c r="G35" s="37">
        <f t="shared" si="0"/>
        <v>9.2030056988400305E-2</v>
      </c>
      <c r="H35" s="32">
        <f>SUM(H28:H34)</f>
        <v>9426578</v>
      </c>
      <c r="I35" s="37">
        <f t="shared" si="1"/>
        <v>9.744377825306072E-2</v>
      </c>
      <c r="J35" s="32">
        <f>SUM(J28:J34)</f>
        <v>6634739</v>
      </c>
      <c r="K35" s="37">
        <f t="shared" si="2"/>
        <v>6.8951047039714303E-2</v>
      </c>
      <c r="L35" s="32">
        <f>SUM(L28:L34)</f>
        <v>22605580</v>
      </c>
      <c r="M35" s="37">
        <f t="shared" si="3"/>
        <v>0.23492686146961089</v>
      </c>
      <c r="N35" s="32">
        <f t="shared" si="4"/>
        <v>47569759</v>
      </c>
      <c r="O35" s="37">
        <f t="shared" si="5"/>
        <v>0.49436529311505284</v>
      </c>
      <c r="P35" s="32">
        <f>SUM(P28:P34)</f>
        <v>23162220</v>
      </c>
      <c r="Q35" s="32">
        <f>SUM(Q28:Q34)</f>
        <v>91309645</v>
      </c>
      <c r="R35" s="32">
        <f>SUM(R28:R34)</f>
        <v>90123414</v>
      </c>
      <c r="S35" s="32">
        <f>SUM(S28:S34)</f>
        <v>76409503</v>
      </c>
      <c r="T35" s="37">
        <f t="shared" si="6"/>
        <v>0.8478318741897638</v>
      </c>
      <c r="U35" s="37">
        <f t="shared" si="7"/>
        <v>-2.4032238705961717E-2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3068075</v>
      </c>
      <c r="E36" s="31">
        <v>3295024</v>
      </c>
      <c r="F36" s="31">
        <v>168957</v>
      </c>
      <c r="G36" s="36">
        <f t="shared" si="0"/>
        <v>5.5069383897069009E-2</v>
      </c>
      <c r="H36" s="31">
        <v>103021</v>
      </c>
      <c r="I36" s="36">
        <f t="shared" si="1"/>
        <v>3.3578383840029986E-2</v>
      </c>
      <c r="J36" s="31">
        <v>36274</v>
      </c>
      <c r="K36" s="36">
        <f t="shared" si="2"/>
        <v>1.100872102904258E-2</v>
      </c>
      <c r="L36" s="31">
        <v>61690</v>
      </c>
      <c r="M36" s="36">
        <f t="shared" si="3"/>
        <v>1.8722170157182468E-2</v>
      </c>
      <c r="N36" s="31">
        <f t="shared" si="4"/>
        <v>369942</v>
      </c>
      <c r="O36" s="36">
        <f t="shared" si="5"/>
        <v>0.1122729303337396</v>
      </c>
      <c r="P36" s="31">
        <v>2211415</v>
      </c>
      <c r="Q36" s="31">
        <v>763656</v>
      </c>
      <c r="R36" s="31">
        <v>763656</v>
      </c>
      <c r="S36" s="31">
        <v>2385715</v>
      </c>
      <c r="T36" s="36">
        <f t="shared" si="6"/>
        <v>3.1240702620027867</v>
      </c>
      <c r="U36" s="36">
        <f t="shared" si="7"/>
        <v>-0.97210383397055733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11208794</v>
      </c>
      <c r="E37" s="31">
        <v>11503476</v>
      </c>
      <c r="F37" s="31">
        <v>15734</v>
      </c>
      <c r="G37" s="36">
        <f t="shared" si="0"/>
        <v>1.4037192582895181E-3</v>
      </c>
      <c r="H37" s="31">
        <v>4597660</v>
      </c>
      <c r="I37" s="36">
        <f t="shared" si="1"/>
        <v>0.41018329001318071</v>
      </c>
      <c r="J37" s="31">
        <v>1337919</v>
      </c>
      <c r="K37" s="36">
        <f t="shared" si="2"/>
        <v>0.11630562796845058</v>
      </c>
      <c r="L37" s="31">
        <v>3664720</v>
      </c>
      <c r="M37" s="36">
        <f t="shared" si="3"/>
        <v>0.31857501158780183</v>
      </c>
      <c r="N37" s="31">
        <f t="shared" si="4"/>
        <v>9616033</v>
      </c>
      <c r="O37" s="36">
        <f t="shared" si="5"/>
        <v>0.83592411545866663</v>
      </c>
      <c r="P37" s="31">
        <v>3674366</v>
      </c>
      <c r="Q37" s="31">
        <v>9556109</v>
      </c>
      <c r="R37" s="31">
        <v>9157365</v>
      </c>
      <c r="S37" s="31">
        <v>6317441</v>
      </c>
      <c r="T37" s="36">
        <f t="shared" si="6"/>
        <v>0.68987541721881784</v>
      </c>
      <c r="U37" s="36">
        <f t="shared" si="7"/>
        <v>-2.6252147989612729E-3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78002</v>
      </c>
      <c r="E38" s="31">
        <v>78002</v>
      </c>
      <c r="F38" s="31">
        <v>6496</v>
      </c>
      <c r="G38" s="36">
        <f t="shared" si="0"/>
        <v>8.3279915899592313E-2</v>
      </c>
      <c r="H38" s="31">
        <v>11930</v>
      </c>
      <c r="I38" s="36">
        <f t="shared" si="1"/>
        <v>0.1529447962872747</v>
      </c>
      <c r="J38" s="31">
        <v>10687</v>
      </c>
      <c r="K38" s="36">
        <f t="shared" si="2"/>
        <v>0.13700930745365503</v>
      </c>
      <c r="L38" s="31">
        <v>33760</v>
      </c>
      <c r="M38" s="36">
        <f t="shared" si="3"/>
        <v>0.43280941514320148</v>
      </c>
      <c r="N38" s="31">
        <f t="shared" si="4"/>
        <v>62873</v>
      </c>
      <c r="O38" s="36">
        <f t="shared" si="5"/>
        <v>0.80604343478372353</v>
      </c>
      <c r="P38" s="31">
        <v>0</v>
      </c>
      <c r="Q38" s="31">
        <v>50000</v>
      </c>
      <c r="R38" s="31">
        <v>50000</v>
      </c>
      <c r="S38" s="31">
        <v>3704</v>
      </c>
      <c r="T38" s="36">
        <f t="shared" si="6"/>
        <v>7.4079999999999993E-2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45843850</v>
      </c>
      <c r="E39" s="31">
        <v>45843850</v>
      </c>
      <c r="F39" s="31">
        <v>11182322</v>
      </c>
      <c r="G39" s="36">
        <f t="shared" si="0"/>
        <v>0.24392196554172479</v>
      </c>
      <c r="H39" s="31">
        <v>3731154</v>
      </c>
      <c r="I39" s="36">
        <f t="shared" si="1"/>
        <v>8.1388321443334272E-2</v>
      </c>
      <c r="J39" s="31">
        <v>6869041</v>
      </c>
      <c r="K39" s="36">
        <f t="shared" si="2"/>
        <v>0.14983560499390866</v>
      </c>
      <c r="L39" s="31">
        <v>11707814</v>
      </c>
      <c r="M39" s="36">
        <f t="shared" si="3"/>
        <v>0.25538461538461538</v>
      </c>
      <c r="N39" s="31">
        <f t="shared" si="4"/>
        <v>33490331</v>
      </c>
      <c r="O39" s="36">
        <f t="shared" si="5"/>
        <v>0.73053050736358316</v>
      </c>
      <c r="P39" s="31">
        <v>0</v>
      </c>
      <c r="Q39" s="31">
        <v>30812700</v>
      </c>
      <c r="R39" s="31">
        <v>33136450</v>
      </c>
      <c r="S39" s="31">
        <v>1382000</v>
      </c>
      <c r="T39" s="36">
        <f t="shared" si="6"/>
        <v>4.1706338488281029E-2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60198721</v>
      </c>
      <c r="E40" s="32">
        <f>SUM(E36:E39)</f>
        <v>60720352</v>
      </c>
      <c r="F40" s="32">
        <f>SUM(F36:F39)</f>
        <v>11373509</v>
      </c>
      <c r="G40" s="37">
        <f t="shared" si="0"/>
        <v>0.18893273496624621</v>
      </c>
      <c r="H40" s="32">
        <f>SUM(H36:H39)</f>
        <v>8443765</v>
      </c>
      <c r="I40" s="37">
        <f t="shared" si="1"/>
        <v>0.14026485712213055</v>
      </c>
      <c r="J40" s="32">
        <f>SUM(J36:J39)</f>
        <v>8253921</v>
      </c>
      <c r="K40" s="37">
        <f t="shared" si="2"/>
        <v>0.13593335229677192</v>
      </c>
      <c r="L40" s="32">
        <f>SUM(L36:L39)</f>
        <v>15467984</v>
      </c>
      <c r="M40" s="37">
        <f t="shared" si="3"/>
        <v>0.25474134273793408</v>
      </c>
      <c r="N40" s="32">
        <f t="shared" si="4"/>
        <v>43539179</v>
      </c>
      <c r="O40" s="37">
        <f t="shared" si="5"/>
        <v>0.71704424572505776</v>
      </c>
      <c r="P40" s="32">
        <f>SUM(P36:P39)</f>
        <v>5885781</v>
      </c>
      <c r="Q40" s="32">
        <f>SUM(Q36:Q39)</f>
        <v>41182465</v>
      </c>
      <c r="R40" s="32">
        <f>SUM(R36:R39)</f>
        <v>43107471</v>
      </c>
      <c r="S40" s="32">
        <f>SUM(S36:S39)</f>
        <v>10088860</v>
      </c>
      <c r="T40" s="37">
        <f t="shared" si="6"/>
        <v>0.23403970972920216</v>
      </c>
      <c r="U40" s="37">
        <f t="shared" si="7"/>
        <v>1.6280257454363323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5174776</v>
      </c>
      <c r="E41" s="31">
        <v>4952776</v>
      </c>
      <c r="F41" s="31">
        <v>722368</v>
      </c>
      <c r="G41" s="36">
        <f t="shared" si="0"/>
        <v>0.13959406165600211</v>
      </c>
      <c r="H41" s="31">
        <v>713829</v>
      </c>
      <c r="I41" s="36">
        <f t="shared" si="1"/>
        <v>0.13794394192135079</v>
      </c>
      <c r="J41" s="31">
        <v>866534</v>
      </c>
      <c r="K41" s="36">
        <f t="shared" si="2"/>
        <v>0.17495925517326041</v>
      </c>
      <c r="L41" s="31">
        <v>945132</v>
      </c>
      <c r="M41" s="36">
        <f t="shared" si="3"/>
        <v>0.19082873927672078</v>
      </c>
      <c r="N41" s="31">
        <f t="shared" si="4"/>
        <v>3247863</v>
      </c>
      <c r="O41" s="36">
        <f t="shared" si="5"/>
        <v>0.65576618042083878</v>
      </c>
      <c r="P41" s="31">
        <v>713353</v>
      </c>
      <c r="Q41" s="31">
        <v>5992176</v>
      </c>
      <c r="R41" s="31">
        <v>5775276</v>
      </c>
      <c r="S41" s="31">
        <v>2980879</v>
      </c>
      <c r="T41" s="36">
        <f t="shared" si="6"/>
        <v>0.51614485610730987</v>
      </c>
      <c r="U41" s="36">
        <f t="shared" si="7"/>
        <v>0.32491487384226314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950980</v>
      </c>
      <c r="E42" s="31">
        <v>675000</v>
      </c>
      <c r="F42" s="31">
        <v>9443778</v>
      </c>
      <c r="G42" s="36">
        <f t="shared" si="0"/>
        <v>9.9305747754947529</v>
      </c>
      <c r="H42" s="31">
        <v>0</v>
      </c>
      <c r="I42" s="36">
        <f t="shared" si="1"/>
        <v>0</v>
      </c>
      <c r="J42" s="31">
        <v>125</v>
      </c>
      <c r="K42" s="36">
        <f t="shared" si="2"/>
        <v>1.8518518518518518E-4</v>
      </c>
      <c r="L42" s="31">
        <v>2460</v>
      </c>
      <c r="M42" s="36">
        <f t="shared" si="3"/>
        <v>3.6444444444444445E-3</v>
      </c>
      <c r="N42" s="31">
        <f t="shared" si="4"/>
        <v>9446363</v>
      </c>
      <c r="O42" s="36">
        <f t="shared" si="5"/>
        <v>13.994611851851852</v>
      </c>
      <c r="P42" s="31">
        <v>0</v>
      </c>
      <c r="Q42" s="31">
        <v>18978097</v>
      </c>
      <c r="R42" s="31">
        <v>18978097</v>
      </c>
      <c r="S42" s="31">
        <v>21501667</v>
      </c>
      <c r="T42" s="36">
        <f t="shared" si="6"/>
        <v>1.1329727632860134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260058</v>
      </c>
      <c r="E43" s="31">
        <v>5499375</v>
      </c>
      <c r="F43" s="31">
        <v>195556</v>
      </c>
      <c r="G43" s="36">
        <f t="shared" si="0"/>
        <v>0.75197071422528816</v>
      </c>
      <c r="H43" s="31">
        <v>469376</v>
      </c>
      <c r="I43" s="36">
        <f t="shared" si="1"/>
        <v>1.8048896784563444</v>
      </c>
      <c r="J43" s="31">
        <v>233336</v>
      </c>
      <c r="K43" s="36">
        <f t="shared" si="2"/>
        <v>4.2429548812365041E-2</v>
      </c>
      <c r="L43" s="31">
        <v>160333</v>
      </c>
      <c r="M43" s="36">
        <f t="shared" si="3"/>
        <v>2.9154767587225822E-2</v>
      </c>
      <c r="N43" s="31">
        <f t="shared" si="4"/>
        <v>1058601</v>
      </c>
      <c r="O43" s="36">
        <f t="shared" si="5"/>
        <v>0.19249478349812479</v>
      </c>
      <c r="P43" s="31">
        <v>1002783</v>
      </c>
      <c r="Q43" s="31">
        <v>247911</v>
      </c>
      <c r="R43" s="31">
        <v>6620669</v>
      </c>
      <c r="S43" s="31">
        <v>1131068</v>
      </c>
      <c r="T43" s="36">
        <f t="shared" si="6"/>
        <v>0.1708389288151998</v>
      </c>
      <c r="U43" s="36">
        <f t="shared" si="7"/>
        <v>-0.84011196839196511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41128365</v>
      </c>
      <c r="E44" s="31">
        <v>87547292</v>
      </c>
      <c r="F44" s="31">
        <v>25119097</v>
      </c>
      <c r="G44" s="36">
        <f t="shared" si="0"/>
        <v>0.61074873751971415</v>
      </c>
      <c r="H44" s="31">
        <v>20478714</v>
      </c>
      <c r="I44" s="36">
        <f t="shared" si="1"/>
        <v>0.49792190863896485</v>
      </c>
      <c r="J44" s="31">
        <v>15905533</v>
      </c>
      <c r="K44" s="36">
        <f t="shared" si="2"/>
        <v>0.18167932595790626</v>
      </c>
      <c r="L44" s="31">
        <v>52136</v>
      </c>
      <c r="M44" s="36">
        <f t="shared" si="3"/>
        <v>5.9551813435874176E-4</v>
      </c>
      <c r="N44" s="31">
        <f t="shared" si="4"/>
        <v>61555480</v>
      </c>
      <c r="O44" s="36">
        <f t="shared" si="5"/>
        <v>0.70311118246809967</v>
      </c>
      <c r="P44" s="31">
        <v>82288</v>
      </c>
      <c r="Q44" s="31">
        <v>36813973</v>
      </c>
      <c r="R44" s="31">
        <v>36638573</v>
      </c>
      <c r="S44" s="31">
        <v>57327907</v>
      </c>
      <c r="T44" s="36">
        <f t="shared" si="6"/>
        <v>1.5646872218522265</v>
      </c>
      <c r="U44" s="36">
        <f t="shared" si="7"/>
        <v>-0.36642037721174414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16039617</v>
      </c>
      <c r="E45" s="31">
        <v>16520117</v>
      </c>
      <c r="F45" s="31">
        <v>2230140</v>
      </c>
      <c r="G45" s="36">
        <f t="shared" si="0"/>
        <v>0.13903947955864532</v>
      </c>
      <c r="H45" s="31">
        <v>4323075</v>
      </c>
      <c r="I45" s="36">
        <f t="shared" si="1"/>
        <v>0.26952482718259418</v>
      </c>
      <c r="J45" s="31">
        <v>3449941</v>
      </c>
      <c r="K45" s="36">
        <f t="shared" si="2"/>
        <v>0.2088327219474293</v>
      </c>
      <c r="L45" s="31">
        <v>4226216</v>
      </c>
      <c r="M45" s="36">
        <f t="shared" si="3"/>
        <v>0.25582240125781192</v>
      </c>
      <c r="N45" s="31">
        <f t="shared" si="4"/>
        <v>14229372</v>
      </c>
      <c r="O45" s="36">
        <f t="shared" si="5"/>
        <v>0.86133603048937246</v>
      </c>
      <c r="P45" s="31">
        <v>5050939</v>
      </c>
      <c r="Q45" s="31">
        <v>13966674</v>
      </c>
      <c r="R45" s="31">
        <v>15065761</v>
      </c>
      <c r="S45" s="31">
        <v>16022729</v>
      </c>
      <c r="T45" s="36">
        <f t="shared" si="6"/>
        <v>1.0635193934113252</v>
      </c>
      <c r="U45" s="36">
        <f t="shared" si="7"/>
        <v>-0.16328112455921562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187733479</v>
      </c>
      <c r="E46" s="31">
        <v>190533479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177050061</v>
      </c>
      <c r="R46" s="31">
        <v>175235376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251287275</v>
      </c>
      <c r="E47" s="32">
        <f>SUM(E41:E46)</f>
        <v>305728039</v>
      </c>
      <c r="F47" s="32">
        <f>SUM(F41:F46)</f>
        <v>37710939</v>
      </c>
      <c r="G47" s="37">
        <f t="shared" si="0"/>
        <v>0.15007102528371163</v>
      </c>
      <c r="H47" s="32">
        <f>SUM(H41:H46)</f>
        <v>25984994</v>
      </c>
      <c r="I47" s="37">
        <f t="shared" si="1"/>
        <v>0.10340752033703259</v>
      </c>
      <c r="J47" s="32">
        <f>SUM(J41:J46)</f>
        <v>20455469</v>
      </c>
      <c r="K47" s="37">
        <f t="shared" si="2"/>
        <v>6.6907402627862989E-2</v>
      </c>
      <c r="L47" s="32">
        <f>SUM(L41:L46)</f>
        <v>5386277</v>
      </c>
      <c r="M47" s="37">
        <f t="shared" si="3"/>
        <v>1.7617870502221092E-2</v>
      </c>
      <c r="N47" s="32">
        <f t="shared" si="4"/>
        <v>89537679</v>
      </c>
      <c r="O47" s="37">
        <f t="shared" si="5"/>
        <v>0.29286708308752801</v>
      </c>
      <c r="P47" s="32">
        <f>SUM(P41:P46)</f>
        <v>6849363</v>
      </c>
      <c r="Q47" s="32">
        <f>SUM(Q41:Q46)</f>
        <v>253048892</v>
      </c>
      <c r="R47" s="32">
        <f>SUM(R41:R46)</f>
        <v>258313752</v>
      </c>
      <c r="S47" s="32">
        <f>SUM(S41:S46)</f>
        <v>98964250</v>
      </c>
      <c r="T47" s="37">
        <f t="shared" si="6"/>
        <v>0.38311645908809377</v>
      </c>
      <c r="U47" s="37">
        <f t="shared" si="7"/>
        <v>-0.21360906116378997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5501988</v>
      </c>
      <c r="E48" s="31">
        <v>5851988</v>
      </c>
      <c r="F48" s="31">
        <v>18777</v>
      </c>
      <c r="G48" s="36">
        <f t="shared" si="0"/>
        <v>3.4127664400576663E-3</v>
      </c>
      <c r="H48" s="31">
        <v>413564</v>
      </c>
      <c r="I48" s="36">
        <f t="shared" si="1"/>
        <v>7.5166285349949874E-2</v>
      </c>
      <c r="J48" s="31">
        <v>1086377</v>
      </c>
      <c r="K48" s="36">
        <f t="shared" si="2"/>
        <v>0.18564238340885184</v>
      </c>
      <c r="L48" s="31">
        <v>348354</v>
      </c>
      <c r="M48" s="36">
        <f t="shared" si="3"/>
        <v>5.952746314585744E-2</v>
      </c>
      <c r="N48" s="31">
        <f t="shared" si="4"/>
        <v>1867072</v>
      </c>
      <c r="O48" s="36">
        <f t="shared" si="5"/>
        <v>0.31904918465314691</v>
      </c>
      <c r="P48" s="31">
        <v>1104488</v>
      </c>
      <c r="Q48" s="31">
        <v>3503844</v>
      </c>
      <c r="R48" s="31">
        <v>1286256</v>
      </c>
      <c r="S48" s="31">
        <v>1221046</v>
      </c>
      <c r="T48" s="36">
        <f t="shared" si="6"/>
        <v>0.94930247166971427</v>
      </c>
      <c r="U48" s="36">
        <f t="shared" si="7"/>
        <v>-0.68460137185736736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27493760</v>
      </c>
      <c r="E49" s="31">
        <v>28789310</v>
      </c>
      <c r="F49" s="31">
        <v>6265138</v>
      </c>
      <c r="G49" s="36">
        <f t="shared" si="0"/>
        <v>0.22787490688796294</v>
      </c>
      <c r="H49" s="31">
        <v>2746545</v>
      </c>
      <c r="I49" s="36">
        <f t="shared" si="1"/>
        <v>9.9897031180893409E-2</v>
      </c>
      <c r="J49" s="31">
        <v>5351239</v>
      </c>
      <c r="K49" s="36">
        <f t="shared" si="2"/>
        <v>0.18587590324325245</v>
      </c>
      <c r="L49" s="31">
        <v>5666682</v>
      </c>
      <c r="M49" s="36">
        <f t="shared" si="3"/>
        <v>0.19683285219409566</v>
      </c>
      <c r="N49" s="31">
        <f t="shared" si="4"/>
        <v>20029604</v>
      </c>
      <c r="O49" s="36">
        <f t="shared" si="5"/>
        <v>0.69573060278276899</v>
      </c>
      <c r="P49" s="31">
        <v>3355526</v>
      </c>
      <c r="Q49" s="31">
        <v>470010</v>
      </c>
      <c r="R49" s="31">
        <v>22967775</v>
      </c>
      <c r="S49" s="31">
        <v>14083501</v>
      </c>
      <c r="T49" s="36">
        <f t="shared" si="6"/>
        <v>0.61318525629931497</v>
      </c>
      <c r="U49" s="36">
        <f t="shared" si="7"/>
        <v>0.68876116590960712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2936024</v>
      </c>
      <c r="E50" s="31">
        <v>3061024</v>
      </c>
      <c r="F50" s="31">
        <v>1325083</v>
      </c>
      <c r="G50" s="36">
        <f t="shared" si="0"/>
        <v>0.4513188584289502</v>
      </c>
      <c r="H50" s="31">
        <v>1353328</v>
      </c>
      <c r="I50" s="36">
        <f t="shared" si="1"/>
        <v>0.46093901139772697</v>
      </c>
      <c r="J50" s="31">
        <v>-664397</v>
      </c>
      <c r="K50" s="36">
        <f t="shared" si="2"/>
        <v>-0.2170505686985793</v>
      </c>
      <c r="L50" s="31">
        <v>724609</v>
      </c>
      <c r="M50" s="36">
        <f t="shared" si="3"/>
        <v>0.23672111032125198</v>
      </c>
      <c r="N50" s="31">
        <f t="shared" si="4"/>
        <v>2738623</v>
      </c>
      <c r="O50" s="36">
        <f t="shared" si="5"/>
        <v>0.89467544194361104</v>
      </c>
      <c r="P50" s="31">
        <v>-129839</v>
      </c>
      <c r="Q50" s="31">
        <v>2986284</v>
      </c>
      <c r="R50" s="31">
        <v>8049574</v>
      </c>
      <c r="S50" s="31">
        <v>2848604</v>
      </c>
      <c r="T50" s="36">
        <f t="shared" si="6"/>
        <v>0.35388257813394847</v>
      </c>
      <c r="U50" s="36">
        <f t="shared" si="7"/>
        <v>-6.5808270242377098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81690261</v>
      </c>
      <c r="E51" s="31">
        <v>121540195</v>
      </c>
      <c r="F51" s="31">
        <v>174</v>
      </c>
      <c r="G51" s="36">
        <f t="shared" si="0"/>
        <v>2.1299968670684014E-6</v>
      </c>
      <c r="H51" s="31">
        <v>12553</v>
      </c>
      <c r="I51" s="36">
        <f t="shared" si="1"/>
        <v>1.5366580846154965E-4</v>
      </c>
      <c r="J51" s="31">
        <v>32634</v>
      </c>
      <c r="K51" s="36">
        <f t="shared" si="2"/>
        <v>2.6850376535927066E-4</v>
      </c>
      <c r="L51" s="31">
        <v>1677</v>
      </c>
      <c r="M51" s="36">
        <f t="shared" si="3"/>
        <v>1.3797904471027055E-5</v>
      </c>
      <c r="N51" s="31">
        <f t="shared" si="4"/>
        <v>47038</v>
      </c>
      <c r="O51" s="36">
        <f t="shared" si="5"/>
        <v>3.8701599911041776E-4</v>
      </c>
      <c r="P51" s="31">
        <v>-212788</v>
      </c>
      <c r="Q51" s="31">
        <v>85552353</v>
      </c>
      <c r="R51" s="31">
        <v>91434378</v>
      </c>
      <c r="S51" s="31">
        <v>-193897</v>
      </c>
      <c r="T51" s="36">
        <f t="shared" si="6"/>
        <v>-2.1206137586455721E-3</v>
      </c>
      <c r="U51" s="36">
        <f t="shared" si="7"/>
        <v>-1.0078810835197474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21577985</v>
      </c>
      <c r="E52" s="31">
        <v>24684500</v>
      </c>
      <c r="F52" s="31">
        <v>0</v>
      </c>
      <c r="G52" s="36">
        <f t="shared" si="0"/>
        <v>0</v>
      </c>
      <c r="H52" s="31">
        <v>10299328</v>
      </c>
      <c r="I52" s="36">
        <f t="shared" si="1"/>
        <v>0.47730721844509577</v>
      </c>
      <c r="J52" s="31">
        <v>5546706</v>
      </c>
      <c r="K52" s="36">
        <f t="shared" si="2"/>
        <v>0.22470400453726022</v>
      </c>
      <c r="L52" s="31">
        <v>5963264</v>
      </c>
      <c r="M52" s="36">
        <f t="shared" si="3"/>
        <v>0.24157929064797748</v>
      </c>
      <c r="N52" s="31">
        <f t="shared" si="4"/>
        <v>21809298</v>
      </c>
      <c r="O52" s="36">
        <f t="shared" si="5"/>
        <v>0.88352196722639709</v>
      </c>
      <c r="P52" s="31">
        <v>0</v>
      </c>
      <c r="Q52" s="31">
        <v>22678150</v>
      </c>
      <c r="R52" s="31">
        <v>21161350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139200018</v>
      </c>
      <c r="E53" s="32">
        <f>SUM(E48:E52)</f>
        <v>183927017</v>
      </c>
      <c r="F53" s="32">
        <f>SUM(F48:F52)</f>
        <v>7609172</v>
      </c>
      <c r="G53" s="37">
        <f t="shared" si="0"/>
        <v>5.4663584885455981E-2</v>
      </c>
      <c r="H53" s="32">
        <f>SUM(H48:H52)</f>
        <v>14825318</v>
      </c>
      <c r="I53" s="37">
        <f t="shared" si="1"/>
        <v>0.10650370749233667</v>
      </c>
      <c r="J53" s="32">
        <f>SUM(J48:J52)</f>
        <v>11352559</v>
      </c>
      <c r="K53" s="37">
        <f t="shared" si="2"/>
        <v>6.1723172512497169E-2</v>
      </c>
      <c r="L53" s="32">
        <f>SUM(L48:L52)</f>
        <v>12704586</v>
      </c>
      <c r="M53" s="37">
        <f t="shared" si="3"/>
        <v>6.9074061044550078E-2</v>
      </c>
      <c r="N53" s="32">
        <f t="shared" si="4"/>
        <v>46491635</v>
      </c>
      <c r="O53" s="37">
        <f t="shared" si="5"/>
        <v>0.25277219061297557</v>
      </c>
      <c r="P53" s="32">
        <f>SUM(P48:P52)</f>
        <v>4117387</v>
      </c>
      <c r="Q53" s="32">
        <f>SUM(Q48:Q52)</f>
        <v>115190641</v>
      </c>
      <c r="R53" s="32">
        <f>SUM(R48:R52)</f>
        <v>144899333</v>
      </c>
      <c r="S53" s="32">
        <f>SUM(S48:S52)</f>
        <v>17959254</v>
      </c>
      <c r="T53" s="37">
        <f t="shared" si="6"/>
        <v>0.12394297218745652</v>
      </c>
      <c r="U53" s="37">
        <f t="shared" si="7"/>
        <v>2.0855943344650383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1211552562</v>
      </c>
      <c r="E54" s="32">
        <f>SUM(E8:E9,E11:E18,E20:E26,E28:E34,E36:E39,E41:E46,E48:E52)</f>
        <v>1415731554</v>
      </c>
      <c r="F54" s="32">
        <f>SUM(F8:F9,F11:F18,F20:F26,F28:F34,F36:F39,F41:F46,F48:F52)</f>
        <v>173258726</v>
      </c>
      <c r="G54" s="37">
        <f t="shared" si="0"/>
        <v>0.14300553804614877</v>
      </c>
      <c r="H54" s="32">
        <f>SUM(H8:H9,H11:H18,H20:H26,H28:H34,H36:H39,H41:H46,H48:H52)</f>
        <v>108421029</v>
      </c>
      <c r="I54" s="37">
        <f t="shared" si="1"/>
        <v>8.9489331623401738E-2</v>
      </c>
      <c r="J54" s="32">
        <f>SUM(J8:J9,J11:J18,J20:J26,J28:J34,J36:J39,J41:J46,J48:J52)</f>
        <v>115560041</v>
      </c>
      <c r="K54" s="37">
        <f t="shared" si="2"/>
        <v>8.1625673082935321E-2</v>
      </c>
      <c r="L54" s="32">
        <f>SUM(L8:L9,L11:L18,L20:L26,L28:L34,L36:L39,L41:L46,L48:L52)</f>
        <v>229149091</v>
      </c>
      <c r="M54" s="37">
        <f t="shared" si="3"/>
        <v>0.16185913943400035</v>
      </c>
      <c r="N54" s="32">
        <f t="shared" si="4"/>
        <v>626388887</v>
      </c>
      <c r="O54" s="37">
        <f t="shared" si="5"/>
        <v>0.44244891288196858</v>
      </c>
      <c r="P54" s="32">
        <f>SUM(P8:P9,P11:P18,P20:P26,P28:P34,P36:P39,P41:P46,P48:P52)</f>
        <v>97558808</v>
      </c>
      <c r="Q54" s="32">
        <f>SUM(Q8:Q9,Q11:Q18,Q20:Q26,Q28:Q34,Q36:Q39,Q41:Q46,Q48:Q52)</f>
        <v>962124646</v>
      </c>
      <c r="R54" s="32">
        <f>SUM(R8:R9,R11:R18,R20:R26,R28:R34,R36:R39,R41:R46,R48:R52)</f>
        <v>1072524407</v>
      </c>
      <c r="S54" s="32">
        <f>SUM(S8:S9,S11:S18,S20:S26,S28:S34,S36:S39,S41:S46,S48:S52)</f>
        <v>409708201</v>
      </c>
      <c r="T54" s="37">
        <f t="shared" si="6"/>
        <v>0.38200361532658345</v>
      </c>
      <c r="U54" s="37">
        <f t="shared" si="7"/>
        <v>1.34883036906314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14981813</v>
      </c>
      <c r="E57" s="31">
        <v>14981813</v>
      </c>
      <c r="F57" s="31">
        <v>4281266</v>
      </c>
      <c r="G57" s="36">
        <f t="shared" ref="G57:G85" si="8">IF(($D57      =0),0,($F57      /$D57      ))</f>
        <v>0.28576421291602022</v>
      </c>
      <c r="H57" s="31">
        <v>4866989</v>
      </c>
      <c r="I57" s="36">
        <f t="shared" ref="I57:I85" si="9">IF(($D57      =0),0,($H57      /$D57      ))</f>
        <v>0.32485981503039718</v>
      </c>
      <c r="J57" s="31">
        <v>3669028</v>
      </c>
      <c r="K57" s="36">
        <f t="shared" ref="K57:K85" si="10">IF(($E57      =0),0,($J57      /$E57      ))</f>
        <v>0.24489879829630767</v>
      </c>
      <c r="L57" s="31">
        <v>5432570</v>
      </c>
      <c r="M57" s="36">
        <f t="shared" ref="M57:M85" si="11">IF(($E57      =0),0,($L57      /$E57      ))</f>
        <v>0.3626109870681205</v>
      </c>
      <c r="N57" s="31">
        <f t="shared" ref="N57:N85" si="12">$F57      +$H57      +$J57      +$L57</f>
        <v>18249853</v>
      </c>
      <c r="O57" s="36">
        <f t="shared" ref="O57:O85" si="13">IF(($E57      =0),0,($N57      /$E57      ))</f>
        <v>1.2181338133108457</v>
      </c>
      <c r="P57" s="31">
        <v>462170</v>
      </c>
      <c r="Q57" s="31">
        <v>14485044</v>
      </c>
      <c r="R57" s="31">
        <v>14485044</v>
      </c>
      <c r="S57" s="31">
        <v>11334809</v>
      </c>
      <c r="T57" s="36">
        <f t="shared" ref="T57:T85" si="14">IF(($R57      =0),0,($S57      /$R57      ))</f>
        <v>0.78251809245453452</v>
      </c>
      <c r="U57" s="36">
        <f t="shared" ref="U57:U85" si="15">IF(($P57      =0),0,(($L57      /$P57      )-1))</f>
        <v>10.754484280675941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14981813</v>
      </c>
      <c r="E58" s="32">
        <f>E57</f>
        <v>14981813</v>
      </c>
      <c r="F58" s="32">
        <f>F57</f>
        <v>4281266</v>
      </c>
      <c r="G58" s="37">
        <f t="shared" si="8"/>
        <v>0.28576421291602022</v>
      </c>
      <c r="H58" s="32">
        <f>H57</f>
        <v>4866989</v>
      </c>
      <c r="I58" s="37">
        <f t="shared" si="9"/>
        <v>0.32485981503039718</v>
      </c>
      <c r="J58" s="32">
        <f>J57</f>
        <v>3669028</v>
      </c>
      <c r="K58" s="37">
        <f t="shared" si="10"/>
        <v>0.24489879829630767</v>
      </c>
      <c r="L58" s="32">
        <f>L57</f>
        <v>5432570</v>
      </c>
      <c r="M58" s="37">
        <f t="shared" si="11"/>
        <v>0.3626109870681205</v>
      </c>
      <c r="N58" s="32">
        <f t="shared" si="12"/>
        <v>18249853</v>
      </c>
      <c r="O58" s="37">
        <f t="shared" si="13"/>
        <v>1.2181338133108457</v>
      </c>
      <c r="P58" s="32">
        <f>P57</f>
        <v>462170</v>
      </c>
      <c r="Q58" s="32">
        <f>Q57</f>
        <v>14485044</v>
      </c>
      <c r="R58" s="32">
        <f>R57</f>
        <v>14485044</v>
      </c>
      <c r="S58" s="32">
        <f>S57</f>
        <v>11334809</v>
      </c>
      <c r="T58" s="37">
        <f t="shared" si="14"/>
        <v>0.78251809245453452</v>
      </c>
      <c r="U58" s="37">
        <f t="shared" si="15"/>
        <v>10.754484280675941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300000</v>
      </c>
      <c r="G59" s="36">
        <f t="shared" si="8"/>
        <v>0</v>
      </c>
      <c r="H59" s="31">
        <v>0</v>
      </c>
      <c r="I59" s="36">
        <f t="shared" si="9"/>
        <v>0</v>
      </c>
      <c r="J59" s="31">
        <v>710000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1010000</v>
      </c>
      <c r="O59" s="36">
        <f t="shared" si="13"/>
        <v>0</v>
      </c>
      <c r="P59" s="31">
        <v>0</v>
      </c>
      <c r="Q59" s="31">
        <v>950000</v>
      </c>
      <c r="R59" s="31">
        <v>950000</v>
      </c>
      <c r="S59" s="31">
        <v>428000</v>
      </c>
      <c r="T59" s="36">
        <f t="shared" si="14"/>
        <v>0.45052631578947366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1222044</v>
      </c>
      <c r="E61" s="31">
        <v>1222044</v>
      </c>
      <c r="F61" s="31">
        <v>1297</v>
      </c>
      <c r="G61" s="36">
        <f t="shared" si="8"/>
        <v>1.0613365803522623E-3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1297</v>
      </c>
      <c r="O61" s="36">
        <f t="shared" si="13"/>
        <v>1.0613365803522623E-3</v>
      </c>
      <c r="P61" s="31">
        <v>272</v>
      </c>
      <c r="Q61" s="31">
        <v>10600</v>
      </c>
      <c r="R61" s="31">
        <v>4760</v>
      </c>
      <c r="S61" s="31">
        <v>4148</v>
      </c>
      <c r="T61" s="36">
        <f t="shared" si="14"/>
        <v>0.87142857142857144</v>
      </c>
      <c r="U61" s="36">
        <f t="shared" si="15"/>
        <v>-1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15007601</v>
      </c>
      <c r="E62" s="31">
        <v>13312866</v>
      </c>
      <c r="F62" s="31">
        <v>6453414</v>
      </c>
      <c r="G62" s="36">
        <f t="shared" si="8"/>
        <v>0.43000969975147929</v>
      </c>
      <c r="H62" s="31">
        <v>2634759</v>
      </c>
      <c r="I62" s="36">
        <f t="shared" si="9"/>
        <v>0.17556163706644387</v>
      </c>
      <c r="J62" s="31">
        <v>4296000</v>
      </c>
      <c r="K62" s="36">
        <f t="shared" si="10"/>
        <v>0.32269535350239387</v>
      </c>
      <c r="L62" s="31">
        <v>1407882</v>
      </c>
      <c r="M62" s="36">
        <f t="shared" si="11"/>
        <v>0.10575348689005057</v>
      </c>
      <c r="N62" s="31">
        <f t="shared" si="12"/>
        <v>14792055</v>
      </c>
      <c r="O62" s="36">
        <f t="shared" si="13"/>
        <v>1.1111097339971723</v>
      </c>
      <c r="P62" s="31">
        <v>1543666</v>
      </c>
      <c r="Q62" s="31">
        <v>14255261</v>
      </c>
      <c r="R62" s="31">
        <v>14255261</v>
      </c>
      <c r="S62" s="31">
        <v>9875220</v>
      </c>
      <c r="T62" s="36">
        <f t="shared" si="14"/>
        <v>0.69274213920039762</v>
      </c>
      <c r="U62" s="36">
        <f t="shared" si="15"/>
        <v>-8.7962033237759973E-2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16229645</v>
      </c>
      <c r="E63" s="32">
        <f>SUM(E59:E62)</f>
        <v>14534910</v>
      </c>
      <c r="F63" s="32">
        <f>SUM(F59:F62)</f>
        <v>6754711</v>
      </c>
      <c r="G63" s="37">
        <f t="shared" si="8"/>
        <v>0.41619585640967499</v>
      </c>
      <c r="H63" s="32">
        <f>SUM(H59:H62)</f>
        <v>2634759</v>
      </c>
      <c r="I63" s="37">
        <f t="shared" si="9"/>
        <v>0.16234236793226223</v>
      </c>
      <c r="J63" s="32">
        <f>SUM(J59:J62)</f>
        <v>5006000</v>
      </c>
      <c r="K63" s="37">
        <f t="shared" si="10"/>
        <v>0.34441217730278345</v>
      </c>
      <c r="L63" s="32">
        <f>SUM(L59:L62)</f>
        <v>1407882</v>
      </c>
      <c r="M63" s="37">
        <f t="shared" si="11"/>
        <v>9.6862106473311491E-2</v>
      </c>
      <c r="N63" s="32">
        <f t="shared" si="12"/>
        <v>15803352</v>
      </c>
      <c r="O63" s="37">
        <f t="shared" si="13"/>
        <v>1.0872686518182775</v>
      </c>
      <c r="P63" s="32">
        <f>SUM(P59:P62)</f>
        <v>1543938</v>
      </c>
      <c r="Q63" s="32">
        <f>SUM(Q59:Q62)</f>
        <v>15215861</v>
      </c>
      <c r="R63" s="32">
        <f>SUM(R59:R62)</f>
        <v>15210021</v>
      </c>
      <c r="S63" s="32">
        <f>SUM(S59:S62)</f>
        <v>10307368</v>
      </c>
      <c r="T63" s="37">
        <f t="shared" si="14"/>
        <v>0.67766954430897897</v>
      </c>
      <c r="U63" s="37">
        <f t="shared" si="15"/>
        <v>-8.8122709590670145E-2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13738881</v>
      </c>
      <c r="E65" s="31">
        <v>13738881</v>
      </c>
      <c r="F65" s="31">
        <v>10426</v>
      </c>
      <c r="G65" s="36">
        <f t="shared" si="8"/>
        <v>7.5886820768008689E-4</v>
      </c>
      <c r="H65" s="31">
        <v>6963</v>
      </c>
      <c r="I65" s="36">
        <f t="shared" si="9"/>
        <v>5.068098340760066E-4</v>
      </c>
      <c r="J65" s="31">
        <v>0</v>
      </c>
      <c r="K65" s="36">
        <f t="shared" si="10"/>
        <v>0</v>
      </c>
      <c r="L65" s="31">
        <v>18</v>
      </c>
      <c r="M65" s="36">
        <f t="shared" si="11"/>
        <v>1.3101503681413356E-6</v>
      </c>
      <c r="N65" s="31">
        <f t="shared" si="12"/>
        <v>17407</v>
      </c>
      <c r="O65" s="36">
        <f t="shared" si="13"/>
        <v>1.2669881921242348E-3</v>
      </c>
      <c r="P65" s="31">
        <v>80652</v>
      </c>
      <c r="Q65" s="31">
        <v>12919976</v>
      </c>
      <c r="R65" s="31">
        <v>12919976</v>
      </c>
      <c r="S65" s="31">
        <v>107000</v>
      </c>
      <c r="T65" s="36">
        <f t="shared" si="14"/>
        <v>8.2817491301841427E-3</v>
      </c>
      <c r="U65" s="36">
        <f t="shared" si="15"/>
        <v>-0.9997768189257551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254783</v>
      </c>
      <c r="E66" s="31">
        <v>1000000</v>
      </c>
      <c r="F66" s="31">
        <v>49259</v>
      </c>
      <c r="G66" s="36">
        <f t="shared" si="8"/>
        <v>0.19333707507957754</v>
      </c>
      <c r="H66" s="31">
        <v>496856</v>
      </c>
      <c r="I66" s="36">
        <f t="shared" si="9"/>
        <v>1.9501144110870821</v>
      </c>
      <c r="J66" s="31">
        <v>306786</v>
      </c>
      <c r="K66" s="36">
        <f t="shared" si="10"/>
        <v>0.306786</v>
      </c>
      <c r="L66" s="31">
        <v>58924</v>
      </c>
      <c r="M66" s="36">
        <f t="shared" si="11"/>
        <v>5.8923999999999997E-2</v>
      </c>
      <c r="N66" s="31">
        <f t="shared" si="12"/>
        <v>911825</v>
      </c>
      <c r="O66" s="36">
        <f t="shared" si="13"/>
        <v>0.911825</v>
      </c>
      <c r="P66" s="31">
        <v>31366</v>
      </c>
      <c r="Q66" s="31">
        <v>330000</v>
      </c>
      <c r="R66" s="31">
        <v>380000</v>
      </c>
      <c r="S66" s="31">
        <v>180817</v>
      </c>
      <c r="T66" s="36">
        <f t="shared" si="14"/>
        <v>0.4758342105263158</v>
      </c>
      <c r="U66" s="36">
        <f t="shared" si="15"/>
        <v>0.87859465663457237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16218760</v>
      </c>
      <c r="E67" s="31">
        <v>16218760</v>
      </c>
      <c r="F67" s="31">
        <v>7131</v>
      </c>
      <c r="G67" s="36">
        <f t="shared" si="8"/>
        <v>4.3967602948684115E-4</v>
      </c>
      <c r="H67" s="31">
        <v>62082</v>
      </c>
      <c r="I67" s="36">
        <f t="shared" si="9"/>
        <v>3.8277895474129959E-3</v>
      </c>
      <c r="J67" s="31">
        <v>44626</v>
      </c>
      <c r="K67" s="36">
        <f t="shared" si="10"/>
        <v>2.7515050472415896E-3</v>
      </c>
      <c r="L67" s="31">
        <v>40393</v>
      </c>
      <c r="M67" s="36">
        <f t="shared" si="11"/>
        <v>2.4905109885096023E-3</v>
      </c>
      <c r="N67" s="31">
        <f t="shared" si="12"/>
        <v>154232</v>
      </c>
      <c r="O67" s="36">
        <f t="shared" si="13"/>
        <v>9.5094816126510291E-3</v>
      </c>
      <c r="P67" s="31">
        <v>7373</v>
      </c>
      <c r="Q67" s="31">
        <v>130479</v>
      </c>
      <c r="R67" s="31">
        <v>130479</v>
      </c>
      <c r="S67" s="31">
        <v>13498</v>
      </c>
      <c r="T67" s="36">
        <f t="shared" si="14"/>
        <v>0.10344959725319783</v>
      </c>
      <c r="U67" s="36">
        <f t="shared" si="15"/>
        <v>4.478502644785026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1831502</v>
      </c>
      <c r="E68" s="31">
        <v>1831501</v>
      </c>
      <c r="F68" s="31">
        <v>5015</v>
      </c>
      <c r="G68" s="36">
        <f t="shared" si="8"/>
        <v>2.738189748086543E-3</v>
      </c>
      <c r="H68" s="31">
        <v>451866</v>
      </c>
      <c r="I68" s="36">
        <f t="shared" si="9"/>
        <v>0.24671881330186918</v>
      </c>
      <c r="J68" s="31">
        <v>4250</v>
      </c>
      <c r="K68" s="36">
        <f t="shared" si="10"/>
        <v>2.3205010535074784E-3</v>
      </c>
      <c r="L68" s="31">
        <v>0</v>
      </c>
      <c r="M68" s="36">
        <f t="shared" si="11"/>
        <v>0</v>
      </c>
      <c r="N68" s="31">
        <f t="shared" si="12"/>
        <v>461131</v>
      </c>
      <c r="O68" s="36">
        <f t="shared" si="13"/>
        <v>0.25177764030704869</v>
      </c>
      <c r="P68" s="31">
        <v>487</v>
      </c>
      <c r="Q68" s="31">
        <v>1816568</v>
      </c>
      <c r="R68" s="31">
        <v>1758240</v>
      </c>
      <c r="S68" s="31">
        <v>1179593</v>
      </c>
      <c r="T68" s="36">
        <f t="shared" si="14"/>
        <v>0.67089418964418968</v>
      </c>
      <c r="U68" s="36">
        <f t="shared" si="15"/>
        <v>-1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32043926</v>
      </c>
      <c r="E70" s="32">
        <f>SUM(E64:E69)</f>
        <v>32789142</v>
      </c>
      <c r="F70" s="32">
        <f>SUM(F64:F69)</f>
        <v>71831</v>
      </c>
      <c r="G70" s="37">
        <f t="shared" si="8"/>
        <v>2.2416416764912015E-3</v>
      </c>
      <c r="H70" s="32">
        <f>SUM(H64:H69)</f>
        <v>1017767</v>
      </c>
      <c r="I70" s="37">
        <f t="shared" si="9"/>
        <v>3.1761619971285668E-2</v>
      </c>
      <c r="J70" s="32">
        <f>SUM(J64:J69)</f>
        <v>355662</v>
      </c>
      <c r="K70" s="37">
        <f t="shared" si="10"/>
        <v>1.0846944393970418E-2</v>
      </c>
      <c r="L70" s="32">
        <f>SUM(L64:L69)</f>
        <v>99335</v>
      </c>
      <c r="M70" s="37">
        <f t="shared" si="11"/>
        <v>3.029508975867682E-3</v>
      </c>
      <c r="N70" s="32">
        <f t="shared" si="12"/>
        <v>1544595</v>
      </c>
      <c r="O70" s="37">
        <f t="shared" si="13"/>
        <v>4.7106905084616124E-2</v>
      </c>
      <c r="P70" s="32">
        <f>SUM(P64:P69)</f>
        <v>119878</v>
      </c>
      <c r="Q70" s="32">
        <f>SUM(Q64:Q69)</f>
        <v>15197023</v>
      </c>
      <c r="R70" s="32">
        <f>SUM(R64:R69)</f>
        <v>15188695</v>
      </c>
      <c r="S70" s="32">
        <f>SUM(S64:S69)</f>
        <v>1480908</v>
      </c>
      <c r="T70" s="37">
        <f t="shared" si="14"/>
        <v>9.7500674021039985E-2</v>
      </c>
      <c r="U70" s="37">
        <f t="shared" si="15"/>
        <v>-0.17136588865346436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132300</v>
      </c>
      <c r="E71" s="31">
        <v>20000</v>
      </c>
      <c r="F71" s="31">
        <v>776</v>
      </c>
      <c r="G71" s="36">
        <f t="shared" si="8"/>
        <v>5.8654572940287225E-3</v>
      </c>
      <c r="H71" s="31">
        <v>6991</v>
      </c>
      <c r="I71" s="36">
        <f t="shared" si="9"/>
        <v>5.2842025699168557E-2</v>
      </c>
      <c r="J71" s="31">
        <v>27435</v>
      </c>
      <c r="K71" s="36">
        <f t="shared" si="10"/>
        <v>1.37175</v>
      </c>
      <c r="L71" s="31">
        <v>91742</v>
      </c>
      <c r="M71" s="36">
        <f t="shared" si="11"/>
        <v>4.5871000000000004</v>
      </c>
      <c r="N71" s="31">
        <f t="shared" si="12"/>
        <v>126944</v>
      </c>
      <c r="O71" s="36">
        <f t="shared" si="13"/>
        <v>6.3472</v>
      </c>
      <c r="P71" s="31">
        <v>5337</v>
      </c>
      <c r="Q71" s="31">
        <v>6000</v>
      </c>
      <c r="R71" s="31">
        <v>126000</v>
      </c>
      <c r="S71" s="31">
        <v>89842</v>
      </c>
      <c r="T71" s="36">
        <f t="shared" si="14"/>
        <v>0.71303174603174602</v>
      </c>
      <c r="U71" s="36">
        <f t="shared" si="15"/>
        <v>16.189807007682219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33302</v>
      </c>
      <c r="E72" s="31">
        <v>33302</v>
      </c>
      <c r="F72" s="31">
        <v>53736</v>
      </c>
      <c r="G72" s="36">
        <f t="shared" si="8"/>
        <v>1.6135967809741156</v>
      </c>
      <c r="H72" s="31">
        <v>6902</v>
      </c>
      <c r="I72" s="36">
        <f t="shared" si="9"/>
        <v>0.20725481953035854</v>
      </c>
      <c r="J72" s="31">
        <v>13768</v>
      </c>
      <c r="K72" s="36">
        <f t="shared" si="10"/>
        <v>0.41342862290553117</v>
      </c>
      <c r="L72" s="31">
        <v>13865</v>
      </c>
      <c r="M72" s="36">
        <f t="shared" si="11"/>
        <v>0.41634136087922646</v>
      </c>
      <c r="N72" s="31">
        <f t="shared" si="12"/>
        <v>88271</v>
      </c>
      <c r="O72" s="36">
        <f t="shared" si="13"/>
        <v>2.6506215842892318</v>
      </c>
      <c r="P72" s="31">
        <v>9387</v>
      </c>
      <c r="Q72" s="31">
        <v>36990</v>
      </c>
      <c r="R72" s="31">
        <v>36990</v>
      </c>
      <c r="S72" s="31">
        <v>50983</v>
      </c>
      <c r="T72" s="36">
        <f t="shared" si="14"/>
        <v>1.3782914301162477</v>
      </c>
      <c r="U72" s="36">
        <f t="shared" si="15"/>
        <v>0.47704271865345693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1828673</v>
      </c>
      <c r="E73" s="31">
        <v>1828673</v>
      </c>
      <c r="F73" s="31">
        <v>763303</v>
      </c>
      <c r="G73" s="36">
        <f t="shared" si="8"/>
        <v>0.41740814240708973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956432</v>
      </c>
      <c r="M73" s="36">
        <f t="shared" si="11"/>
        <v>0.52301969789021874</v>
      </c>
      <c r="N73" s="31">
        <f t="shared" si="12"/>
        <v>1719735</v>
      </c>
      <c r="O73" s="36">
        <f t="shared" si="13"/>
        <v>0.94042784029730853</v>
      </c>
      <c r="P73" s="31">
        <v>0</v>
      </c>
      <c r="Q73" s="31">
        <v>1721179</v>
      </c>
      <c r="R73" s="31">
        <v>1721179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7013182</v>
      </c>
      <c r="E74" s="31">
        <v>1334389</v>
      </c>
      <c r="F74" s="31">
        <v>180912</v>
      </c>
      <c r="G74" s="36">
        <f t="shared" si="8"/>
        <v>2.5795993886940337E-2</v>
      </c>
      <c r="H74" s="31">
        <v>144193</v>
      </c>
      <c r="I74" s="36">
        <f t="shared" si="9"/>
        <v>2.0560282051713473E-2</v>
      </c>
      <c r="J74" s="31">
        <v>381157</v>
      </c>
      <c r="K74" s="36">
        <f t="shared" si="10"/>
        <v>0.28564159326852961</v>
      </c>
      <c r="L74" s="31">
        <v>271798</v>
      </c>
      <c r="M74" s="36">
        <f t="shared" si="11"/>
        <v>0.20368723063514463</v>
      </c>
      <c r="N74" s="31">
        <f t="shared" si="12"/>
        <v>978060</v>
      </c>
      <c r="O74" s="36">
        <f t="shared" si="13"/>
        <v>0.73296467521839581</v>
      </c>
      <c r="P74" s="31">
        <v>52982</v>
      </c>
      <c r="Q74" s="31">
        <v>573575</v>
      </c>
      <c r="R74" s="31">
        <v>1417573</v>
      </c>
      <c r="S74" s="31">
        <v>810480</v>
      </c>
      <c r="T74" s="36">
        <f t="shared" si="14"/>
        <v>0.57173775177715713</v>
      </c>
      <c r="U74" s="36">
        <f t="shared" si="15"/>
        <v>4.1300064172737914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47672</v>
      </c>
      <c r="E75" s="31">
        <v>47672</v>
      </c>
      <c r="F75" s="31">
        <v>27799</v>
      </c>
      <c r="G75" s="36">
        <f t="shared" si="8"/>
        <v>0.58313055881859377</v>
      </c>
      <c r="H75" s="31">
        <v>52878</v>
      </c>
      <c r="I75" s="36">
        <f t="shared" si="9"/>
        <v>1.109204564524249</v>
      </c>
      <c r="J75" s="31">
        <v>131760</v>
      </c>
      <c r="K75" s="36">
        <f t="shared" si="10"/>
        <v>2.7638865581473402</v>
      </c>
      <c r="L75" s="31">
        <v>6907</v>
      </c>
      <c r="M75" s="36">
        <f t="shared" si="11"/>
        <v>0.14488588689377413</v>
      </c>
      <c r="N75" s="31">
        <f t="shared" si="12"/>
        <v>219344</v>
      </c>
      <c r="O75" s="36">
        <f t="shared" si="13"/>
        <v>4.6011075683839566</v>
      </c>
      <c r="P75" s="31">
        <v>1675</v>
      </c>
      <c r="Q75" s="31">
        <v>69931</v>
      </c>
      <c r="R75" s="31">
        <v>45446</v>
      </c>
      <c r="S75" s="31">
        <v>38773</v>
      </c>
      <c r="T75" s="36">
        <f t="shared" si="14"/>
        <v>0.85316639528231308</v>
      </c>
      <c r="U75" s="36">
        <f t="shared" si="15"/>
        <v>3.1235820895522384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6444300</v>
      </c>
      <c r="E76" s="31">
        <v>6444300</v>
      </c>
      <c r="F76" s="31">
        <v>132374</v>
      </c>
      <c r="G76" s="36">
        <f t="shared" si="8"/>
        <v>2.0541253510854552E-2</v>
      </c>
      <c r="H76" s="31">
        <v>75122</v>
      </c>
      <c r="I76" s="36">
        <f t="shared" si="9"/>
        <v>1.1657123349316451E-2</v>
      </c>
      <c r="J76" s="31">
        <v>276660</v>
      </c>
      <c r="K76" s="36">
        <f t="shared" si="10"/>
        <v>4.2930962245705508E-2</v>
      </c>
      <c r="L76" s="31">
        <v>140404</v>
      </c>
      <c r="M76" s="36">
        <f t="shared" si="11"/>
        <v>2.1787315922598267E-2</v>
      </c>
      <c r="N76" s="31">
        <f t="shared" si="12"/>
        <v>624560</v>
      </c>
      <c r="O76" s="36">
        <f t="shared" si="13"/>
        <v>9.6916655028474782E-2</v>
      </c>
      <c r="P76" s="31">
        <v>231654</v>
      </c>
      <c r="Q76" s="31">
        <v>3465530</v>
      </c>
      <c r="R76" s="31">
        <v>842530</v>
      </c>
      <c r="S76" s="31">
        <v>614411</v>
      </c>
      <c r="T76" s="36">
        <f t="shared" si="14"/>
        <v>0.72924524942732005</v>
      </c>
      <c r="U76" s="36">
        <f t="shared" si="15"/>
        <v>-0.39390642941628462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32379864</v>
      </c>
      <c r="E77" s="31">
        <v>11331000</v>
      </c>
      <c r="F77" s="31">
        <v>478000</v>
      </c>
      <c r="G77" s="36">
        <f t="shared" si="8"/>
        <v>1.4762260891521965E-2</v>
      </c>
      <c r="H77" s="31">
        <v>2693297</v>
      </c>
      <c r="I77" s="36">
        <f t="shared" si="9"/>
        <v>8.3178144293626438E-2</v>
      </c>
      <c r="J77" s="31">
        <v>3145728</v>
      </c>
      <c r="K77" s="36">
        <f t="shared" si="10"/>
        <v>0.27762139263966112</v>
      </c>
      <c r="L77" s="31">
        <v>25067193</v>
      </c>
      <c r="M77" s="36">
        <f t="shared" si="11"/>
        <v>2.2122666137145881</v>
      </c>
      <c r="N77" s="31">
        <f t="shared" si="12"/>
        <v>31384218</v>
      </c>
      <c r="O77" s="36">
        <f t="shared" si="13"/>
        <v>2.7697659518136089</v>
      </c>
      <c r="P77" s="31">
        <v>990206</v>
      </c>
      <c r="Q77" s="31">
        <v>0</v>
      </c>
      <c r="R77" s="31">
        <v>0</v>
      </c>
      <c r="S77" s="31">
        <v>8373636</v>
      </c>
      <c r="T77" s="36">
        <f t="shared" si="14"/>
        <v>0</v>
      </c>
      <c r="U77" s="36">
        <f t="shared" si="15"/>
        <v>24.315129377119508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47879293</v>
      </c>
      <c r="E78" s="32">
        <f>SUM(E71:E77)</f>
        <v>21039336</v>
      </c>
      <c r="F78" s="32">
        <f>SUM(F71:F77)</f>
        <v>1636900</v>
      </c>
      <c r="G78" s="37">
        <f t="shared" si="8"/>
        <v>3.418805703751724E-2</v>
      </c>
      <c r="H78" s="32">
        <f>SUM(H71:H77)</f>
        <v>2979383</v>
      </c>
      <c r="I78" s="37">
        <f t="shared" si="9"/>
        <v>6.2226963125792185E-2</v>
      </c>
      <c r="J78" s="32">
        <f>SUM(J71:J77)</f>
        <v>3976508</v>
      </c>
      <c r="K78" s="37">
        <f t="shared" si="10"/>
        <v>0.1890034932661373</v>
      </c>
      <c r="L78" s="32">
        <f>SUM(L71:L77)</f>
        <v>26548341</v>
      </c>
      <c r="M78" s="37">
        <f t="shared" si="11"/>
        <v>1.2618431018925693</v>
      </c>
      <c r="N78" s="32">
        <f t="shared" si="12"/>
        <v>35141132</v>
      </c>
      <c r="O78" s="37">
        <f t="shared" si="13"/>
        <v>1.6702586051194772</v>
      </c>
      <c r="P78" s="32">
        <f>SUM(P71:P77)</f>
        <v>1291241</v>
      </c>
      <c r="Q78" s="32">
        <f>SUM(Q71:Q77)</f>
        <v>5873205</v>
      </c>
      <c r="R78" s="32">
        <f>SUM(R71:R77)</f>
        <v>4189718</v>
      </c>
      <c r="S78" s="32">
        <f>SUM(S71:S77)</f>
        <v>9978125</v>
      </c>
      <c r="T78" s="37">
        <f t="shared" si="14"/>
        <v>2.381574368489717</v>
      </c>
      <c r="U78" s="37">
        <f t="shared" si="15"/>
        <v>19.560329946152578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1729057</v>
      </c>
      <c r="E79" s="31">
        <v>1881108</v>
      </c>
      <c r="F79" s="31">
        <v>452407</v>
      </c>
      <c r="G79" s="36">
        <f t="shared" si="8"/>
        <v>0.26164955811173374</v>
      </c>
      <c r="H79" s="31">
        <v>516473</v>
      </c>
      <c r="I79" s="36">
        <f t="shared" si="9"/>
        <v>0.29870212491548864</v>
      </c>
      <c r="J79" s="31">
        <v>547973</v>
      </c>
      <c r="K79" s="36">
        <f t="shared" si="10"/>
        <v>0.29130331698126849</v>
      </c>
      <c r="L79" s="31">
        <v>415584</v>
      </c>
      <c r="M79" s="36">
        <f t="shared" si="11"/>
        <v>0.22092511434750159</v>
      </c>
      <c r="N79" s="31">
        <f t="shared" si="12"/>
        <v>1932437</v>
      </c>
      <c r="O79" s="36">
        <f t="shared" si="13"/>
        <v>1.0272865779104656</v>
      </c>
      <c r="P79" s="31">
        <v>567900</v>
      </c>
      <c r="Q79" s="31">
        <v>1318700</v>
      </c>
      <c r="R79" s="31">
        <v>1648291</v>
      </c>
      <c r="S79" s="31">
        <v>2268923</v>
      </c>
      <c r="T79" s="36">
        <f t="shared" si="14"/>
        <v>1.3765306004825604</v>
      </c>
      <c r="U79" s="36">
        <f t="shared" si="15"/>
        <v>-0.26820919175911251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58814359</v>
      </c>
      <c r="E80" s="31">
        <v>58902975</v>
      </c>
      <c r="F80" s="31">
        <v>83444</v>
      </c>
      <c r="G80" s="36">
        <f t="shared" si="8"/>
        <v>1.4187691818591443E-3</v>
      </c>
      <c r="H80" s="31">
        <v>309986</v>
      </c>
      <c r="I80" s="36">
        <f t="shared" si="9"/>
        <v>5.2705836681821187E-3</v>
      </c>
      <c r="J80" s="31">
        <v>175491</v>
      </c>
      <c r="K80" s="36">
        <f t="shared" si="10"/>
        <v>2.9793232005683925E-3</v>
      </c>
      <c r="L80" s="31">
        <v>190648</v>
      </c>
      <c r="M80" s="36">
        <f t="shared" si="11"/>
        <v>3.2366446686266695E-3</v>
      </c>
      <c r="N80" s="31">
        <f t="shared" si="12"/>
        <v>759569</v>
      </c>
      <c r="O80" s="36">
        <f t="shared" si="13"/>
        <v>1.2895256988293037E-2</v>
      </c>
      <c r="P80" s="31">
        <v>75210</v>
      </c>
      <c r="Q80" s="31">
        <v>727660</v>
      </c>
      <c r="R80" s="31">
        <v>835660</v>
      </c>
      <c r="S80" s="31">
        <v>463146</v>
      </c>
      <c r="T80" s="36">
        <f t="shared" si="14"/>
        <v>0.55422779599358596</v>
      </c>
      <c r="U80" s="36">
        <f t="shared" si="15"/>
        <v>1.5348756814253424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4240550</v>
      </c>
      <c r="E81" s="31">
        <v>4240550</v>
      </c>
      <c r="F81" s="31">
        <v>717339</v>
      </c>
      <c r="G81" s="36">
        <f t="shared" si="8"/>
        <v>0.16916178325924702</v>
      </c>
      <c r="H81" s="31">
        <v>769285</v>
      </c>
      <c r="I81" s="36">
        <f t="shared" si="9"/>
        <v>0.18141160934312767</v>
      </c>
      <c r="J81" s="31">
        <v>898340</v>
      </c>
      <c r="K81" s="36">
        <f t="shared" si="10"/>
        <v>0.21184516159460448</v>
      </c>
      <c r="L81" s="31">
        <v>1796483</v>
      </c>
      <c r="M81" s="36">
        <f t="shared" si="11"/>
        <v>0.42364386695122097</v>
      </c>
      <c r="N81" s="31">
        <f t="shared" si="12"/>
        <v>4181447</v>
      </c>
      <c r="O81" s="36">
        <f t="shared" si="13"/>
        <v>0.98606242114820009</v>
      </c>
      <c r="P81" s="31">
        <v>597351</v>
      </c>
      <c r="Q81" s="31">
        <v>4298000</v>
      </c>
      <c r="R81" s="31">
        <v>4298000</v>
      </c>
      <c r="S81" s="31">
        <v>2905118</v>
      </c>
      <c r="T81" s="36">
        <f t="shared" si="14"/>
        <v>0.67592322010237316</v>
      </c>
      <c r="U81" s="36">
        <f t="shared" si="15"/>
        <v>2.0074160753058083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64783966</v>
      </c>
      <c r="E84" s="32">
        <f>SUM(E79:E83)</f>
        <v>65024633</v>
      </c>
      <c r="F84" s="32">
        <f>SUM(F79:F83)</f>
        <v>1253190</v>
      </c>
      <c r="G84" s="37">
        <f t="shared" si="8"/>
        <v>1.9344138332006409E-2</v>
      </c>
      <c r="H84" s="32">
        <f>SUM(H79:H83)</f>
        <v>1595744</v>
      </c>
      <c r="I84" s="37">
        <f t="shared" si="9"/>
        <v>2.4631773855895146E-2</v>
      </c>
      <c r="J84" s="32">
        <f>SUM(J79:J83)</f>
        <v>1621804</v>
      </c>
      <c r="K84" s="37">
        <f t="shared" si="10"/>
        <v>2.494137875411E-2</v>
      </c>
      <c r="L84" s="32">
        <f>SUM(L79:L83)</f>
        <v>2402715</v>
      </c>
      <c r="M84" s="37">
        <f t="shared" si="11"/>
        <v>3.6950842921327984E-2</v>
      </c>
      <c r="N84" s="32">
        <f t="shared" si="12"/>
        <v>6873453</v>
      </c>
      <c r="O84" s="37">
        <f t="shared" si="13"/>
        <v>0.10570537168583481</v>
      </c>
      <c r="P84" s="32">
        <f>SUM(P79:P83)</f>
        <v>1240461</v>
      </c>
      <c r="Q84" s="32">
        <f>SUM(Q79:Q83)</f>
        <v>6344360</v>
      </c>
      <c r="R84" s="32">
        <f>SUM(R79:R83)</f>
        <v>6781951</v>
      </c>
      <c r="S84" s="32">
        <f>SUM(S79:S83)</f>
        <v>5637187</v>
      </c>
      <c r="T84" s="37">
        <f t="shared" si="14"/>
        <v>0.83120432453729021</v>
      </c>
      <c r="U84" s="37">
        <f t="shared" si="15"/>
        <v>0.9369532778539591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175918643</v>
      </c>
      <c r="E85" s="32">
        <f>SUM(E57,E59:E62,E64:E69,E71:E77,E79:E83)</f>
        <v>148369834</v>
      </c>
      <c r="F85" s="32">
        <f>SUM(F57,F59:F62,F64:F69,F71:F77,F79:F83)</f>
        <v>13997898</v>
      </c>
      <c r="G85" s="37">
        <f t="shared" si="8"/>
        <v>7.9570293183764504E-2</v>
      </c>
      <c r="H85" s="32">
        <f>SUM(H57,H59:H62,H64:H69,H71:H77,H79:H83)</f>
        <v>13094642</v>
      </c>
      <c r="I85" s="37">
        <f t="shared" si="9"/>
        <v>7.4435783363790503E-2</v>
      </c>
      <c r="J85" s="32">
        <f>SUM(J57,J59:J62,J64:J69,J71:J77,J79:J83)</f>
        <v>14629002</v>
      </c>
      <c r="K85" s="37">
        <f t="shared" si="10"/>
        <v>9.8598223140156649E-2</v>
      </c>
      <c r="L85" s="32">
        <f>SUM(L57,L59:L62,L64:L69,L71:L77,L79:L83)</f>
        <v>35890843</v>
      </c>
      <c r="M85" s="37">
        <f t="shared" si="11"/>
        <v>0.24190121423199812</v>
      </c>
      <c r="N85" s="32">
        <f t="shared" si="12"/>
        <v>77612385</v>
      </c>
      <c r="O85" s="37">
        <f t="shared" si="13"/>
        <v>0.52310084137453439</v>
      </c>
      <c r="P85" s="32">
        <f>SUM(P57,P59:P62,P64:P69,P71:P77,P79:P83)</f>
        <v>4657688</v>
      </c>
      <c r="Q85" s="32">
        <f>SUM(Q57,Q59:Q62,Q64:Q69,Q71:Q77,Q79:Q83)</f>
        <v>57115493</v>
      </c>
      <c r="R85" s="32">
        <f>SUM(R57,R59:R62,R64:R69,R71:R77,R79:R83)</f>
        <v>55855429</v>
      </c>
      <c r="S85" s="32">
        <f>SUM(S57,S59:S62,S64:S69,S71:S77,S79:S83)</f>
        <v>38738397</v>
      </c>
      <c r="T85" s="37">
        <f t="shared" si="14"/>
        <v>0.69354756902860781</v>
      </c>
      <c r="U85" s="37">
        <f t="shared" si="15"/>
        <v>6.7057207352660804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285711721</v>
      </c>
      <c r="E88" s="31">
        <v>248552117</v>
      </c>
      <c r="F88" s="31">
        <v>42961628</v>
      </c>
      <c r="G88" s="36">
        <f t="shared" ref="G88:G99" si="16">IF(($D88      =0),0,($F88      /$D88      ))</f>
        <v>0.15036704776980431</v>
      </c>
      <c r="H88" s="31">
        <v>36364036</v>
      </c>
      <c r="I88" s="36">
        <f t="shared" ref="I88:I99" si="17">IF(($D88      =0),0,($H88      /$D88      ))</f>
        <v>0.12727526848644757</v>
      </c>
      <c r="J88" s="31">
        <v>102900495</v>
      </c>
      <c r="K88" s="36">
        <f t="shared" ref="K88:K99" si="18">IF(($E88      =0),0,($J88      /$E88      ))</f>
        <v>0.41399967235040691</v>
      </c>
      <c r="L88" s="31">
        <v>87152096</v>
      </c>
      <c r="M88" s="36">
        <f t="shared" ref="M88:M99" si="19">IF(($E88      =0),0,($L88      /$E88      ))</f>
        <v>0.35063912169374117</v>
      </c>
      <c r="N88" s="31">
        <f t="shared" ref="N88:N99" si="20">$F88      +$H88      +$J88      +$L88</f>
        <v>269378255</v>
      </c>
      <c r="O88" s="36">
        <f t="shared" ref="O88:O99" si="21">IF(($E88      =0),0,($N88      /$E88      ))</f>
        <v>1.0837898234437489</v>
      </c>
      <c r="P88" s="31">
        <v>102174187</v>
      </c>
      <c r="Q88" s="31">
        <v>325471921</v>
      </c>
      <c r="R88" s="31">
        <v>297679661</v>
      </c>
      <c r="S88" s="31">
        <v>307159674</v>
      </c>
      <c r="T88" s="36">
        <f t="shared" ref="T88:T99" si="22">IF(($R88      =0),0,($S88      /$R88      ))</f>
        <v>1.0318463578201937</v>
      </c>
      <c r="U88" s="36">
        <f t="shared" ref="U88:U99" si="23">IF(($P88      =0),0,(($L88      /$P88      )-1))</f>
        <v>-0.14702432621264705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234178924</v>
      </c>
      <c r="E89" s="31">
        <v>214628924</v>
      </c>
      <c r="F89" s="31">
        <v>41872911</v>
      </c>
      <c r="G89" s="36">
        <f t="shared" si="16"/>
        <v>0.17880734220129904</v>
      </c>
      <c r="H89" s="31">
        <v>79594821</v>
      </c>
      <c r="I89" s="36">
        <f t="shared" si="17"/>
        <v>0.33988891758679357</v>
      </c>
      <c r="J89" s="31">
        <v>57100438</v>
      </c>
      <c r="K89" s="36">
        <f t="shared" si="18"/>
        <v>0.26604260477026853</v>
      </c>
      <c r="L89" s="31">
        <v>58340375</v>
      </c>
      <c r="M89" s="36">
        <f t="shared" si="19"/>
        <v>0.27181972454001585</v>
      </c>
      <c r="N89" s="31">
        <f t="shared" si="20"/>
        <v>236908545</v>
      </c>
      <c r="O89" s="36">
        <f t="shared" si="21"/>
        <v>1.1038053053837236</v>
      </c>
      <c r="P89" s="31">
        <v>-359808946</v>
      </c>
      <c r="Q89" s="31">
        <v>405797700</v>
      </c>
      <c r="R89" s="31">
        <v>224487624</v>
      </c>
      <c r="S89" s="31">
        <v>369149338</v>
      </c>
      <c r="T89" s="36">
        <f t="shared" si="22"/>
        <v>1.6444084151382885</v>
      </c>
      <c r="U89" s="36">
        <f t="shared" si="23"/>
        <v>-1.1621426472258976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213757477</v>
      </c>
      <c r="E90" s="31">
        <v>205802387</v>
      </c>
      <c r="F90" s="31">
        <v>28472808</v>
      </c>
      <c r="G90" s="36">
        <f t="shared" si="16"/>
        <v>0.13320145989559934</v>
      </c>
      <c r="H90" s="31">
        <v>45446308</v>
      </c>
      <c r="I90" s="36">
        <f t="shared" si="17"/>
        <v>0.21260686941958995</v>
      </c>
      <c r="J90" s="31">
        <v>61308365</v>
      </c>
      <c r="K90" s="36">
        <f t="shared" si="18"/>
        <v>0.29789919297680451</v>
      </c>
      <c r="L90" s="31">
        <v>186022943</v>
      </c>
      <c r="M90" s="36">
        <f t="shared" si="19"/>
        <v>0.90389108557812792</v>
      </c>
      <c r="N90" s="31">
        <f t="shared" si="20"/>
        <v>321250424</v>
      </c>
      <c r="O90" s="36">
        <f t="shared" si="21"/>
        <v>1.560965490648075</v>
      </c>
      <c r="P90" s="31">
        <v>81343984</v>
      </c>
      <c r="Q90" s="31">
        <v>245541590</v>
      </c>
      <c r="R90" s="31">
        <v>225652386</v>
      </c>
      <c r="S90" s="31">
        <v>168606778</v>
      </c>
      <c r="T90" s="36">
        <f t="shared" si="22"/>
        <v>0.74719696515861345</v>
      </c>
      <c r="U90" s="36">
        <f t="shared" si="23"/>
        <v>1.2868678647458429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733648122</v>
      </c>
      <c r="E91" s="32">
        <f>SUM(E88:E90)</f>
        <v>668983428</v>
      </c>
      <c r="F91" s="32">
        <f>SUM(F88:F90)</f>
        <v>113307347</v>
      </c>
      <c r="G91" s="37">
        <f t="shared" si="16"/>
        <v>0.15444372254523403</v>
      </c>
      <c r="H91" s="32">
        <f>SUM(H88:H90)</f>
        <v>161405165</v>
      </c>
      <c r="I91" s="37">
        <f t="shared" si="17"/>
        <v>0.22000351416424671</v>
      </c>
      <c r="J91" s="32">
        <f>SUM(J88:J90)</f>
        <v>221309298</v>
      </c>
      <c r="K91" s="37">
        <f t="shared" si="18"/>
        <v>0.33081432026145796</v>
      </c>
      <c r="L91" s="32">
        <f>SUM(L88:L90)</f>
        <v>331515414</v>
      </c>
      <c r="M91" s="37">
        <f t="shared" si="19"/>
        <v>0.49555101086898673</v>
      </c>
      <c r="N91" s="32">
        <f t="shared" si="20"/>
        <v>827537224</v>
      </c>
      <c r="O91" s="37">
        <f t="shared" si="21"/>
        <v>1.2370070608086872</v>
      </c>
      <c r="P91" s="32">
        <f>SUM(P88:P90)</f>
        <v>-176290775</v>
      </c>
      <c r="Q91" s="32">
        <f>SUM(Q88:Q90)</f>
        <v>976811211</v>
      </c>
      <c r="R91" s="32">
        <f>SUM(R88:R90)</f>
        <v>747819671</v>
      </c>
      <c r="S91" s="32">
        <f>SUM(S88:S90)</f>
        <v>844915790</v>
      </c>
      <c r="T91" s="37">
        <f t="shared" si="22"/>
        <v>1.1298389474967421</v>
      </c>
      <c r="U91" s="37">
        <f t="shared" si="23"/>
        <v>-2.8805034693392209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37369254</v>
      </c>
      <c r="E92" s="31">
        <v>33528818</v>
      </c>
      <c r="F92" s="31">
        <v>478294898</v>
      </c>
      <c r="G92" s="36">
        <f t="shared" si="16"/>
        <v>12.799155637412511</v>
      </c>
      <c r="H92" s="31">
        <v>392317973</v>
      </c>
      <c r="I92" s="36">
        <f t="shared" si="17"/>
        <v>10.498415970519508</v>
      </c>
      <c r="J92" s="31">
        <v>-560212931</v>
      </c>
      <c r="K92" s="36">
        <f t="shared" si="18"/>
        <v>-16.708400844908997</v>
      </c>
      <c r="L92" s="31">
        <v>-269911242</v>
      </c>
      <c r="M92" s="36">
        <f t="shared" si="19"/>
        <v>-8.0501269683888044</v>
      </c>
      <c r="N92" s="31">
        <f t="shared" si="20"/>
        <v>40488698</v>
      </c>
      <c r="O92" s="36">
        <f t="shared" si="21"/>
        <v>1.2075790443910073</v>
      </c>
      <c r="P92" s="31">
        <v>9803274</v>
      </c>
      <c r="Q92" s="31">
        <v>27801061</v>
      </c>
      <c r="R92" s="31">
        <v>14402065</v>
      </c>
      <c r="S92" s="31">
        <v>1093185297</v>
      </c>
      <c r="T92" s="36">
        <f t="shared" si="22"/>
        <v>75.904760671473156</v>
      </c>
      <c r="U92" s="36">
        <f t="shared" si="23"/>
        <v>-28.532765278212157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4023294</v>
      </c>
      <c r="E93" s="31">
        <v>4123294</v>
      </c>
      <c r="F93" s="31">
        <v>918138</v>
      </c>
      <c r="G93" s="36">
        <f t="shared" si="16"/>
        <v>0.22820554500864218</v>
      </c>
      <c r="H93" s="31">
        <v>998165</v>
      </c>
      <c r="I93" s="36">
        <f t="shared" si="17"/>
        <v>0.24809646026365462</v>
      </c>
      <c r="J93" s="31">
        <v>1127637</v>
      </c>
      <c r="K93" s="36">
        <f t="shared" si="18"/>
        <v>0.27347965000797908</v>
      </c>
      <c r="L93" s="31">
        <v>865015</v>
      </c>
      <c r="M93" s="36">
        <f t="shared" si="19"/>
        <v>0.20978736903068276</v>
      </c>
      <c r="N93" s="31">
        <f t="shared" si="20"/>
        <v>3908955</v>
      </c>
      <c r="O93" s="36">
        <f t="shared" si="21"/>
        <v>0.94801753161428703</v>
      </c>
      <c r="P93" s="31">
        <v>1135442</v>
      </c>
      <c r="Q93" s="31">
        <v>4304483</v>
      </c>
      <c r="R93" s="31">
        <v>4300600</v>
      </c>
      <c r="S93" s="31">
        <v>4107866</v>
      </c>
      <c r="T93" s="36">
        <f t="shared" si="22"/>
        <v>0.95518439287541268</v>
      </c>
      <c r="U93" s="36">
        <f t="shared" si="23"/>
        <v>-0.23816892452454641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500717</v>
      </c>
      <c r="E94" s="31">
        <v>517600</v>
      </c>
      <c r="F94" s="31">
        <v>199361</v>
      </c>
      <c r="G94" s="36">
        <f t="shared" si="16"/>
        <v>0.39815105139230345</v>
      </c>
      <c r="H94" s="31">
        <v>104335</v>
      </c>
      <c r="I94" s="36">
        <f t="shared" si="17"/>
        <v>0.2083711957053585</v>
      </c>
      <c r="J94" s="31">
        <v>166347</v>
      </c>
      <c r="K94" s="36">
        <f t="shared" si="18"/>
        <v>0.32138137557959817</v>
      </c>
      <c r="L94" s="31">
        <v>132424</v>
      </c>
      <c r="M94" s="36">
        <f t="shared" si="19"/>
        <v>0.25584234930448224</v>
      </c>
      <c r="N94" s="31">
        <f t="shared" si="20"/>
        <v>602467</v>
      </c>
      <c r="O94" s="36">
        <f t="shared" si="21"/>
        <v>1.1639625193199381</v>
      </c>
      <c r="P94" s="31">
        <v>-766200</v>
      </c>
      <c r="Q94" s="31">
        <v>300643</v>
      </c>
      <c r="R94" s="31">
        <v>462740</v>
      </c>
      <c r="S94" s="31">
        <v>482431</v>
      </c>
      <c r="T94" s="36">
        <f t="shared" si="22"/>
        <v>1.04255305355059</v>
      </c>
      <c r="U94" s="36">
        <f t="shared" si="23"/>
        <v>-1.1728321587052988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2733000</v>
      </c>
      <c r="E95" s="31">
        <v>2439430</v>
      </c>
      <c r="F95" s="31">
        <v>310557</v>
      </c>
      <c r="G95" s="36">
        <f t="shared" si="16"/>
        <v>0.11363227222832052</v>
      </c>
      <c r="H95" s="31">
        <v>407626</v>
      </c>
      <c r="I95" s="36">
        <f t="shared" si="17"/>
        <v>0.14914965239663375</v>
      </c>
      <c r="J95" s="31">
        <v>312327</v>
      </c>
      <c r="K95" s="36">
        <f t="shared" si="18"/>
        <v>0.12803277814899383</v>
      </c>
      <c r="L95" s="31">
        <v>2027921</v>
      </c>
      <c r="M95" s="36">
        <f t="shared" si="19"/>
        <v>0.83130936325289106</v>
      </c>
      <c r="N95" s="31">
        <f t="shared" si="20"/>
        <v>3058431</v>
      </c>
      <c r="O95" s="36">
        <f t="shared" si="21"/>
        <v>1.2537482116723988</v>
      </c>
      <c r="P95" s="31">
        <v>465230</v>
      </c>
      <c r="Q95" s="31">
        <v>2249000</v>
      </c>
      <c r="R95" s="31">
        <v>2249000</v>
      </c>
      <c r="S95" s="31">
        <v>2088685</v>
      </c>
      <c r="T95" s="36">
        <f t="shared" si="22"/>
        <v>0.92871720764784349</v>
      </c>
      <c r="U95" s="36">
        <f t="shared" si="23"/>
        <v>3.3589643832083054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44626265</v>
      </c>
      <c r="E96" s="32">
        <f>SUM(E92:E95)</f>
        <v>40609142</v>
      </c>
      <c r="F96" s="32">
        <f>SUM(F92:F95)</f>
        <v>479722954</v>
      </c>
      <c r="G96" s="37">
        <f t="shared" si="16"/>
        <v>10.749789479357055</v>
      </c>
      <c r="H96" s="32">
        <f>SUM(H92:H95)</f>
        <v>393828099</v>
      </c>
      <c r="I96" s="37">
        <f t="shared" si="17"/>
        <v>8.8250293633132859</v>
      </c>
      <c r="J96" s="32">
        <f>SUM(J92:J95)</f>
        <v>-558606620</v>
      </c>
      <c r="K96" s="37">
        <f t="shared" si="18"/>
        <v>-13.755686342745188</v>
      </c>
      <c r="L96" s="32">
        <f>SUM(L92:L95)</f>
        <v>-266885882</v>
      </c>
      <c r="M96" s="37">
        <f t="shared" si="19"/>
        <v>-6.5720640441012028</v>
      </c>
      <c r="N96" s="32">
        <f t="shared" si="20"/>
        <v>48058551</v>
      </c>
      <c r="O96" s="37">
        <f t="shared" si="21"/>
        <v>1.1834416742909761</v>
      </c>
      <c r="P96" s="32">
        <f>SUM(P92:P95)</f>
        <v>10637746</v>
      </c>
      <c r="Q96" s="32">
        <f>SUM(Q92:Q95)</f>
        <v>34655187</v>
      </c>
      <c r="R96" s="32">
        <f>SUM(R92:R95)</f>
        <v>21414405</v>
      </c>
      <c r="S96" s="32">
        <f>SUM(S92:S95)</f>
        <v>1099864279</v>
      </c>
      <c r="T96" s="37">
        <f t="shared" si="22"/>
        <v>51.360954413629514</v>
      </c>
      <c r="U96" s="37">
        <f t="shared" si="23"/>
        <v>-26.088574402885722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12370826</v>
      </c>
      <c r="E97" s="31">
        <v>17477876</v>
      </c>
      <c r="F97" s="31">
        <v>2166002</v>
      </c>
      <c r="G97" s="36">
        <f t="shared" si="16"/>
        <v>0.17508952110392628</v>
      </c>
      <c r="H97" s="31">
        <v>3884948</v>
      </c>
      <c r="I97" s="36">
        <f t="shared" si="17"/>
        <v>0.31404111576704741</v>
      </c>
      <c r="J97" s="31">
        <v>2556769</v>
      </c>
      <c r="K97" s="36">
        <f t="shared" si="18"/>
        <v>0.14628602468629484</v>
      </c>
      <c r="L97" s="31">
        <v>2784110</v>
      </c>
      <c r="M97" s="36">
        <f t="shared" si="19"/>
        <v>0.15929338324633954</v>
      </c>
      <c r="N97" s="31">
        <f t="shared" si="20"/>
        <v>11391829</v>
      </c>
      <c r="O97" s="36">
        <f t="shared" si="21"/>
        <v>0.65178566320072306</v>
      </c>
      <c r="P97" s="31">
        <v>11116418</v>
      </c>
      <c r="Q97" s="31">
        <v>25398795</v>
      </c>
      <c r="R97" s="31">
        <v>15982154</v>
      </c>
      <c r="S97" s="31">
        <v>34985444</v>
      </c>
      <c r="T97" s="36">
        <f t="shared" si="22"/>
        <v>2.1890318413900904</v>
      </c>
      <c r="U97" s="36">
        <f t="shared" si="23"/>
        <v>-0.74954972006270371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18172519</v>
      </c>
      <c r="E98" s="31">
        <v>8829848</v>
      </c>
      <c r="F98" s="31">
        <v>7372128</v>
      </c>
      <c r="G98" s="36">
        <f t="shared" si="16"/>
        <v>0.40567452426380735</v>
      </c>
      <c r="H98" s="31">
        <v>5706317</v>
      </c>
      <c r="I98" s="36">
        <f t="shared" si="17"/>
        <v>0.31400803598004218</v>
      </c>
      <c r="J98" s="31">
        <v>-10464823</v>
      </c>
      <c r="K98" s="36">
        <f t="shared" si="18"/>
        <v>-1.1851645690843149</v>
      </c>
      <c r="L98" s="31">
        <v>1413942</v>
      </c>
      <c r="M98" s="36">
        <f t="shared" si="19"/>
        <v>0.16013208834398962</v>
      </c>
      <c r="N98" s="31">
        <f t="shared" si="20"/>
        <v>4027564</v>
      </c>
      <c r="O98" s="36">
        <f t="shared" si="21"/>
        <v>0.45613061515894726</v>
      </c>
      <c r="P98" s="31">
        <v>195707695</v>
      </c>
      <c r="Q98" s="31">
        <v>6374278</v>
      </c>
      <c r="R98" s="31">
        <v>24425774</v>
      </c>
      <c r="S98" s="31">
        <v>196737293</v>
      </c>
      <c r="T98" s="36">
        <f t="shared" si="22"/>
        <v>8.0544957551805734</v>
      </c>
      <c r="U98" s="36">
        <f t="shared" si="23"/>
        <v>-0.99277523553685509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49474761</v>
      </c>
      <c r="E99" s="31">
        <v>49474761</v>
      </c>
      <c r="F99" s="31">
        <v>18973405</v>
      </c>
      <c r="G99" s="36">
        <f t="shared" si="16"/>
        <v>0.38349664791710664</v>
      </c>
      <c r="H99" s="31">
        <v>15777265</v>
      </c>
      <c r="I99" s="36">
        <f t="shared" si="17"/>
        <v>0.31889522417298793</v>
      </c>
      <c r="J99" s="31">
        <v>11172500</v>
      </c>
      <c r="K99" s="36">
        <f t="shared" si="18"/>
        <v>0.22582221266313948</v>
      </c>
      <c r="L99" s="31">
        <v>4776625</v>
      </c>
      <c r="M99" s="36">
        <f t="shared" si="19"/>
        <v>9.6546701862794237E-2</v>
      </c>
      <c r="N99" s="31">
        <f t="shared" si="20"/>
        <v>50699795</v>
      </c>
      <c r="O99" s="36">
        <f t="shared" si="21"/>
        <v>1.0247607866160284</v>
      </c>
      <c r="P99" s="31">
        <v>11489524</v>
      </c>
      <c r="Q99" s="31">
        <v>50929879</v>
      </c>
      <c r="R99" s="31">
        <v>51053277</v>
      </c>
      <c r="S99" s="31">
        <v>30845562</v>
      </c>
      <c r="T99" s="36">
        <f t="shared" si="22"/>
        <v>0.60418378236523385</v>
      </c>
      <c r="U99" s="36">
        <f t="shared" si="23"/>
        <v>-0.58426258563888278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83424972</v>
      </c>
      <c r="E100" s="31">
        <v>54914348</v>
      </c>
      <c r="F100" s="31">
        <v>31700940</v>
      </c>
      <c r="G100" s="36">
        <f>IF(($D100     =0),0,($F100     /$D100     ))</f>
        <v>0.3799934149213739</v>
      </c>
      <c r="H100" s="31">
        <v>-3302950</v>
      </c>
      <c r="I100" s="36">
        <f>IF(($D100     =0),0,($H100     /$D100     ))</f>
        <v>-3.9591862254385893E-2</v>
      </c>
      <c r="J100" s="31">
        <v>7838403</v>
      </c>
      <c r="K100" s="36">
        <f>IF(($E100     =0),0,($J100     /$E100     ))</f>
        <v>0.14273870646702388</v>
      </c>
      <c r="L100" s="31">
        <v>15721066</v>
      </c>
      <c r="M100" s="36">
        <f>IF(($E100     =0),0,($L100     /$E100     ))</f>
        <v>0.28628339537055053</v>
      </c>
      <c r="N100" s="31">
        <f>$F100     +$H100     +$J100     +$L100</f>
        <v>51957459</v>
      </c>
      <c r="O100" s="36">
        <f>IF(($E100     =0),0,($N100     /$E100     ))</f>
        <v>0.94615452777478115</v>
      </c>
      <c r="P100" s="31">
        <v>859624</v>
      </c>
      <c r="Q100" s="31">
        <v>32817368</v>
      </c>
      <c r="R100" s="31">
        <v>24868531</v>
      </c>
      <c r="S100" s="31">
        <v>32551943</v>
      </c>
      <c r="T100" s="36">
        <f>IF(($R100     =0),0,($S100     /$R100     ))</f>
        <v>1.3089612329735119</v>
      </c>
      <c r="U100" s="36">
        <f>IF(($P100     =0),0,(($L100     /$P100     )-1))</f>
        <v>17.288305119447571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163443078</v>
      </c>
      <c r="E101" s="32">
        <f>SUM(E97:E100)</f>
        <v>130696833</v>
      </c>
      <c r="F101" s="32">
        <f>SUM(F97:F100)</f>
        <v>60212475</v>
      </c>
      <c r="G101" s="37">
        <f>IF(($D101     =0),0,($F101     /$D101     ))</f>
        <v>0.36840027572167972</v>
      </c>
      <c r="H101" s="32">
        <f>SUM(H97:H100)</f>
        <v>22065580</v>
      </c>
      <c r="I101" s="37">
        <f>IF(($D101     =0),0,($H101     /$D101     ))</f>
        <v>0.13500467728587442</v>
      </c>
      <c r="J101" s="32">
        <f>SUM(J97:J100)</f>
        <v>11102849</v>
      </c>
      <c r="K101" s="37">
        <f>IF(($E101     =0),0,($J101     /$E101     ))</f>
        <v>8.495117092852586E-2</v>
      </c>
      <c r="L101" s="32">
        <f>SUM(L97:L100)</f>
        <v>24695743</v>
      </c>
      <c r="M101" s="37">
        <f>IF(($E101     =0),0,($L101     /$E101     ))</f>
        <v>0.18895441024190693</v>
      </c>
      <c r="N101" s="32">
        <f>$F101     +$H101     +$J101     +$L101</f>
        <v>118076647</v>
      </c>
      <c r="O101" s="37">
        <f>IF(($E101     =0),0,($N101     /$E101     ))</f>
        <v>0.90343923635854284</v>
      </c>
      <c r="P101" s="32">
        <f>SUM(P97:P100)</f>
        <v>219173261</v>
      </c>
      <c r="Q101" s="32">
        <f>SUM(Q97:Q100)</f>
        <v>115520320</v>
      </c>
      <c r="R101" s="32">
        <f>SUM(R97:R100)</f>
        <v>116329736</v>
      </c>
      <c r="S101" s="32">
        <f>SUM(S97:S100)</f>
        <v>295120242</v>
      </c>
      <c r="T101" s="37">
        <f>IF(($R101     =0),0,($S101     /$R101     ))</f>
        <v>2.5369286662870101</v>
      </c>
      <c r="U101" s="37">
        <f>IF(($P101     =0),0,(($L101     /$P101     )-1))</f>
        <v>-0.8873231940460109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941717465</v>
      </c>
      <c r="E102" s="32">
        <f>SUM(E88:E90,E92:E95,E97:E100)</f>
        <v>840289403</v>
      </c>
      <c r="F102" s="32">
        <f>SUM(F88:F90,F92:F95,F97:F100)</f>
        <v>653242776</v>
      </c>
      <c r="G102" s="37">
        <f>IF(($D102     =0),0,($F102     /$D102     ))</f>
        <v>0.69367172244171982</v>
      </c>
      <c r="H102" s="32">
        <f>SUM(H88:H90,H92:H95,H97:H100)</f>
        <v>577298844</v>
      </c>
      <c r="I102" s="37">
        <f>IF(($D102     =0),0,($H102     /$D102     ))</f>
        <v>0.61302764943411137</v>
      </c>
      <c r="J102" s="32">
        <f>SUM(J88:J90,J92:J95,J97:J100)</f>
        <v>-326194473</v>
      </c>
      <c r="K102" s="37">
        <f>IF(($E102     =0),0,($J102     /$E102     ))</f>
        <v>-0.38819301045023413</v>
      </c>
      <c r="L102" s="32">
        <f>SUM(L88:L90,L92:L95,L97:L100)</f>
        <v>89325275</v>
      </c>
      <c r="M102" s="37">
        <f>IF(($E102     =0),0,($L102     /$E102     ))</f>
        <v>0.10630298880491773</v>
      </c>
      <c r="N102" s="32">
        <f>$F102     +$H102     +$J102     +$L102</f>
        <v>993672422</v>
      </c>
      <c r="O102" s="37">
        <f>IF(($E102     =0),0,($N102     /$E102     ))</f>
        <v>1.1825359435123093</v>
      </c>
      <c r="P102" s="32">
        <f>SUM(P88:P90,P92:P95,P97:P100)</f>
        <v>53520232</v>
      </c>
      <c r="Q102" s="32">
        <f>SUM(Q88:Q90,Q92:Q95,Q97:Q100)</f>
        <v>1126986718</v>
      </c>
      <c r="R102" s="32">
        <f>SUM(R88:R90,R92:R95,R97:R100)</f>
        <v>885563812</v>
      </c>
      <c r="S102" s="32">
        <f>SUM(S88:S90,S92:S95,S97:S100)</f>
        <v>2239900311</v>
      </c>
      <c r="T102" s="37">
        <f>IF(($R102     =0),0,($S102     /$R102     ))</f>
        <v>2.5293494163241621</v>
      </c>
      <c r="U102" s="37">
        <f>IF(($P102     =0),0,(($L102     /$P102     )-1))</f>
        <v>0.66900014558980248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164787680</v>
      </c>
      <c r="E105" s="31">
        <v>167150680</v>
      </c>
      <c r="F105" s="31">
        <v>9297932</v>
      </c>
      <c r="G105" s="36">
        <f t="shared" ref="G105:G136" si="24">IF(($D105     =0),0,($F105     /$D105     ))</f>
        <v>5.6423708374315359E-2</v>
      </c>
      <c r="H105" s="31">
        <v>27780030</v>
      </c>
      <c r="I105" s="36">
        <f t="shared" ref="I105:I136" si="25">IF(($D105     =0),0,($H105     /$D105     ))</f>
        <v>0.1685807458421649</v>
      </c>
      <c r="J105" s="31">
        <v>48034940</v>
      </c>
      <c r="K105" s="36">
        <f t="shared" ref="K105:K136" si="26">IF(($E105     =0),0,($J105     /$E105     ))</f>
        <v>0.28737507977831739</v>
      </c>
      <c r="L105" s="31">
        <v>69950374</v>
      </c>
      <c r="M105" s="36">
        <f t="shared" ref="M105:M136" si="27">IF(($E105     =0),0,($L105     /$E105     ))</f>
        <v>0.41848692449232033</v>
      </c>
      <c r="N105" s="31">
        <f t="shared" ref="N105:N136" si="28">$F105     +$H105     +$J105     +$L105</f>
        <v>155063276</v>
      </c>
      <c r="O105" s="36">
        <f t="shared" ref="O105:O136" si="29">IF(($E105     =0),0,($N105     /$E105     ))</f>
        <v>0.92768558285254954</v>
      </c>
      <c r="P105" s="31">
        <v>16537338</v>
      </c>
      <c r="Q105" s="31">
        <v>200550660</v>
      </c>
      <c r="R105" s="31">
        <v>252399720</v>
      </c>
      <c r="S105" s="31">
        <v>231127010</v>
      </c>
      <c r="T105" s="36">
        <f t="shared" ref="T105:T136" si="30">IF(($R105     =0),0,($S105     /$R105     ))</f>
        <v>0.91571817116120413</v>
      </c>
      <c r="U105" s="36">
        <f t="shared" ref="U105:U136" si="31">IF(($P105     =0),0,(($L105     /$P105     )-1))</f>
        <v>3.229844851692576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164787680</v>
      </c>
      <c r="E106" s="32">
        <f>E105</f>
        <v>167150680</v>
      </c>
      <c r="F106" s="32">
        <f>F105</f>
        <v>9297932</v>
      </c>
      <c r="G106" s="37">
        <f t="shared" si="24"/>
        <v>5.6423708374315359E-2</v>
      </c>
      <c r="H106" s="32">
        <f>H105</f>
        <v>27780030</v>
      </c>
      <c r="I106" s="37">
        <f t="shared" si="25"/>
        <v>0.1685807458421649</v>
      </c>
      <c r="J106" s="32">
        <f>J105</f>
        <v>48034940</v>
      </c>
      <c r="K106" s="37">
        <f t="shared" si="26"/>
        <v>0.28737507977831739</v>
      </c>
      <c r="L106" s="32">
        <f>L105</f>
        <v>69950374</v>
      </c>
      <c r="M106" s="37">
        <f t="shared" si="27"/>
        <v>0.41848692449232033</v>
      </c>
      <c r="N106" s="32">
        <f t="shared" si="28"/>
        <v>155063276</v>
      </c>
      <c r="O106" s="37">
        <f t="shared" si="29"/>
        <v>0.92768558285254954</v>
      </c>
      <c r="P106" s="32">
        <f>P105</f>
        <v>16537338</v>
      </c>
      <c r="Q106" s="32">
        <f>Q105</f>
        <v>200550660</v>
      </c>
      <c r="R106" s="32">
        <f>R105</f>
        <v>252399720</v>
      </c>
      <c r="S106" s="32">
        <f>S105</f>
        <v>231127010</v>
      </c>
      <c r="T106" s="37">
        <f t="shared" si="30"/>
        <v>0.91571817116120413</v>
      </c>
      <c r="U106" s="37">
        <f t="shared" si="31"/>
        <v>3.229844851692576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1873129</v>
      </c>
      <c r="E107" s="31">
        <v>1768877</v>
      </c>
      <c r="F107" s="31">
        <v>91021</v>
      </c>
      <c r="G107" s="36">
        <f t="shared" si="24"/>
        <v>4.859302269090917E-2</v>
      </c>
      <c r="H107" s="31">
        <v>816195</v>
      </c>
      <c r="I107" s="36">
        <f t="shared" si="25"/>
        <v>0.43573880923310676</v>
      </c>
      <c r="J107" s="31">
        <v>676131</v>
      </c>
      <c r="K107" s="36">
        <f t="shared" si="26"/>
        <v>0.38223743086715467</v>
      </c>
      <c r="L107" s="31">
        <v>203403</v>
      </c>
      <c r="M107" s="36">
        <f t="shared" si="27"/>
        <v>0.11498990602512216</v>
      </c>
      <c r="N107" s="31">
        <f t="shared" si="28"/>
        <v>1786750</v>
      </c>
      <c r="O107" s="36">
        <f t="shared" si="29"/>
        <v>1.0101041508256368</v>
      </c>
      <c r="P107" s="31">
        <v>980000</v>
      </c>
      <c r="Q107" s="31">
        <v>2999166</v>
      </c>
      <c r="R107" s="31">
        <v>3195406</v>
      </c>
      <c r="S107" s="31">
        <v>2798721</v>
      </c>
      <c r="T107" s="36">
        <f t="shared" si="30"/>
        <v>0.87585771573314941</v>
      </c>
      <c r="U107" s="36">
        <f t="shared" si="31"/>
        <v>-0.7924459183673469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7911117</v>
      </c>
      <c r="E108" s="31">
        <v>7911117</v>
      </c>
      <c r="F108" s="31">
        <v>357584</v>
      </c>
      <c r="G108" s="36">
        <f t="shared" si="24"/>
        <v>4.5200191072891478E-2</v>
      </c>
      <c r="H108" s="31">
        <v>409318</v>
      </c>
      <c r="I108" s="36">
        <f t="shared" si="25"/>
        <v>5.1739596317435327E-2</v>
      </c>
      <c r="J108" s="31">
        <v>609276</v>
      </c>
      <c r="K108" s="36">
        <f t="shared" si="26"/>
        <v>7.7015167390395059E-2</v>
      </c>
      <c r="L108" s="31">
        <v>-131583</v>
      </c>
      <c r="M108" s="36">
        <f t="shared" si="27"/>
        <v>-1.663267020320898E-2</v>
      </c>
      <c r="N108" s="31">
        <f t="shared" si="28"/>
        <v>1244595</v>
      </c>
      <c r="O108" s="36">
        <f t="shared" si="29"/>
        <v>0.15732228457751288</v>
      </c>
      <c r="P108" s="31">
        <v>142845</v>
      </c>
      <c r="Q108" s="31">
        <v>6741424</v>
      </c>
      <c r="R108" s="31">
        <v>6741424</v>
      </c>
      <c r="S108" s="31">
        <v>1421399</v>
      </c>
      <c r="T108" s="36">
        <f t="shared" si="30"/>
        <v>0.21084551275813537</v>
      </c>
      <c r="U108" s="36">
        <f t="shared" si="31"/>
        <v>-1.9211592985403758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16160842</v>
      </c>
      <c r="E109" s="31">
        <v>16463842</v>
      </c>
      <c r="F109" s="31">
        <v>41665</v>
      </c>
      <c r="G109" s="36">
        <f t="shared" si="24"/>
        <v>2.578145371385971E-3</v>
      </c>
      <c r="H109" s="31">
        <v>350281</v>
      </c>
      <c r="I109" s="36">
        <f t="shared" si="25"/>
        <v>2.1674675119031546E-2</v>
      </c>
      <c r="J109" s="31">
        <v>14606958</v>
      </c>
      <c r="K109" s="36">
        <f t="shared" si="26"/>
        <v>0.88721441811698631</v>
      </c>
      <c r="L109" s="31">
        <v>29546</v>
      </c>
      <c r="M109" s="36">
        <f t="shared" si="27"/>
        <v>1.7945993407857048E-3</v>
      </c>
      <c r="N109" s="31">
        <f t="shared" si="28"/>
        <v>15028450</v>
      </c>
      <c r="O109" s="36">
        <f t="shared" si="29"/>
        <v>0.91281548984738803</v>
      </c>
      <c r="P109" s="31">
        <v>5590847</v>
      </c>
      <c r="Q109" s="31">
        <v>14034113</v>
      </c>
      <c r="R109" s="31">
        <v>13971113</v>
      </c>
      <c r="S109" s="31">
        <v>13991446</v>
      </c>
      <c r="T109" s="36">
        <f t="shared" si="30"/>
        <v>1.0014553600704539</v>
      </c>
      <c r="U109" s="36">
        <f t="shared" si="31"/>
        <v>-0.99471529090314936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5042542</v>
      </c>
      <c r="E110" s="31">
        <v>11424768</v>
      </c>
      <c r="F110" s="31">
        <v>988117</v>
      </c>
      <c r="G110" s="36">
        <f t="shared" si="24"/>
        <v>0.19595612688996938</v>
      </c>
      <c r="H110" s="31">
        <v>923599</v>
      </c>
      <c r="I110" s="36">
        <f t="shared" si="25"/>
        <v>0.18316138963245124</v>
      </c>
      <c r="J110" s="31">
        <v>8769312</v>
      </c>
      <c r="K110" s="36">
        <f t="shared" si="26"/>
        <v>0.76757024737832746</v>
      </c>
      <c r="L110" s="31">
        <v>1047728</v>
      </c>
      <c r="M110" s="36">
        <f t="shared" si="27"/>
        <v>9.1706719996414804E-2</v>
      </c>
      <c r="N110" s="31">
        <f t="shared" si="28"/>
        <v>11728756</v>
      </c>
      <c r="O110" s="36">
        <f t="shared" si="29"/>
        <v>1.0266078050775298</v>
      </c>
      <c r="P110" s="31">
        <v>1690962</v>
      </c>
      <c r="Q110" s="31">
        <v>3311760</v>
      </c>
      <c r="R110" s="31">
        <v>7271310</v>
      </c>
      <c r="S110" s="31">
        <v>5321563</v>
      </c>
      <c r="T110" s="36">
        <f t="shared" si="30"/>
        <v>0.73185753323678948</v>
      </c>
      <c r="U110" s="36">
        <f t="shared" si="31"/>
        <v>-0.38039530160937973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1821687</v>
      </c>
      <c r="E111" s="31">
        <v>2419952</v>
      </c>
      <c r="F111" s="31">
        <v>2942512</v>
      </c>
      <c r="G111" s="36">
        <f t="shared" si="24"/>
        <v>1.6152676063451077</v>
      </c>
      <c r="H111" s="31">
        <v>916300</v>
      </c>
      <c r="I111" s="36">
        <f t="shared" si="25"/>
        <v>0.50299530050991192</v>
      </c>
      <c r="J111" s="31">
        <v>1125580</v>
      </c>
      <c r="K111" s="36">
        <f t="shared" si="26"/>
        <v>0.46512492809774741</v>
      </c>
      <c r="L111" s="31">
        <v>1362661</v>
      </c>
      <c r="M111" s="36">
        <f t="shared" si="27"/>
        <v>0.56309422666234699</v>
      </c>
      <c r="N111" s="31">
        <f t="shared" si="28"/>
        <v>6347053</v>
      </c>
      <c r="O111" s="36">
        <f t="shared" si="29"/>
        <v>2.6228011960567814</v>
      </c>
      <c r="P111" s="31">
        <v>1656265</v>
      </c>
      <c r="Q111" s="31">
        <v>2263541</v>
      </c>
      <c r="R111" s="31">
        <v>3609658</v>
      </c>
      <c r="S111" s="31">
        <v>9023834</v>
      </c>
      <c r="T111" s="36">
        <f t="shared" si="30"/>
        <v>2.4999138422531995</v>
      </c>
      <c r="U111" s="36">
        <f t="shared" si="31"/>
        <v>-0.1772687341699547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32809317</v>
      </c>
      <c r="E112" s="32">
        <f>SUM(E107:E111)</f>
        <v>39988556</v>
      </c>
      <c r="F112" s="32">
        <f>SUM(F107:F111)</f>
        <v>4420899</v>
      </c>
      <c r="G112" s="37">
        <f t="shared" si="24"/>
        <v>0.13474523105738531</v>
      </c>
      <c r="H112" s="32">
        <f>SUM(H107:H111)</f>
        <v>3415693</v>
      </c>
      <c r="I112" s="37">
        <f t="shared" si="25"/>
        <v>0.10410740948981047</v>
      </c>
      <c r="J112" s="32">
        <f>SUM(J107:J111)</f>
        <v>25787257</v>
      </c>
      <c r="K112" s="37">
        <f t="shared" si="26"/>
        <v>0.64486592114003816</v>
      </c>
      <c r="L112" s="32">
        <f>SUM(L107:L111)</f>
        <v>2511755</v>
      </c>
      <c r="M112" s="37">
        <f t="shared" si="27"/>
        <v>6.2811845468988672E-2</v>
      </c>
      <c r="N112" s="32">
        <f t="shared" si="28"/>
        <v>36135604</v>
      </c>
      <c r="O112" s="37">
        <f t="shared" si="29"/>
        <v>0.9036486338741514</v>
      </c>
      <c r="P112" s="32">
        <f>SUM(P107:P111)</f>
        <v>10060919</v>
      </c>
      <c r="Q112" s="32">
        <f>SUM(Q107:Q111)</f>
        <v>29350004</v>
      </c>
      <c r="R112" s="32">
        <f>SUM(R107:R111)</f>
        <v>34788911</v>
      </c>
      <c r="S112" s="32">
        <f>SUM(S107:S111)</f>
        <v>32556963</v>
      </c>
      <c r="T112" s="37">
        <f t="shared" si="30"/>
        <v>0.93584311966534395</v>
      </c>
      <c r="U112" s="37">
        <f t="shared" si="31"/>
        <v>-0.75034537103419674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2265000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-3560</v>
      </c>
      <c r="Q113" s="31">
        <v>0</v>
      </c>
      <c r="R113" s="31">
        <v>0</v>
      </c>
      <c r="S113" s="31">
        <v>130</v>
      </c>
      <c r="T113" s="36">
        <f t="shared" si="30"/>
        <v>0</v>
      </c>
      <c r="U113" s="36">
        <f t="shared" si="31"/>
        <v>-1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4882002</v>
      </c>
      <c r="E114" s="31">
        <v>4811700</v>
      </c>
      <c r="F114" s="31">
        <v>560753</v>
      </c>
      <c r="G114" s="36">
        <f t="shared" si="24"/>
        <v>0.11486128026985651</v>
      </c>
      <c r="H114" s="31">
        <v>745633</v>
      </c>
      <c r="I114" s="36">
        <f t="shared" si="25"/>
        <v>0.15273099027816867</v>
      </c>
      <c r="J114" s="31">
        <v>660944</v>
      </c>
      <c r="K114" s="36">
        <f t="shared" si="26"/>
        <v>0.13736184716420391</v>
      </c>
      <c r="L114" s="31">
        <v>1961420</v>
      </c>
      <c r="M114" s="36">
        <f t="shared" si="27"/>
        <v>0.40763555500135085</v>
      </c>
      <c r="N114" s="31">
        <f t="shared" si="28"/>
        <v>3928750</v>
      </c>
      <c r="O114" s="36">
        <f t="shared" si="29"/>
        <v>0.81649936612839535</v>
      </c>
      <c r="P114" s="31">
        <v>1030897</v>
      </c>
      <c r="Q114" s="31">
        <v>5070951</v>
      </c>
      <c r="R114" s="31">
        <v>4799719</v>
      </c>
      <c r="S114" s="31">
        <v>3173161</v>
      </c>
      <c r="T114" s="36">
        <f t="shared" si="30"/>
        <v>0.66111391104354233</v>
      </c>
      <c r="U114" s="36">
        <f t="shared" si="31"/>
        <v>0.90263430779214615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9792200</v>
      </c>
      <c r="F115" s="31">
        <v>0</v>
      </c>
      <c r="G115" s="36">
        <f t="shared" si="24"/>
        <v>0</v>
      </c>
      <c r="H115" s="31">
        <v>6599600</v>
      </c>
      <c r="I115" s="36">
        <f t="shared" si="25"/>
        <v>0</v>
      </c>
      <c r="J115" s="31">
        <v>1703200</v>
      </c>
      <c r="K115" s="36">
        <f t="shared" si="26"/>
        <v>0.17393435591593309</v>
      </c>
      <c r="L115" s="31">
        <v>1534560</v>
      </c>
      <c r="M115" s="36">
        <f t="shared" si="27"/>
        <v>0.15671248544760116</v>
      </c>
      <c r="N115" s="31">
        <f t="shared" si="28"/>
        <v>9837360</v>
      </c>
      <c r="O115" s="36">
        <f t="shared" si="29"/>
        <v>1.0046118339086212</v>
      </c>
      <c r="P115" s="31">
        <v>0</v>
      </c>
      <c r="Q115" s="31">
        <v>55824</v>
      </c>
      <c r="R115" s="31">
        <v>0</v>
      </c>
      <c r="S115" s="31">
        <v>2474019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14324500</v>
      </c>
      <c r="E116" s="31">
        <v>16311500</v>
      </c>
      <c r="F116" s="31">
        <v>6118884</v>
      </c>
      <c r="G116" s="36">
        <f t="shared" si="24"/>
        <v>0.42716213480400711</v>
      </c>
      <c r="H116" s="31">
        <v>1749371</v>
      </c>
      <c r="I116" s="36">
        <f t="shared" si="25"/>
        <v>0.12212440224789696</v>
      </c>
      <c r="J116" s="31">
        <v>232505</v>
      </c>
      <c r="K116" s="36">
        <f t="shared" si="26"/>
        <v>1.4254053888360972E-2</v>
      </c>
      <c r="L116" s="31">
        <v>27767</v>
      </c>
      <c r="M116" s="36">
        <f t="shared" si="27"/>
        <v>1.702295926187046E-3</v>
      </c>
      <c r="N116" s="31">
        <f t="shared" si="28"/>
        <v>8128527</v>
      </c>
      <c r="O116" s="36">
        <f t="shared" si="29"/>
        <v>0.49833105477730438</v>
      </c>
      <c r="P116" s="31">
        <v>-521857</v>
      </c>
      <c r="Q116" s="31">
        <v>13392000</v>
      </c>
      <c r="R116" s="31">
        <v>13597000</v>
      </c>
      <c r="S116" s="31">
        <v>12051648</v>
      </c>
      <c r="T116" s="36">
        <f t="shared" si="30"/>
        <v>0.88634610575862327</v>
      </c>
      <c r="U116" s="36">
        <f t="shared" si="31"/>
        <v>-1.0532080627451581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10697207</v>
      </c>
      <c r="E117" s="31">
        <v>10539954</v>
      </c>
      <c r="F117" s="31">
        <v>2793160</v>
      </c>
      <c r="G117" s="36">
        <f t="shared" si="24"/>
        <v>0.26111114798470292</v>
      </c>
      <c r="H117" s="31">
        <v>3211001</v>
      </c>
      <c r="I117" s="36">
        <f t="shared" si="25"/>
        <v>0.30017190468502664</v>
      </c>
      <c r="J117" s="31">
        <v>2500309</v>
      </c>
      <c r="K117" s="36">
        <f t="shared" si="26"/>
        <v>0.23722200305618033</v>
      </c>
      <c r="L117" s="31">
        <v>11921872</v>
      </c>
      <c r="M117" s="36">
        <f t="shared" si="27"/>
        <v>1.1311123369229126</v>
      </c>
      <c r="N117" s="31">
        <f t="shared" si="28"/>
        <v>20426342</v>
      </c>
      <c r="O117" s="36">
        <f t="shared" si="29"/>
        <v>1.9379915699821839</v>
      </c>
      <c r="P117" s="31">
        <v>7880128</v>
      </c>
      <c r="Q117" s="31">
        <v>14078583</v>
      </c>
      <c r="R117" s="31">
        <v>17194089</v>
      </c>
      <c r="S117" s="31">
        <v>23369793</v>
      </c>
      <c r="T117" s="36">
        <f t="shared" si="30"/>
        <v>1.3591759935638346</v>
      </c>
      <c r="U117" s="36">
        <f t="shared" si="31"/>
        <v>0.51290334370203117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419750</v>
      </c>
      <c r="E118" s="31">
        <v>540000</v>
      </c>
      <c r="F118" s="31">
        <v>220380</v>
      </c>
      <c r="G118" s="36">
        <f t="shared" si="24"/>
        <v>0.52502680166765936</v>
      </c>
      <c r="H118" s="31">
        <v>234555</v>
      </c>
      <c r="I118" s="36">
        <f t="shared" si="25"/>
        <v>0.55879690291840378</v>
      </c>
      <c r="J118" s="31">
        <v>40718</v>
      </c>
      <c r="K118" s="36">
        <f t="shared" si="26"/>
        <v>7.5403703703703709E-2</v>
      </c>
      <c r="L118" s="31">
        <v>27914</v>
      </c>
      <c r="M118" s="36">
        <f t="shared" si="27"/>
        <v>5.1692592592592596E-2</v>
      </c>
      <c r="N118" s="31">
        <f t="shared" si="28"/>
        <v>523567</v>
      </c>
      <c r="O118" s="36">
        <f t="shared" si="29"/>
        <v>0.96956851851851855</v>
      </c>
      <c r="P118" s="31">
        <v>48586</v>
      </c>
      <c r="Q118" s="31">
        <v>400143</v>
      </c>
      <c r="R118" s="31">
        <v>400143</v>
      </c>
      <c r="S118" s="31">
        <v>1121194</v>
      </c>
      <c r="T118" s="36">
        <f t="shared" si="30"/>
        <v>2.8019832909734772</v>
      </c>
      <c r="U118" s="36">
        <f t="shared" si="31"/>
        <v>-0.42547235829251229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1463220</v>
      </c>
      <c r="E119" s="31">
        <v>1505060</v>
      </c>
      <c r="F119" s="31">
        <v>186615</v>
      </c>
      <c r="G119" s="36">
        <f t="shared" si="24"/>
        <v>0.12753721244925575</v>
      </c>
      <c r="H119" s="31">
        <v>257413</v>
      </c>
      <c r="I119" s="36">
        <f t="shared" si="25"/>
        <v>0.1759222809967059</v>
      </c>
      <c r="J119" s="31">
        <v>305262</v>
      </c>
      <c r="K119" s="36">
        <f t="shared" si="26"/>
        <v>0.20282380768873001</v>
      </c>
      <c r="L119" s="31">
        <v>216742</v>
      </c>
      <c r="M119" s="36">
        <f t="shared" si="27"/>
        <v>0.14400887672252269</v>
      </c>
      <c r="N119" s="31">
        <f t="shared" si="28"/>
        <v>966032</v>
      </c>
      <c r="O119" s="36">
        <f t="shared" si="29"/>
        <v>0.64185613862570268</v>
      </c>
      <c r="P119" s="31">
        <v>455708</v>
      </c>
      <c r="Q119" s="31">
        <v>13580552</v>
      </c>
      <c r="R119" s="31">
        <v>13068952</v>
      </c>
      <c r="S119" s="31">
        <v>1042492</v>
      </c>
      <c r="T119" s="36">
        <f t="shared" si="30"/>
        <v>7.976859965512155E-2</v>
      </c>
      <c r="U119" s="36">
        <f t="shared" si="31"/>
        <v>-0.5243840353910838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34051679</v>
      </c>
      <c r="E121" s="32">
        <f>SUM(E113:E120)</f>
        <v>43500414</v>
      </c>
      <c r="F121" s="32">
        <f>SUM(F113:F120)</f>
        <v>9879792</v>
      </c>
      <c r="G121" s="37">
        <f t="shared" si="24"/>
        <v>0.29014111169085083</v>
      </c>
      <c r="H121" s="32">
        <f>SUM(H113:H120)</f>
        <v>12797573</v>
      </c>
      <c r="I121" s="37">
        <f t="shared" si="25"/>
        <v>0.37582795843928868</v>
      </c>
      <c r="J121" s="32">
        <f>SUM(J113:J120)</f>
        <v>5442938</v>
      </c>
      <c r="K121" s="37">
        <f t="shared" si="26"/>
        <v>0.12512382066064934</v>
      </c>
      <c r="L121" s="32">
        <f>SUM(L113:L120)</f>
        <v>15690275</v>
      </c>
      <c r="M121" s="37">
        <f t="shared" si="27"/>
        <v>0.36069254421348723</v>
      </c>
      <c r="N121" s="32">
        <f t="shared" si="28"/>
        <v>43810578</v>
      </c>
      <c r="O121" s="37">
        <f t="shared" si="29"/>
        <v>1.0071301390372975</v>
      </c>
      <c r="P121" s="32">
        <f>SUM(P113:P120)</f>
        <v>8889902</v>
      </c>
      <c r="Q121" s="32">
        <f>SUM(Q113:Q120)</f>
        <v>46578053</v>
      </c>
      <c r="R121" s="32">
        <f>SUM(R113:R120)</f>
        <v>49059903</v>
      </c>
      <c r="S121" s="32">
        <f>SUM(S113:S120)</f>
        <v>43232437</v>
      </c>
      <c r="T121" s="37">
        <f t="shared" si="30"/>
        <v>0.88121733546843739</v>
      </c>
      <c r="U121" s="37">
        <f t="shared" si="31"/>
        <v>0.76495477677931656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388020</v>
      </c>
      <c r="E122" s="31">
        <v>463857</v>
      </c>
      <c r="F122" s="31">
        <v>205532</v>
      </c>
      <c r="G122" s="36">
        <f t="shared" si="24"/>
        <v>0.52969434565228601</v>
      </c>
      <c r="H122" s="31">
        <v>249372</v>
      </c>
      <c r="I122" s="36">
        <f t="shared" si="25"/>
        <v>0.64267821246327506</v>
      </c>
      <c r="J122" s="31">
        <v>69099</v>
      </c>
      <c r="K122" s="36">
        <f t="shared" si="26"/>
        <v>0.14896616845277746</v>
      </c>
      <c r="L122" s="31">
        <v>66158</v>
      </c>
      <c r="M122" s="36">
        <f t="shared" si="27"/>
        <v>0.14262585236398287</v>
      </c>
      <c r="N122" s="31">
        <f t="shared" si="28"/>
        <v>590161</v>
      </c>
      <c r="O122" s="36">
        <f t="shared" si="29"/>
        <v>1.2722908137637245</v>
      </c>
      <c r="P122" s="31">
        <v>97008</v>
      </c>
      <c r="Q122" s="31">
        <v>467083</v>
      </c>
      <c r="R122" s="31">
        <v>369895</v>
      </c>
      <c r="S122" s="31">
        <v>362109</v>
      </c>
      <c r="T122" s="36">
        <f t="shared" si="30"/>
        <v>0.97895078333040453</v>
      </c>
      <c r="U122" s="36">
        <f t="shared" si="31"/>
        <v>-0.31801500907141678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356158</v>
      </c>
      <c r="E123" s="31">
        <v>256158</v>
      </c>
      <c r="F123" s="31">
        <v>250362</v>
      </c>
      <c r="G123" s="36">
        <f t="shared" si="24"/>
        <v>0.70295206060231696</v>
      </c>
      <c r="H123" s="31">
        <v>46040</v>
      </c>
      <c r="I123" s="36">
        <f t="shared" si="25"/>
        <v>0.12926847073489856</v>
      </c>
      <c r="J123" s="31">
        <v>60920</v>
      </c>
      <c r="K123" s="36">
        <f t="shared" si="26"/>
        <v>0.23782196925335145</v>
      </c>
      <c r="L123" s="31">
        <v>233987</v>
      </c>
      <c r="M123" s="36">
        <f t="shared" si="27"/>
        <v>0.91344795009330182</v>
      </c>
      <c r="N123" s="31">
        <f t="shared" si="28"/>
        <v>591309</v>
      </c>
      <c r="O123" s="36">
        <f t="shared" si="29"/>
        <v>2.3083760803878857</v>
      </c>
      <c r="P123" s="31">
        <v>81419</v>
      </c>
      <c r="Q123" s="31">
        <v>237386</v>
      </c>
      <c r="R123" s="31">
        <v>339522</v>
      </c>
      <c r="S123" s="31">
        <v>481508</v>
      </c>
      <c r="T123" s="36">
        <f t="shared" si="30"/>
        <v>1.4181938136556689</v>
      </c>
      <c r="U123" s="36">
        <f t="shared" si="31"/>
        <v>1.8738623662781415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450120</v>
      </c>
      <c r="E124" s="31">
        <v>5143212</v>
      </c>
      <c r="F124" s="31">
        <v>1186366</v>
      </c>
      <c r="G124" s="36">
        <f t="shared" si="24"/>
        <v>2.6356660446103262</v>
      </c>
      <c r="H124" s="31">
        <v>1825136</v>
      </c>
      <c r="I124" s="36">
        <f t="shared" si="25"/>
        <v>4.0547765040433665</v>
      </c>
      <c r="J124" s="31">
        <v>591056</v>
      </c>
      <c r="K124" s="36">
        <f t="shared" si="26"/>
        <v>0.11491962610135456</v>
      </c>
      <c r="L124" s="31">
        <v>339780</v>
      </c>
      <c r="M124" s="36">
        <f t="shared" si="27"/>
        <v>6.6063774932862959E-2</v>
      </c>
      <c r="N124" s="31">
        <f t="shared" si="28"/>
        <v>3942338</v>
      </c>
      <c r="O124" s="36">
        <f t="shared" si="29"/>
        <v>0.76651283283675653</v>
      </c>
      <c r="P124" s="31">
        <v>322297</v>
      </c>
      <c r="Q124" s="31">
        <v>1124268</v>
      </c>
      <c r="R124" s="31">
        <v>21047785</v>
      </c>
      <c r="S124" s="31">
        <v>866053</v>
      </c>
      <c r="T124" s="36">
        <f t="shared" si="30"/>
        <v>4.1146990051447216E-2</v>
      </c>
      <c r="U124" s="36">
        <f t="shared" si="31"/>
        <v>5.4244997626412994E-2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1194298</v>
      </c>
      <c r="E126" s="32">
        <f>SUM(E122:E125)</f>
        <v>5863227</v>
      </c>
      <c r="F126" s="32">
        <f>SUM(F122:F125)</f>
        <v>1642260</v>
      </c>
      <c r="G126" s="37">
        <f t="shared" si="24"/>
        <v>1.3750839405240569</v>
      </c>
      <c r="H126" s="32">
        <f>SUM(H122:H125)</f>
        <v>2120548</v>
      </c>
      <c r="I126" s="37">
        <f t="shared" si="25"/>
        <v>1.7755602035672839</v>
      </c>
      <c r="J126" s="32">
        <f>SUM(J122:J125)</f>
        <v>721075</v>
      </c>
      <c r="K126" s="37">
        <f t="shared" si="26"/>
        <v>0.1229826169104488</v>
      </c>
      <c r="L126" s="32">
        <f>SUM(L122:L125)</f>
        <v>639925</v>
      </c>
      <c r="M126" s="37">
        <f t="shared" si="27"/>
        <v>0.10914211576662476</v>
      </c>
      <c r="N126" s="32">
        <f t="shared" si="28"/>
        <v>5123808</v>
      </c>
      <c r="O126" s="37">
        <f t="shared" si="29"/>
        <v>0.87388873055742167</v>
      </c>
      <c r="P126" s="32">
        <f>SUM(P122:P125)</f>
        <v>500724</v>
      </c>
      <c r="Q126" s="32">
        <f>SUM(Q122:Q125)</f>
        <v>1828737</v>
      </c>
      <c r="R126" s="32">
        <f>SUM(R122:R125)</f>
        <v>21757202</v>
      </c>
      <c r="S126" s="32">
        <f>SUM(S122:S125)</f>
        <v>1709670</v>
      </c>
      <c r="T126" s="37">
        <f t="shared" si="30"/>
        <v>7.8579497492370573E-2</v>
      </c>
      <c r="U126" s="37">
        <f t="shared" si="31"/>
        <v>0.27799945678657312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216</v>
      </c>
      <c r="E127" s="31">
        <v>216</v>
      </c>
      <c r="F127" s="31">
        <v>26</v>
      </c>
      <c r="G127" s="36">
        <f t="shared" si="24"/>
        <v>0.12037037037037036</v>
      </c>
      <c r="H127" s="31">
        <v>22</v>
      </c>
      <c r="I127" s="36">
        <f t="shared" si="25"/>
        <v>0.10185185185185185</v>
      </c>
      <c r="J127" s="31">
        <v>22</v>
      </c>
      <c r="K127" s="36">
        <f t="shared" si="26"/>
        <v>0.10185185185185185</v>
      </c>
      <c r="L127" s="31">
        <v>147</v>
      </c>
      <c r="M127" s="36">
        <f t="shared" si="27"/>
        <v>0.68055555555555558</v>
      </c>
      <c r="N127" s="31">
        <f t="shared" si="28"/>
        <v>217</v>
      </c>
      <c r="O127" s="36">
        <f t="shared" si="29"/>
        <v>1.0046296296296295</v>
      </c>
      <c r="P127" s="31">
        <v>65</v>
      </c>
      <c r="Q127" s="31">
        <v>0</v>
      </c>
      <c r="R127" s="31">
        <v>0</v>
      </c>
      <c r="S127" s="31">
        <v>187</v>
      </c>
      <c r="T127" s="36">
        <f t="shared" si="30"/>
        <v>0</v>
      </c>
      <c r="U127" s="36">
        <f t="shared" si="31"/>
        <v>1.2615384615384615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185075</v>
      </c>
      <c r="E128" s="31">
        <v>1695063</v>
      </c>
      <c r="F128" s="31">
        <v>1583651</v>
      </c>
      <c r="G128" s="36">
        <f t="shared" si="24"/>
        <v>8.5568066999864918</v>
      </c>
      <c r="H128" s="31">
        <v>48248</v>
      </c>
      <c r="I128" s="36">
        <f t="shared" si="25"/>
        <v>0.2606943131163042</v>
      </c>
      <c r="J128" s="31">
        <v>-1437746</v>
      </c>
      <c r="K128" s="36">
        <f t="shared" si="26"/>
        <v>-0.84819620273700747</v>
      </c>
      <c r="L128" s="31">
        <v>61237</v>
      </c>
      <c r="M128" s="36">
        <f t="shared" si="27"/>
        <v>3.6126680837231417E-2</v>
      </c>
      <c r="N128" s="31">
        <f t="shared" si="28"/>
        <v>255390</v>
      </c>
      <c r="O128" s="36">
        <f t="shared" si="29"/>
        <v>0.15066696636054236</v>
      </c>
      <c r="P128" s="31">
        <v>21970</v>
      </c>
      <c r="Q128" s="31">
        <v>527997</v>
      </c>
      <c r="R128" s="31">
        <v>695893</v>
      </c>
      <c r="S128" s="31">
        <v>287700</v>
      </c>
      <c r="T128" s="36">
        <f t="shared" si="30"/>
        <v>0.41342562721567827</v>
      </c>
      <c r="U128" s="36">
        <f t="shared" si="31"/>
        <v>1.7873008648156579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6000000</v>
      </c>
      <c r="F129" s="31">
        <v>80243</v>
      </c>
      <c r="G129" s="36">
        <f t="shared" si="24"/>
        <v>0</v>
      </c>
      <c r="H129" s="31">
        <v>172490</v>
      </c>
      <c r="I129" s="36">
        <f t="shared" si="25"/>
        <v>0</v>
      </c>
      <c r="J129" s="31">
        <v>169525</v>
      </c>
      <c r="K129" s="36">
        <f t="shared" si="26"/>
        <v>2.8254166666666667E-2</v>
      </c>
      <c r="L129" s="31">
        <v>1505901</v>
      </c>
      <c r="M129" s="36">
        <f t="shared" si="27"/>
        <v>0.25098350000000003</v>
      </c>
      <c r="N129" s="31">
        <f t="shared" si="28"/>
        <v>1928159</v>
      </c>
      <c r="O129" s="36">
        <f t="shared" si="29"/>
        <v>0.32135983333333334</v>
      </c>
      <c r="P129" s="31">
        <v>7232</v>
      </c>
      <c r="Q129" s="31">
        <v>0</v>
      </c>
      <c r="R129" s="31">
        <v>0</v>
      </c>
      <c r="S129" s="31">
        <v>30132</v>
      </c>
      <c r="T129" s="36">
        <f t="shared" si="30"/>
        <v>0</v>
      </c>
      <c r="U129" s="36">
        <f t="shared" si="31"/>
        <v>207.22746128318585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29470640</v>
      </c>
      <c r="E130" s="31">
        <v>31647726</v>
      </c>
      <c r="F130" s="31">
        <v>199451</v>
      </c>
      <c r="G130" s="36">
        <f t="shared" si="24"/>
        <v>6.767786515664404E-3</v>
      </c>
      <c r="H130" s="31">
        <v>1920439</v>
      </c>
      <c r="I130" s="36">
        <f t="shared" si="25"/>
        <v>6.5164482345819438E-2</v>
      </c>
      <c r="J130" s="31">
        <v>130332</v>
      </c>
      <c r="K130" s="36">
        <f t="shared" si="26"/>
        <v>4.1182105785420413E-3</v>
      </c>
      <c r="L130" s="31">
        <v>2067300</v>
      </c>
      <c r="M130" s="36">
        <f t="shared" si="27"/>
        <v>6.5322228838811364E-2</v>
      </c>
      <c r="N130" s="31">
        <f t="shared" si="28"/>
        <v>4317522</v>
      </c>
      <c r="O130" s="36">
        <f t="shared" si="29"/>
        <v>0.13642439902317152</v>
      </c>
      <c r="P130" s="31">
        <v>17315727</v>
      </c>
      <c r="Q130" s="31">
        <v>6837548</v>
      </c>
      <c r="R130" s="31">
        <v>28842416</v>
      </c>
      <c r="S130" s="31">
        <v>17658640</v>
      </c>
      <c r="T130" s="36">
        <f t="shared" si="30"/>
        <v>0.6122455206249019</v>
      </c>
      <c r="U130" s="36">
        <f t="shared" si="31"/>
        <v>-0.8806114233609712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16110119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29655931</v>
      </c>
      <c r="E132" s="32">
        <f>SUM(E127:E131)</f>
        <v>39343005</v>
      </c>
      <c r="F132" s="32">
        <f>SUM(F127:F131)</f>
        <v>1863371</v>
      </c>
      <c r="G132" s="37">
        <f t="shared" si="24"/>
        <v>6.2832996205716821E-2</v>
      </c>
      <c r="H132" s="32">
        <f>SUM(H127:H131)</f>
        <v>2141199</v>
      </c>
      <c r="I132" s="37">
        <f t="shared" si="25"/>
        <v>7.2201375165055523E-2</v>
      </c>
      <c r="J132" s="32">
        <f>SUM(J127:J131)</f>
        <v>-1137867</v>
      </c>
      <c r="K132" s="37">
        <f t="shared" si="26"/>
        <v>-2.8921710479410508E-2</v>
      </c>
      <c r="L132" s="32">
        <f>SUM(L127:L131)</f>
        <v>3634585</v>
      </c>
      <c r="M132" s="37">
        <f t="shared" si="27"/>
        <v>9.2381987598557869E-2</v>
      </c>
      <c r="N132" s="32">
        <f t="shared" si="28"/>
        <v>6501288</v>
      </c>
      <c r="O132" s="37">
        <f t="shared" si="29"/>
        <v>0.16524635065369309</v>
      </c>
      <c r="P132" s="32">
        <f>SUM(P127:P131)</f>
        <v>17344994</v>
      </c>
      <c r="Q132" s="32">
        <f>SUM(Q127:Q131)</f>
        <v>23475664</v>
      </c>
      <c r="R132" s="32">
        <f>SUM(R127:R131)</f>
        <v>29538309</v>
      </c>
      <c r="S132" s="32">
        <f>SUM(S127:S131)</f>
        <v>17976659</v>
      </c>
      <c r="T132" s="37">
        <f t="shared" si="30"/>
        <v>0.60858795268205768</v>
      </c>
      <c r="U132" s="37">
        <f t="shared" si="31"/>
        <v>-0.79045337231018931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3213741</v>
      </c>
      <c r="E133" s="31">
        <v>5099569</v>
      </c>
      <c r="F133" s="31">
        <v>1490120</v>
      </c>
      <c r="G133" s="36">
        <f t="shared" si="24"/>
        <v>0.46367146574661744</v>
      </c>
      <c r="H133" s="31">
        <v>2011998</v>
      </c>
      <c r="I133" s="36">
        <f t="shared" si="25"/>
        <v>0.62606102980918499</v>
      </c>
      <c r="J133" s="31">
        <v>1863135</v>
      </c>
      <c r="K133" s="36">
        <f t="shared" si="26"/>
        <v>0.36535146401588053</v>
      </c>
      <c r="L133" s="31">
        <v>964562</v>
      </c>
      <c r="M133" s="36">
        <f t="shared" si="27"/>
        <v>0.18914578859507539</v>
      </c>
      <c r="N133" s="31">
        <f t="shared" si="28"/>
        <v>6329815</v>
      </c>
      <c r="O133" s="36">
        <f t="shared" si="29"/>
        <v>1.241245093457898</v>
      </c>
      <c r="P133" s="31">
        <v>1030070</v>
      </c>
      <c r="Q133" s="31">
        <v>4362187</v>
      </c>
      <c r="R133" s="31">
        <v>4188187</v>
      </c>
      <c r="S133" s="31">
        <v>4565823</v>
      </c>
      <c r="T133" s="36">
        <f t="shared" si="30"/>
        <v>1.0901669385822552</v>
      </c>
      <c r="U133" s="36">
        <f t="shared" si="31"/>
        <v>-6.3595677963633523E-2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1392711</v>
      </c>
      <c r="E134" s="31">
        <v>1350633</v>
      </c>
      <c r="F134" s="31">
        <v>6967</v>
      </c>
      <c r="G134" s="36">
        <f t="shared" si="24"/>
        <v>5.0024735928703087E-3</v>
      </c>
      <c r="H134" s="31">
        <v>938949</v>
      </c>
      <c r="I134" s="36">
        <f t="shared" si="25"/>
        <v>0.6741879686453256</v>
      </c>
      <c r="J134" s="31">
        <v>14763</v>
      </c>
      <c r="K134" s="36">
        <f t="shared" si="26"/>
        <v>1.093043039819107E-2</v>
      </c>
      <c r="L134" s="31">
        <v>610753</v>
      </c>
      <c r="M134" s="36">
        <f t="shared" si="27"/>
        <v>0.45219759919978264</v>
      </c>
      <c r="N134" s="31">
        <f t="shared" si="28"/>
        <v>1571432</v>
      </c>
      <c r="O134" s="36">
        <f t="shared" si="29"/>
        <v>1.1634781617212078</v>
      </c>
      <c r="P134" s="31">
        <v>65843</v>
      </c>
      <c r="Q134" s="31">
        <v>968225</v>
      </c>
      <c r="R134" s="31">
        <v>1495084</v>
      </c>
      <c r="S134" s="31">
        <v>1176848</v>
      </c>
      <c r="T134" s="36">
        <f t="shared" si="30"/>
        <v>0.78714507010977308</v>
      </c>
      <c r="U134" s="36">
        <f t="shared" si="31"/>
        <v>8.2758987287942531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1153740</v>
      </c>
      <c r="E135" s="31">
        <v>350830</v>
      </c>
      <c r="F135" s="31">
        <v>-18236</v>
      </c>
      <c r="G135" s="36">
        <f t="shared" si="24"/>
        <v>-1.5805987484181879E-2</v>
      </c>
      <c r="H135" s="31">
        <v>19522</v>
      </c>
      <c r="I135" s="36">
        <f t="shared" si="25"/>
        <v>1.6920623364016157E-2</v>
      </c>
      <c r="J135" s="31">
        <v>208202</v>
      </c>
      <c r="K135" s="36">
        <f t="shared" si="26"/>
        <v>0.59345551976740873</v>
      </c>
      <c r="L135" s="31">
        <v>3554</v>
      </c>
      <c r="M135" s="36">
        <f t="shared" si="27"/>
        <v>1.0130262520308981E-2</v>
      </c>
      <c r="N135" s="31">
        <f t="shared" si="28"/>
        <v>213042</v>
      </c>
      <c r="O135" s="36">
        <f t="shared" si="29"/>
        <v>0.60725137530997919</v>
      </c>
      <c r="P135" s="31">
        <v>10897</v>
      </c>
      <c r="Q135" s="31">
        <v>9160885</v>
      </c>
      <c r="R135" s="31">
        <v>9160885</v>
      </c>
      <c r="S135" s="31">
        <v>415464</v>
      </c>
      <c r="T135" s="36">
        <f t="shared" si="30"/>
        <v>4.5351950166386761E-2</v>
      </c>
      <c r="U135" s="36">
        <f t="shared" si="31"/>
        <v>-0.67385518950169776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20882220</v>
      </c>
      <c r="E136" s="31">
        <v>20882220</v>
      </c>
      <c r="F136" s="31">
        <v>9540909</v>
      </c>
      <c r="G136" s="36">
        <f t="shared" si="24"/>
        <v>0.45689150866143541</v>
      </c>
      <c r="H136" s="31">
        <v>7658917</v>
      </c>
      <c r="I136" s="36">
        <f t="shared" si="25"/>
        <v>0.36676737435004514</v>
      </c>
      <c r="J136" s="31">
        <v>5724545</v>
      </c>
      <c r="K136" s="36">
        <f t="shared" si="26"/>
        <v>0.27413488604180974</v>
      </c>
      <c r="L136" s="31">
        <v>0</v>
      </c>
      <c r="M136" s="36">
        <f t="shared" si="27"/>
        <v>0</v>
      </c>
      <c r="N136" s="31">
        <f t="shared" si="28"/>
        <v>22924371</v>
      </c>
      <c r="O136" s="36">
        <f t="shared" si="29"/>
        <v>1.0977937690532904</v>
      </c>
      <c r="P136" s="31">
        <v>0</v>
      </c>
      <c r="Q136" s="31">
        <v>20100000</v>
      </c>
      <c r="R136" s="31">
        <v>20100000</v>
      </c>
      <c r="S136" s="31">
        <v>19977608</v>
      </c>
      <c r="T136" s="36">
        <f t="shared" si="30"/>
        <v>0.9939108457711443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26642412</v>
      </c>
      <c r="E137" s="32">
        <f>SUM(E133:E136)</f>
        <v>27683252</v>
      </c>
      <c r="F137" s="32">
        <f>SUM(F133:F136)</f>
        <v>11019760</v>
      </c>
      <c r="G137" s="37">
        <f t="shared" ref="G137:G170" si="32">IF(($D137     =0),0,($F137     /$D137     ))</f>
        <v>0.41361720552928916</v>
      </c>
      <c r="H137" s="32">
        <f>SUM(H133:H136)</f>
        <v>10629386</v>
      </c>
      <c r="I137" s="37">
        <f t="shared" ref="I137:I170" si="33">IF(($D137     =0),0,($H137     /$D137     ))</f>
        <v>0.398964853482485</v>
      </c>
      <c r="J137" s="32">
        <f>SUM(J133:J136)</f>
        <v>7810645</v>
      </c>
      <c r="K137" s="37">
        <f t="shared" ref="K137:K170" si="34">IF(($E137     =0),0,($J137     /$E137     ))</f>
        <v>0.28214333344940834</v>
      </c>
      <c r="L137" s="32">
        <f>SUM(L133:L136)</f>
        <v>1578869</v>
      </c>
      <c r="M137" s="37">
        <f t="shared" ref="M137:M170" si="35">IF(($E137     =0),0,($L137     /$E137     ))</f>
        <v>5.7033364432762454E-2</v>
      </c>
      <c r="N137" s="32">
        <f t="shared" ref="N137:N170" si="36">$F137     +$H137     +$J137     +$L137</f>
        <v>31038660</v>
      </c>
      <c r="O137" s="37">
        <f t="shared" ref="O137:O170" si="37">IF(($E137     =0),0,($N137     /$E137     ))</f>
        <v>1.12120714719499</v>
      </c>
      <c r="P137" s="32">
        <f>SUM(P133:P136)</f>
        <v>1106810</v>
      </c>
      <c r="Q137" s="32">
        <f>SUM(Q133:Q136)</f>
        <v>34591297</v>
      </c>
      <c r="R137" s="32">
        <f>SUM(R133:R136)</f>
        <v>34944156</v>
      </c>
      <c r="S137" s="32">
        <f>SUM(S133:S136)</f>
        <v>26135743</v>
      </c>
      <c r="T137" s="37">
        <f t="shared" ref="T137:T170" si="38">IF(($R137     =0),0,($S137     /$R137     ))</f>
        <v>0.74792886684686277</v>
      </c>
      <c r="U137" s="37">
        <f t="shared" ref="U137:U170" si="39">IF(($P137     =0),0,(($L137     /$P137     )-1))</f>
        <v>0.42650409736088402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62220946</v>
      </c>
      <c r="E138" s="31">
        <v>62220946</v>
      </c>
      <c r="F138" s="31">
        <v>17722440</v>
      </c>
      <c r="G138" s="36">
        <f t="shared" si="32"/>
        <v>0.28483077065398521</v>
      </c>
      <c r="H138" s="31">
        <v>11361498</v>
      </c>
      <c r="I138" s="36">
        <f t="shared" si="33"/>
        <v>0.18259924881244974</v>
      </c>
      <c r="J138" s="31">
        <v>9852740</v>
      </c>
      <c r="K138" s="36">
        <f t="shared" si="34"/>
        <v>0.15835085503200161</v>
      </c>
      <c r="L138" s="31">
        <v>578238</v>
      </c>
      <c r="M138" s="36">
        <f t="shared" si="35"/>
        <v>9.2933013265339946E-3</v>
      </c>
      <c r="N138" s="31">
        <f t="shared" si="36"/>
        <v>39514916</v>
      </c>
      <c r="O138" s="36">
        <f t="shared" si="37"/>
        <v>0.63507417582497061</v>
      </c>
      <c r="P138" s="31">
        <v>764021</v>
      </c>
      <c r="Q138" s="31">
        <v>58377098</v>
      </c>
      <c r="R138" s="31">
        <v>60083139</v>
      </c>
      <c r="S138" s="31">
        <v>45970682</v>
      </c>
      <c r="T138" s="36">
        <f t="shared" si="38"/>
        <v>0.76511784778754655</v>
      </c>
      <c r="U138" s="36">
        <f t="shared" si="39"/>
        <v>-0.24316478211986314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31254327</v>
      </c>
      <c r="E139" s="31">
        <v>30854327</v>
      </c>
      <c r="F139" s="31">
        <v>12685332</v>
      </c>
      <c r="G139" s="36">
        <f t="shared" si="32"/>
        <v>0.40587442500361631</v>
      </c>
      <c r="H139" s="31">
        <v>10441790</v>
      </c>
      <c r="I139" s="36">
        <f t="shared" si="33"/>
        <v>0.33409102042094846</v>
      </c>
      <c r="J139" s="31">
        <v>7848065</v>
      </c>
      <c r="K139" s="36">
        <f t="shared" si="34"/>
        <v>0.25435865121932494</v>
      </c>
      <c r="L139" s="31">
        <v>393883</v>
      </c>
      <c r="M139" s="36">
        <f t="shared" si="35"/>
        <v>1.2765891798579823E-2</v>
      </c>
      <c r="N139" s="31">
        <f t="shared" si="36"/>
        <v>31369070</v>
      </c>
      <c r="O139" s="36">
        <f t="shared" si="37"/>
        <v>1.016683008512874</v>
      </c>
      <c r="P139" s="31">
        <v>637950</v>
      </c>
      <c r="Q139" s="31">
        <v>31175679</v>
      </c>
      <c r="R139" s="31">
        <v>29931914</v>
      </c>
      <c r="S139" s="31">
        <v>29837462</v>
      </c>
      <c r="T139" s="36">
        <f t="shared" si="38"/>
        <v>0.99684443834764458</v>
      </c>
      <c r="U139" s="36">
        <f t="shared" si="39"/>
        <v>-0.38258013950936598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2000000</v>
      </c>
      <c r="E140" s="31">
        <v>2466218</v>
      </c>
      <c r="F140" s="31">
        <v>503283</v>
      </c>
      <c r="G140" s="36">
        <f t="shared" si="32"/>
        <v>0.25164150000000002</v>
      </c>
      <c r="H140" s="31">
        <v>720547</v>
      </c>
      <c r="I140" s="36">
        <f t="shared" si="33"/>
        <v>0.36027350000000002</v>
      </c>
      <c r="J140" s="31">
        <v>1000672</v>
      </c>
      <c r="K140" s="36">
        <f t="shared" si="34"/>
        <v>0.40575164077141601</v>
      </c>
      <c r="L140" s="31">
        <v>570821</v>
      </c>
      <c r="M140" s="36">
        <f t="shared" si="35"/>
        <v>0.23145601889208497</v>
      </c>
      <c r="N140" s="31">
        <f t="shared" si="36"/>
        <v>2795323</v>
      </c>
      <c r="O140" s="36">
        <f t="shared" si="37"/>
        <v>1.1334452185492119</v>
      </c>
      <c r="P140" s="31">
        <v>172892</v>
      </c>
      <c r="Q140" s="31">
        <v>3127940</v>
      </c>
      <c r="R140" s="31">
        <v>5127940</v>
      </c>
      <c r="S140" s="31">
        <v>1249691</v>
      </c>
      <c r="T140" s="36">
        <f t="shared" si="38"/>
        <v>0.24370234441120606</v>
      </c>
      <c r="U140" s="36">
        <f t="shared" si="39"/>
        <v>2.3016044698424452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186453</v>
      </c>
      <c r="E141" s="31">
        <v>162062</v>
      </c>
      <c r="F141" s="31">
        <v>36697</v>
      </c>
      <c r="G141" s="36">
        <f t="shared" si="32"/>
        <v>0.1968163558644806</v>
      </c>
      <c r="H141" s="31">
        <v>40738</v>
      </c>
      <c r="I141" s="36">
        <f t="shared" si="33"/>
        <v>0.21848937802019813</v>
      </c>
      <c r="J141" s="31">
        <v>86658</v>
      </c>
      <c r="K141" s="36">
        <f t="shared" si="34"/>
        <v>0.5347212795103109</v>
      </c>
      <c r="L141" s="31">
        <v>46262</v>
      </c>
      <c r="M141" s="36">
        <f t="shared" si="35"/>
        <v>0.28545865162715506</v>
      </c>
      <c r="N141" s="31">
        <f t="shared" si="36"/>
        <v>210355</v>
      </c>
      <c r="O141" s="36">
        <f t="shared" si="37"/>
        <v>1.2979908923745234</v>
      </c>
      <c r="P141" s="31">
        <v>60455</v>
      </c>
      <c r="Q141" s="31">
        <v>61450</v>
      </c>
      <c r="R141" s="31">
        <v>13629</v>
      </c>
      <c r="S141" s="31">
        <v>185991</v>
      </c>
      <c r="T141" s="36">
        <f t="shared" si="38"/>
        <v>13.646709222980409</v>
      </c>
      <c r="U141" s="36">
        <f t="shared" si="39"/>
        <v>-0.23476966338598959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178780</v>
      </c>
      <c r="E142" s="31">
        <v>42832597</v>
      </c>
      <c r="F142" s="31">
        <v>133808</v>
      </c>
      <c r="G142" s="36">
        <f t="shared" si="32"/>
        <v>0.74845060968788457</v>
      </c>
      <c r="H142" s="31">
        <v>290780</v>
      </c>
      <c r="I142" s="36">
        <f t="shared" si="33"/>
        <v>1.6264682850430696</v>
      </c>
      <c r="J142" s="31">
        <v>208070</v>
      </c>
      <c r="K142" s="36">
        <f t="shared" si="34"/>
        <v>4.8577488775663081E-3</v>
      </c>
      <c r="L142" s="31">
        <v>147451</v>
      </c>
      <c r="M142" s="36">
        <f t="shared" si="35"/>
        <v>3.4424949764311511E-3</v>
      </c>
      <c r="N142" s="31">
        <f t="shared" si="36"/>
        <v>780109</v>
      </c>
      <c r="O142" s="36">
        <f t="shared" si="37"/>
        <v>1.8212974571679603E-2</v>
      </c>
      <c r="P142" s="31">
        <v>100237</v>
      </c>
      <c r="Q142" s="31">
        <v>524325</v>
      </c>
      <c r="R142" s="31">
        <v>524325</v>
      </c>
      <c r="S142" s="31">
        <v>450031</v>
      </c>
      <c r="T142" s="36">
        <f t="shared" si="38"/>
        <v>0.85830544032804079</v>
      </c>
      <c r="U142" s="36">
        <f t="shared" si="39"/>
        <v>0.47102367389287392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68000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-7352</v>
      </c>
      <c r="M143" s="36">
        <f t="shared" si="35"/>
        <v>0</v>
      </c>
      <c r="N143" s="31">
        <f t="shared" si="36"/>
        <v>-7352</v>
      </c>
      <c r="O143" s="36">
        <f t="shared" si="37"/>
        <v>0</v>
      </c>
      <c r="P143" s="31">
        <v>0</v>
      </c>
      <c r="Q143" s="31">
        <v>0</v>
      </c>
      <c r="R143" s="31">
        <v>201712</v>
      </c>
      <c r="S143" s="31">
        <v>117665</v>
      </c>
      <c r="T143" s="36">
        <f t="shared" si="38"/>
        <v>0.58333168081224718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95908506</v>
      </c>
      <c r="E144" s="32">
        <f>SUM(E138:E143)</f>
        <v>138536150</v>
      </c>
      <c r="F144" s="32">
        <f>SUM(F138:F143)</f>
        <v>31081560</v>
      </c>
      <c r="G144" s="37">
        <f t="shared" si="32"/>
        <v>0.32407511383818238</v>
      </c>
      <c r="H144" s="32">
        <f>SUM(H138:H143)</f>
        <v>22855353</v>
      </c>
      <c r="I144" s="37">
        <f t="shared" si="33"/>
        <v>0.23830371208159576</v>
      </c>
      <c r="J144" s="32">
        <f>SUM(J138:J143)</f>
        <v>18996205</v>
      </c>
      <c r="K144" s="37">
        <f t="shared" si="34"/>
        <v>0.1371209247550188</v>
      </c>
      <c r="L144" s="32">
        <f>SUM(L138:L143)</f>
        <v>1729303</v>
      </c>
      <c r="M144" s="37">
        <f t="shared" si="35"/>
        <v>1.2482684122519646E-2</v>
      </c>
      <c r="N144" s="32">
        <f t="shared" si="36"/>
        <v>74662421</v>
      </c>
      <c r="O144" s="37">
        <f t="shared" si="37"/>
        <v>0.53893818328284715</v>
      </c>
      <c r="P144" s="32">
        <f>SUM(P138:P143)</f>
        <v>1735555</v>
      </c>
      <c r="Q144" s="32">
        <f>SUM(Q138:Q143)</f>
        <v>93266492</v>
      </c>
      <c r="R144" s="32">
        <f>SUM(R138:R143)</f>
        <v>95882659</v>
      </c>
      <c r="S144" s="32">
        <f>SUM(S138:S143)</f>
        <v>77811522</v>
      </c>
      <c r="T144" s="37">
        <f t="shared" si="38"/>
        <v>0.81152862062367292</v>
      </c>
      <c r="U144" s="37">
        <f t="shared" si="39"/>
        <v>-3.6023058906229366E-3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3880573</v>
      </c>
      <c r="E145" s="31">
        <v>3740854</v>
      </c>
      <c r="F145" s="31">
        <v>1732572</v>
      </c>
      <c r="G145" s="36">
        <f t="shared" si="32"/>
        <v>0.44647323990555005</v>
      </c>
      <c r="H145" s="31">
        <v>1761096</v>
      </c>
      <c r="I145" s="36">
        <f t="shared" si="33"/>
        <v>0.45382370077820983</v>
      </c>
      <c r="J145" s="31">
        <v>525567</v>
      </c>
      <c r="K145" s="36">
        <f t="shared" si="34"/>
        <v>0.14049385514644516</v>
      </c>
      <c r="L145" s="31">
        <v>493644</v>
      </c>
      <c r="M145" s="36">
        <f t="shared" si="35"/>
        <v>0.13196024223345793</v>
      </c>
      <c r="N145" s="31">
        <f t="shared" si="36"/>
        <v>4512879</v>
      </c>
      <c r="O145" s="36">
        <f t="shared" si="37"/>
        <v>1.206376672278576</v>
      </c>
      <c r="P145" s="31">
        <v>1108574</v>
      </c>
      <c r="Q145" s="31">
        <v>3322989</v>
      </c>
      <c r="R145" s="31">
        <v>2995242</v>
      </c>
      <c r="S145" s="31">
        <v>3725047</v>
      </c>
      <c r="T145" s="36">
        <f t="shared" si="38"/>
        <v>1.2436547697982334</v>
      </c>
      <c r="U145" s="36">
        <f t="shared" si="39"/>
        <v>-0.5547036102235845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35465862</v>
      </c>
      <c r="E146" s="31">
        <v>35525862</v>
      </c>
      <c r="F146" s="31">
        <v>14785243</v>
      </c>
      <c r="G146" s="36">
        <f t="shared" si="32"/>
        <v>0.41688661056652171</v>
      </c>
      <c r="H146" s="31">
        <v>8245081</v>
      </c>
      <c r="I146" s="36">
        <f t="shared" si="33"/>
        <v>0.23247936283065671</v>
      </c>
      <c r="J146" s="31">
        <v>9015800</v>
      </c>
      <c r="K146" s="36">
        <f t="shared" si="34"/>
        <v>0.25378131570741336</v>
      </c>
      <c r="L146" s="31">
        <v>62230</v>
      </c>
      <c r="M146" s="36">
        <f t="shared" si="35"/>
        <v>1.7516816340726652E-3</v>
      </c>
      <c r="N146" s="31">
        <f t="shared" si="36"/>
        <v>32108354</v>
      </c>
      <c r="O146" s="36">
        <f t="shared" si="37"/>
        <v>0.90380224975258872</v>
      </c>
      <c r="P146" s="31">
        <v>3842</v>
      </c>
      <c r="Q146" s="31">
        <v>35565862</v>
      </c>
      <c r="R146" s="31">
        <v>35465862</v>
      </c>
      <c r="S146" s="31">
        <v>35523598</v>
      </c>
      <c r="T146" s="36">
        <f t="shared" si="38"/>
        <v>1.0016279316713068</v>
      </c>
      <c r="U146" s="36">
        <f t="shared" si="39"/>
        <v>15.197293076522644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53261683</v>
      </c>
      <c r="E147" s="31">
        <v>53176683</v>
      </c>
      <c r="F147" s="31">
        <v>34137444</v>
      </c>
      <c r="G147" s="36">
        <f t="shared" si="32"/>
        <v>0.64093813933742949</v>
      </c>
      <c r="H147" s="31">
        <v>1406</v>
      </c>
      <c r="I147" s="36">
        <f t="shared" si="33"/>
        <v>2.6397964179990332E-5</v>
      </c>
      <c r="J147" s="31">
        <v>19530955</v>
      </c>
      <c r="K147" s="36">
        <f t="shared" si="34"/>
        <v>0.36728419108051552</v>
      </c>
      <c r="L147" s="31">
        <v>5686</v>
      </c>
      <c r="M147" s="36">
        <f t="shared" si="35"/>
        <v>1.0692656403559433E-4</v>
      </c>
      <c r="N147" s="31">
        <f t="shared" si="36"/>
        <v>53675491</v>
      </c>
      <c r="O147" s="36">
        <f t="shared" si="37"/>
        <v>1.0093802014691289</v>
      </c>
      <c r="P147" s="31">
        <v>258726</v>
      </c>
      <c r="Q147" s="31">
        <v>52592995</v>
      </c>
      <c r="R147" s="31">
        <v>52630174</v>
      </c>
      <c r="S147" s="31">
        <v>52862694</v>
      </c>
      <c r="T147" s="36">
        <f t="shared" si="38"/>
        <v>1.0044179979340369</v>
      </c>
      <c r="U147" s="36">
        <f t="shared" si="39"/>
        <v>-0.97802308233420687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7754261</v>
      </c>
      <c r="E148" s="31">
        <v>7656522</v>
      </c>
      <c r="F148" s="31">
        <v>3050979</v>
      </c>
      <c r="G148" s="36">
        <f t="shared" si="32"/>
        <v>0.39345838371960912</v>
      </c>
      <c r="H148" s="31">
        <v>5392</v>
      </c>
      <c r="I148" s="36">
        <f t="shared" si="33"/>
        <v>6.9535962227735182E-4</v>
      </c>
      <c r="J148" s="31">
        <v>2482799</v>
      </c>
      <c r="K148" s="36">
        <f t="shared" si="34"/>
        <v>0.32427243074597056</v>
      </c>
      <c r="L148" s="31">
        <v>2129814</v>
      </c>
      <c r="M148" s="36">
        <f t="shared" si="35"/>
        <v>0.27816990534344443</v>
      </c>
      <c r="N148" s="31">
        <f t="shared" si="36"/>
        <v>7668984</v>
      </c>
      <c r="O148" s="36">
        <f t="shared" si="37"/>
        <v>1.0016276319718014</v>
      </c>
      <c r="P148" s="31">
        <v>2605228</v>
      </c>
      <c r="Q148" s="31">
        <v>114750</v>
      </c>
      <c r="R148" s="31">
        <v>2714750</v>
      </c>
      <c r="S148" s="31">
        <v>2704494</v>
      </c>
      <c r="T148" s="36">
        <f t="shared" si="38"/>
        <v>0.99622211990054332</v>
      </c>
      <c r="U148" s="36">
        <f t="shared" si="39"/>
        <v>-0.18248460403465649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4270000</v>
      </c>
      <c r="E149" s="31">
        <v>4270000</v>
      </c>
      <c r="F149" s="31">
        <v>1196579</v>
      </c>
      <c r="G149" s="36">
        <f t="shared" si="32"/>
        <v>0.28022927400468384</v>
      </c>
      <c r="H149" s="31">
        <v>1923500</v>
      </c>
      <c r="I149" s="36">
        <f t="shared" si="33"/>
        <v>0.45046838407494144</v>
      </c>
      <c r="J149" s="31">
        <v>1282000</v>
      </c>
      <c r="K149" s="36">
        <f t="shared" si="34"/>
        <v>0.3002341920374707</v>
      </c>
      <c r="L149" s="31">
        <v>0</v>
      </c>
      <c r="M149" s="36">
        <f t="shared" si="35"/>
        <v>0</v>
      </c>
      <c r="N149" s="31">
        <f t="shared" si="36"/>
        <v>4402079</v>
      </c>
      <c r="O149" s="36">
        <f t="shared" si="37"/>
        <v>1.0309318501170961</v>
      </c>
      <c r="P149" s="31">
        <v>162984</v>
      </c>
      <c r="Q149" s="31">
        <v>5383000</v>
      </c>
      <c r="R149" s="31">
        <v>5082000</v>
      </c>
      <c r="S149" s="31">
        <v>5082002</v>
      </c>
      <c r="T149" s="36">
        <f t="shared" si="38"/>
        <v>1.0000003935458481</v>
      </c>
      <c r="U149" s="36">
        <f t="shared" si="39"/>
        <v>-1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104632379</v>
      </c>
      <c r="E150" s="32">
        <f>SUM(E145:E149)</f>
        <v>104369921</v>
      </c>
      <c r="F150" s="32">
        <f>SUM(F145:F149)</f>
        <v>54902817</v>
      </c>
      <c r="G150" s="37">
        <f t="shared" si="32"/>
        <v>0.52472109995702187</v>
      </c>
      <c r="H150" s="32">
        <f>SUM(H145:H149)</f>
        <v>11936475</v>
      </c>
      <c r="I150" s="37">
        <f t="shared" si="33"/>
        <v>0.11408012619114777</v>
      </c>
      <c r="J150" s="32">
        <f>SUM(J145:J149)</f>
        <v>32837121</v>
      </c>
      <c r="K150" s="37">
        <f t="shared" si="34"/>
        <v>0.31462245717326931</v>
      </c>
      <c r="L150" s="32">
        <f>SUM(L145:L149)</f>
        <v>2691374</v>
      </c>
      <c r="M150" s="37">
        <f t="shared" si="35"/>
        <v>2.5786873978758687E-2</v>
      </c>
      <c r="N150" s="32">
        <f t="shared" si="36"/>
        <v>102367787</v>
      </c>
      <c r="O150" s="37">
        <f t="shared" si="37"/>
        <v>0.98081694437614841</v>
      </c>
      <c r="P150" s="32">
        <f>SUM(P145:P149)</f>
        <v>4139354</v>
      </c>
      <c r="Q150" s="32">
        <f>SUM(Q145:Q149)</f>
        <v>96979596</v>
      </c>
      <c r="R150" s="32">
        <f>SUM(R145:R149)</f>
        <v>98888028</v>
      </c>
      <c r="S150" s="32">
        <f>SUM(S145:S149)</f>
        <v>99897835</v>
      </c>
      <c r="T150" s="37">
        <f t="shared" si="38"/>
        <v>1.01021162035914</v>
      </c>
      <c r="U150" s="37">
        <f t="shared" si="39"/>
        <v>-0.34980820678782243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1510900</v>
      </c>
      <c r="E151" s="31">
        <v>1510900</v>
      </c>
      <c r="F151" s="31">
        <v>256925</v>
      </c>
      <c r="G151" s="36">
        <f t="shared" si="32"/>
        <v>0.17004765371632802</v>
      </c>
      <c r="H151" s="31">
        <v>253741</v>
      </c>
      <c r="I151" s="36">
        <f t="shared" si="33"/>
        <v>0.16794030048315572</v>
      </c>
      <c r="J151" s="31">
        <v>384110</v>
      </c>
      <c r="K151" s="36">
        <f t="shared" si="34"/>
        <v>0.25422595803825532</v>
      </c>
      <c r="L151" s="31">
        <v>258346</v>
      </c>
      <c r="M151" s="36">
        <f t="shared" si="35"/>
        <v>0.17098815275663512</v>
      </c>
      <c r="N151" s="31">
        <f t="shared" si="36"/>
        <v>1153122</v>
      </c>
      <c r="O151" s="36">
        <f t="shared" si="37"/>
        <v>0.76320206499437426</v>
      </c>
      <c r="P151" s="31">
        <v>880854</v>
      </c>
      <c r="Q151" s="31">
        <v>1533000</v>
      </c>
      <c r="R151" s="31">
        <v>1609000</v>
      </c>
      <c r="S151" s="31">
        <v>880854</v>
      </c>
      <c r="T151" s="36">
        <f t="shared" si="38"/>
        <v>0.54745431945307643</v>
      </c>
      <c r="U151" s="36">
        <f t="shared" si="39"/>
        <v>-0.70670962497757861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14425600</v>
      </c>
      <c r="E152" s="31">
        <v>15812793</v>
      </c>
      <c r="F152" s="31">
        <v>7009449</v>
      </c>
      <c r="G152" s="36">
        <f t="shared" si="32"/>
        <v>0.4859034632874889</v>
      </c>
      <c r="H152" s="31">
        <v>7072814</v>
      </c>
      <c r="I152" s="36">
        <f t="shared" si="33"/>
        <v>0.49029600155279501</v>
      </c>
      <c r="J152" s="31">
        <v>1884299</v>
      </c>
      <c r="K152" s="36">
        <f t="shared" si="34"/>
        <v>0.11916294610319632</v>
      </c>
      <c r="L152" s="31">
        <v>2558460</v>
      </c>
      <c r="M152" s="36">
        <f t="shared" si="35"/>
        <v>0.16179684385927268</v>
      </c>
      <c r="N152" s="31">
        <f t="shared" si="36"/>
        <v>18525022</v>
      </c>
      <c r="O152" s="36">
        <f t="shared" si="37"/>
        <v>1.1715211854098135</v>
      </c>
      <c r="P152" s="31">
        <v>12443079</v>
      </c>
      <c r="Q152" s="31">
        <v>14529300</v>
      </c>
      <c r="R152" s="31">
        <v>15783900</v>
      </c>
      <c r="S152" s="31">
        <v>108439603</v>
      </c>
      <c r="T152" s="36">
        <f t="shared" si="38"/>
        <v>6.8702667274881364</v>
      </c>
      <c r="U152" s="36">
        <f t="shared" si="39"/>
        <v>-0.79438690375589516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5164030</v>
      </c>
      <c r="E153" s="31">
        <v>5259030</v>
      </c>
      <c r="F153" s="31">
        <v>912830</v>
      </c>
      <c r="G153" s="36">
        <f t="shared" si="32"/>
        <v>0.17676698237616745</v>
      </c>
      <c r="H153" s="31">
        <v>1305205</v>
      </c>
      <c r="I153" s="36">
        <f t="shared" si="33"/>
        <v>0.25274930625887149</v>
      </c>
      <c r="J153" s="31">
        <v>856251</v>
      </c>
      <c r="K153" s="36">
        <f t="shared" si="34"/>
        <v>0.16281538610732396</v>
      </c>
      <c r="L153" s="31">
        <v>485571</v>
      </c>
      <c r="M153" s="36">
        <f t="shared" si="35"/>
        <v>9.2330905128892596E-2</v>
      </c>
      <c r="N153" s="31">
        <f t="shared" si="36"/>
        <v>3559857</v>
      </c>
      <c r="O153" s="36">
        <f t="shared" si="37"/>
        <v>0.67690372559198175</v>
      </c>
      <c r="P153" s="31">
        <v>5176032</v>
      </c>
      <c r="Q153" s="31">
        <v>10017420</v>
      </c>
      <c r="R153" s="31">
        <v>9117720</v>
      </c>
      <c r="S153" s="31">
        <v>9167304</v>
      </c>
      <c r="T153" s="36">
        <f t="shared" si="38"/>
        <v>1.0054382016556771</v>
      </c>
      <c r="U153" s="36">
        <f t="shared" si="39"/>
        <v>-0.90618856297642669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24539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71336</v>
      </c>
      <c r="E155" s="31">
        <v>71336</v>
      </c>
      <c r="F155" s="31">
        <v>16050</v>
      </c>
      <c r="G155" s="36">
        <f t="shared" si="32"/>
        <v>0.22499158909947292</v>
      </c>
      <c r="H155" s="31">
        <v>12413</v>
      </c>
      <c r="I155" s="36">
        <f t="shared" si="33"/>
        <v>0.17400751373780418</v>
      </c>
      <c r="J155" s="31">
        <v>19427</v>
      </c>
      <c r="K155" s="36">
        <f t="shared" si="34"/>
        <v>0.27233094089940563</v>
      </c>
      <c r="L155" s="31">
        <v>4587</v>
      </c>
      <c r="M155" s="36">
        <f t="shared" si="35"/>
        <v>6.4301334529550294E-2</v>
      </c>
      <c r="N155" s="31">
        <f t="shared" si="36"/>
        <v>52477</v>
      </c>
      <c r="O155" s="36">
        <f t="shared" si="37"/>
        <v>0.73563137826623304</v>
      </c>
      <c r="P155" s="31">
        <v>11111</v>
      </c>
      <c r="Q155" s="31">
        <v>68004</v>
      </c>
      <c r="R155" s="31">
        <v>68004</v>
      </c>
      <c r="S155" s="31">
        <v>43867</v>
      </c>
      <c r="T155" s="36">
        <f t="shared" si="38"/>
        <v>0.64506499617669544</v>
      </c>
      <c r="U155" s="36">
        <f t="shared" si="39"/>
        <v>-0.58716587165871659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21171866</v>
      </c>
      <c r="E157" s="32">
        <f>SUM(E151:E156)</f>
        <v>22654059</v>
      </c>
      <c r="F157" s="32">
        <f>SUM(F151:F156)</f>
        <v>8195254</v>
      </c>
      <c r="G157" s="37">
        <f t="shared" si="32"/>
        <v>0.38708227229475189</v>
      </c>
      <c r="H157" s="32">
        <f>SUM(H151:H156)</f>
        <v>8644173</v>
      </c>
      <c r="I157" s="37">
        <f t="shared" si="33"/>
        <v>0.40828583555176479</v>
      </c>
      <c r="J157" s="32">
        <f>SUM(J151:J156)</f>
        <v>3144087</v>
      </c>
      <c r="K157" s="37">
        <f t="shared" si="34"/>
        <v>0.1387869167286975</v>
      </c>
      <c r="L157" s="32">
        <f>SUM(L151:L156)</f>
        <v>3306964</v>
      </c>
      <c r="M157" s="37">
        <f t="shared" si="35"/>
        <v>0.14597666581516364</v>
      </c>
      <c r="N157" s="32">
        <f t="shared" si="36"/>
        <v>23290478</v>
      </c>
      <c r="O157" s="37">
        <f t="shared" si="37"/>
        <v>1.0280929346921892</v>
      </c>
      <c r="P157" s="32">
        <f>SUM(P151:P156)</f>
        <v>18511076</v>
      </c>
      <c r="Q157" s="32">
        <f>SUM(Q151:Q156)</f>
        <v>26147724</v>
      </c>
      <c r="R157" s="32">
        <f>SUM(R151:R156)</f>
        <v>26578624</v>
      </c>
      <c r="S157" s="32">
        <f>SUM(S151:S156)</f>
        <v>118556167</v>
      </c>
      <c r="T157" s="37">
        <f t="shared" si="38"/>
        <v>4.460583324403852</v>
      </c>
      <c r="U157" s="37">
        <f t="shared" si="39"/>
        <v>-0.82135214614212593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2631924</v>
      </c>
      <c r="E158" s="31">
        <v>2831924</v>
      </c>
      <c r="F158" s="31">
        <v>665537</v>
      </c>
      <c r="G158" s="36">
        <f t="shared" si="32"/>
        <v>0.25287090356712427</v>
      </c>
      <c r="H158" s="31">
        <v>592847</v>
      </c>
      <c r="I158" s="36">
        <f t="shared" si="33"/>
        <v>0.22525232491515712</v>
      </c>
      <c r="J158" s="31">
        <v>908227</v>
      </c>
      <c r="K158" s="36">
        <f t="shared" si="34"/>
        <v>0.3207102309242762</v>
      </c>
      <c r="L158" s="31">
        <v>488044</v>
      </c>
      <c r="M158" s="36">
        <f t="shared" si="35"/>
        <v>0.17233654575475896</v>
      </c>
      <c r="N158" s="31">
        <f t="shared" si="36"/>
        <v>2654655</v>
      </c>
      <c r="O158" s="36">
        <f t="shared" si="37"/>
        <v>0.93740333427027001</v>
      </c>
      <c r="P158" s="31">
        <v>1048413</v>
      </c>
      <c r="Q158" s="31">
        <v>2025522</v>
      </c>
      <c r="R158" s="31">
        <v>3341430</v>
      </c>
      <c r="S158" s="31">
        <v>3720860</v>
      </c>
      <c r="T158" s="36">
        <f t="shared" si="38"/>
        <v>1.1135531793274138</v>
      </c>
      <c r="U158" s="36">
        <f t="shared" si="39"/>
        <v>-0.53449260930568387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58279280</v>
      </c>
      <c r="E159" s="31">
        <v>69593193</v>
      </c>
      <c r="F159" s="31">
        <v>17761301</v>
      </c>
      <c r="G159" s="36">
        <f t="shared" si="32"/>
        <v>0.30476184674896462</v>
      </c>
      <c r="H159" s="31">
        <v>20377939</v>
      </c>
      <c r="I159" s="36">
        <f t="shared" si="33"/>
        <v>0.34966010218382931</v>
      </c>
      <c r="J159" s="31">
        <v>16532137</v>
      </c>
      <c r="K159" s="36">
        <f t="shared" si="34"/>
        <v>0.23755393720762316</v>
      </c>
      <c r="L159" s="31">
        <v>13215985</v>
      </c>
      <c r="M159" s="36">
        <f t="shared" si="35"/>
        <v>0.18990341483541356</v>
      </c>
      <c r="N159" s="31">
        <f t="shared" si="36"/>
        <v>67887362</v>
      </c>
      <c r="O159" s="36">
        <f t="shared" si="37"/>
        <v>0.97548853664466872</v>
      </c>
      <c r="P159" s="31">
        <v>21850927</v>
      </c>
      <c r="Q159" s="31">
        <v>57655300</v>
      </c>
      <c r="R159" s="31">
        <v>67383669</v>
      </c>
      <c r="S159" s="31">
        <v>73036620</v>
      </c>
      <c r="T159" s="36">
        <f t="shared" si="38"/>
        <v>1.0838920035654336</v>
      </c>
      <c r="U159" s="36">
        <f t="shared" si="39"/>
        <v>-0.39517508799512258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21068214</v>
      </c>
      <c r="E160" s="31">
        <v>20810125</v>
      </c>
      <c r="F160" s="31">
        <v>8778465</v>
      </c>
      <c r="G160" s="36">
        <f t="shared" si="32"/>
        <v>0.41666868392356371</v>
      </c>
      <c r="H160" s="31">
        <v>7022670</v>
      </c>
      <c r="I160" s="36">
        <f t="shared" si="33"/>
        <v>0.33333010572229804</v>
      </c>
      <c r="J160" s="31">
        <v>5267079</v>
      </c>
      <c r="K160" s="36">
        <f t="shared" si="34"/>
        <v>0.25310174734654406</v>
      </c>
      <c r="L160" s="31">
        <v>0</v>
      </c>
      <c r="M160" s="36">
        <f t="shared" si="35"/>
        <v>0</v>
      </c>
      <c r="N160" s="31">
        <f t="shared" si="36"/>
        <v>21068214</v>
      </c>
      <c r="O160" s="36">
        <f t="shared" si="37"/>
        <v>1.0124020879259494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196100</v>
      </c>
      <c r="R161" s="31">
        <v>196100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57909496</v>
      </c>
      <c r="E162" s="31">
        <v>64255572</v>
      </c>
      <c r="F162" s="31">
        <v>12986911</v>
      </c>
      <c r="G162" s="36">
        <f t="shared" si="32"/>
        <v>0.22426220045154599</v>
      </c>
      <c r="H162" s="31">
        <v>12670277</v>
      </c>
      <c r="I162" s="36">
        <f t="shared" si="33"/>
        <v>0.21879446161990426</v>
      </c>
      <c r="J162" s="31">
        <v>13934979</v>
      </c>
      <c r="K162" s="36">
        <f t="shared" si="34"/>
        <v>0.21686802507959932</v>
      </c>
      <c r="L162" s="31">
        <v>16223202</v>
      </c>
      <c r="M162" s="36">
        <f t="shared" si="35"/>
        <v>0.252479302495354</v>
      </c>
      <c r="N162" s="31">
        <f t="shared" si="36"/>
        <v>55815369</v>
      </c>
      <c r="O162" s="36">
        <f t="shared" si="37"/>
        <v>0.86864636424059849</v>
      </c>
      <c r="P162" s="31">
        <v>10685162</v>
      </c>
      <c r="Q162" s="31">
        <v>55387440</v>
      </c>
      <c r="R162" s="31">
        <v>66279545</v>
      </c>
      <c r="S162" s="31">
        <v>53351996</v>
      </c>
      <c r="T162" s="36">
        <f t="shared" si="38"/>
        <v>0.80495416798651831</v>
      </c>
      <c r="U162" s="36">
        <f t="shared" si="39"/>
        <v>0.51829256308888905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139888914</v>
      </c>
      <c r="E163" s="32">
        <f>SUM(E158:E162)</f>
        <v>157490814</v>
      </c>
      <c r="F163" s="32">
        <f>SUM(F158:F162)</f>
        <v>40192214</v>
      </c>
      <c r="G163" s="37">
        <f t="shared" si="32"/>
        <v>0.287315219274631</v>
      </c>
      <c r="H163" s="32">
        <f>SUM(H158:H162)</f>
        <v>40663733</v>
      </c>
      <c r="I163" s="37">
        <f t="shared" si="33"/>
        <v>0.29068588666003942</v>
      </c>
      <c r="J163" s="32">
        <f>SUM(J158:J162)</f>
        <v>36642422</v>
      </c>
      <c r="K163" s="37">
        <f t="shared" si="34"/>
        <v>0.23266386825583363</v>
      </c>
      <c r="L163" s="32">
        <f>SUM(L158:L162)</f>
        <v>29927231</v>
      </c>
      <c r="M163" s="37">
        <f t="shared" si="35"/>
        <v>0.19002524807573856</v>
      </c>
      <c r="N163" s="32">
        <f t="shared" si="36"/>
        <v>147425600</v>
      </c>
      <c r="O163" s="37">
        <f t="shared" si="37"/>
        <v>0.93609015189927203</v>
      </c>
      <c r="P163" s="32">
        <f>SUM(P158:P162)</f>
        <v>33584502</v>
      </c>
      <c r="Q163" s="32">
        <f>SUM(Q158:Q162)</f>
        <v>115264362</v>
      </c>
      <c r="R163" s="32">
        <f>SUM(R158:R162)</f>
        <v>137200744</v>
      </c>
      <c r="S163" s="32">
        <f>SUM(S158:S162)</f>
        <v>130109476</v>
      </c>
      <c r="T163" s="37">
        <f t="shared" si="38"/>
        <v>0.94831465345406585</v>
      </c>
      <c r="U163" s="37">
        <f t="shared" si="39"/>
        <v>-0.10889758019934315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3617136</v>
      </c>
      <c r="E164" s="31">
        <v>3697636</v>
      </c>
      <c r="F164" s="31">
        <v>2070157</v>
      </c>
      <c r="G164" s="36">
        <f t="shared" si="32"/>
        <v>0.57231937090560048</v>
      </c>
      <c r="H164" s="31">
        <v>526058</v>
      </c>
      <c r="I164" s="36">
        <f t="shared" si="33"/>
        <v>0.14543495185140951</v>
      </c>
      <c r="J164" s="31">
        <v>426407</v>
      </c>
      <c r="K164" s="36">
        <f t="shared" si="34"/>
        <v>0.11531881450743123</v>
      </c>
      <c r="L164" s="31">
        <v>312084</v>
      </c>
      <c r="M164" s="36">
        <f t="shared" si="35"/>
        <v>8.4400952392285233E-2</v>
      </c>
      <c r="N164" s="31">
        <f t="shared" si="36"/>
        <v>3334706</v>
      </c>
      <c r="O164" s="36">
        <f t="shared" si="37"/>
        <v>0.9018480997047843</v>
      </c>
      <c r="P164" s="31">
        <v>690295</v>
      </c>
      <c r="Q164" s="31">
        <v>4551504</v>
      </c>
      <c r="R164" s="31">
        <v>4423504</v>
      </c>
      <c r="S164" s="31">
        <v>4539939</v>
      </c>
      <c r="T164" s="36">
        <f t="shared" si="38"/>
        <v>1.0263218932321525</v>
      </c>
      <c r="U164" s="36">
        <f t="shared" si="39"/>
        <v>-0.54789763796637669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17160000</v>
      </c>
      <c r="E165" s="31">
        <v>17067000</v>
      </c>
      <c r="F165" s="31">
        <v>4090</v>
      </c>
      <c r="G165" s="36">
        <f t="shared" si="32"/>
        <v>2.3834498834498835E-4</v>
      </c>
      <c r="H165" s="31">
        <v>25228</v>
      </c>
      <c r="I165" s="36">
        <f t="shared" si="33"/>
        <v>1.4701631701631703E-3</v>
      </c>
      <c r="J165" s="31">
        <v>29427</v>
      </c>
      <c r="K165" s="36">
        <f t="shared" si="34"/>
        <v>1.7242046053788011E-3</v>
      </c>
      <c r="L165" s="31">
        <v>3832</v>
      </c>
      <c r="M165" s="36">
        <f t="shared" si="35"/>
        <v>2.2452686470967364E-4</v>
      </c>
      <c r="N165" s="31">
        <f t="shared" si="36"/>
        <v>62577</v>
      </c>
      <c r="O165" s="36">
        <f t="shared" si="37"/>
        <v>3.6665494814554405E-3</v>
      </c>
      <c r="P165" s="31">
        <v>-687069</v>
      </c>
      <c r="Q165" s="31">
        <v>131000</v>
      </c>
      <c r="R165" s="31">
        <v>110000</v>
      </c>
      <c r="S165" s="31">
        <v>141105</v>
      </c>
      <c r="T165" s="36">
        <f t="shared" si="38"/>
        <v>1.2827727272727272</v>
      </c>
      <c r="U165" s="36">
        <f t="shared" si="39"/>
        <v>-1.0055773146510758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20023719</v>
      </c>
      <c r="E166" s="31">
        <v>21561023</v>
      </c>
      <c r="F166" s="31">
        <v>8696500</v>
      </c>
      <c r="G166" s="36">
        <f t="shared" si="32"/>
        <v>0.4343099301383524</v>
      </c>
      <c r="H166" s="31">
        <v>6966466</v>
      </c>
      <c r="I166" s="36">
        <f t="shared" si="33"/>
        <v>0.34791069531089602</v>
      </c>
      <c r="J166" s="31">
        <v>7220294</v>
      </c>
      <c r="K166" s="36">
        <f t="shared" si="34"/>
        <v>0.33487715309241123</v>
      </c>
      <c r="L166" s="31">
        <v>43383</v>
      </c>
      <c r="M166" s="36">
        <f t="shared" si="35"/>
        <v>2.0121030435336952E-3</v>
      </c>
      <c r="N166" s="31">
        <f t="shared" si="36"/>
        <v>22926643</v>
      </c>
      <c r="O166" s="36">
        <f t="shared" si="37"/>
        <v>1.06333743997212</v>
      </c>
      <c r="P166" s="31">
        <v>68124</v>
      </c>
      <c r="Q166" s="31">
        <v>33409866</v>
      </c>
      <c r="R166" s="31">
        <v>34892976</v>
      </c>
      <c r="S166" s="31">
        <v>33858400</v>
      </c>
      <c r="T166" s="36">
        <f t="shared" si="38"/>
        <v>0.97035002116185221</v>
      </c>
      <c r="U166" s="36">
        <f t="shared" si="39"/>
        <v>-0.36317597322529505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322321</v>
      </c>
      <c r="E167" s="31">
        <v>322321</v>
      </c>
      <c r="F167" s="31">
        <v>57393</v>
      </c>
      <c r="G167" s="36">
        <f t="shared" si="32"/>
        <v>0.17806162179938634</v>
      </c>
      <c r="H167" s="31">
        <v>114836</v>
      </c>
      <c r="I167" s="36">
        <f t="shared" si="33"/>
        <v>0.35627836845877248</v>
      </c>
      <c r="J167" s="31">
        <v>80234</v>
      </c>
      <c r="K167" s="36">
        <f t="shared" si="34"/>
        <v>0.24892576034450128</v>
      </c>
      <c r="L167" s="31">
        <v>53874</v>
      </c>
      <c r="M167" s="36">
        <f t="shared" si="35"/>
        <v>0.16714393415259943</v>
      </c>
      <c r="N167" s="31">
        <f t="shared" si="36"/>
        <v>306337</v>
      </c>
      <c r="O167" s="36">
        <f t="shared" si="37"/>
        <v>0.95040968475525955</v>
      </c>
      <c r="P167" s="31">
        <v>59668</v>
      </c>
      <c r="Q167" s="31">
        <v>305265</v>
      </c>
      <c r="R167" s="31">
        <v>838170</v>
      </c>
      <c r="S167" s="31">
        <v>121248</v>
      </c>
      <c r="T167" s="36">
        <f t="shared" si="38"/>
        <v>0.14465800493933212</v>
      </c>
      <c r="U167" s="36">
        <f t="shared" si="39"/>
        <v>-9.7103975330160242E-2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21530000</v>
      </c>
      <c r="E168" s="31">
        <v>21530000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638000</v>
      </c>
      <c r="R168" s="31">
        <v>638000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62653176</v>
      </c>
      <c r="E169" s="32">
        <f>SUM(E164:E168)</f>
        <v>64177980</v>
      </c>
      <c r="F169" s="32">
        <f>SUM(F164:F168)</f>
        <v>10828140</v>
      </c>
      <c r="G169" s="37">
        <f t="shared" si="32"/>
        <v>0.17282667362305784</v>
      </c>
      <c r="H169" s="32">
        <f>SUM(H164:H168)</f>
        <v>7632588</v>
      </c>
      <c r="I169" s="37">
        <f t="shared" si="33"/>
        <v>0.12182284262812151</v>
      </c>
      <c r="J169" s="32">
        <f>SUM(J164:J168)</f>
        <v>7756362</v>
      </c>
      <c r="K169" s="37">
        <f t="shared" si="34"/>
        <v>0.12085706031881963</v>
      </c>
      <c r="L169" s="32">
        <f>SUM(L164:L168)</f>
        <v>413173</v>
      </c>
      <c r="M169" s="37">
        <f t="shared" si="35"/>
        <v>6.4379246588939076E-3</v>
      </c>
      <c r="N169" s="32">
        <f t="shared" si="36"/>
        <v>26630263</v>
      </c>
      <c r="O169" s="37">
        <f t="shared" si="37"/>
        <v>0.41494392625009385</v>
      </c>
      <c r="P169" s="32">
        <f>SUM(P164:P168)</f>
        <v>131018</v>
      </c>
      <c r="Q169" s="32">
        <f>SUM(Q164:Q168)</f>
        <v>39035635</v>
      </c>
      <c r="R169" s="32">
        <f>SUM(R164:R168)</f>
        <v>40902650</v>
      </c>
      <c r="S169" s="32">
        <f>SUM(S164:S168)</f>
        <v>38660692</v>
      </c>
      <c r="T169" s="37">
        <f t="shared" si="38"/>
        <v>0.94518795236983422</v>
      </c>
      <c r="U169" s="37">
        <f t="shared" si="39"/>
        <v>2.1535590529545559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713396158</v>
      </c>
      <c r="E170" s="32">
        <f>SUM(E105,E107:E111,E113:E120,E122:E125,E127:E131,E133:E136,E138:E143,E145:E149,E151:E156,E158:E162,E164:E168)</f>
        <v>810758058</v>
      </c>
      <c r="F170" s="32">
        <f>SUM(F105,F107:F111,F113:F120,F122:F125,F127:F131,F133:F136,F138:F143,F145:F149,F151:F156,F158:F162,F164:F168)</f>
        <v>183323999</v>
      </c>
      <c r="G170" s="37">
        <f t="shared" si="32"/>
        <v>0.25697362810860552</v>
      </c>
      <c r="H170" s="32">
        <f>SUM(H105,H107:H111,H113:H120,H122:H125,H127:H131,H133:H136,H138:H143,H145:H149,H151:H156,H158:H162,H164:H168)</f>
        <v>150616751</v>
      </c>
      <c r="I170" s="37">
        <f t="shared" si="33"/>
        <v>0.21112638372240855</v>
      </c>
      <c r="J170" s="32">
        <f>SUM(J105,J107:J111,J113:J120,J122:J125,J127:J131,J133:J136,J138:J143,J145:J149,J151:J156,J158:J162,J164:J168)</f>
        <v>186035185</v>
      </c>
      <c r="K170" s="37">
        <f t="shared" si="34"/>
        <v>0.22945832380490505</v>
      </c>
      <c r="L170" s="32">
        <f>SUM(L105,L107:L111,L113:L120,L122:L125,L127:L131,L133:L136,L138:L143,L145:L149,L151:L156,L158:L162,L164:L168)</f>
        <v>132073828</v>
      </c>
      <c r="M170" s="37">
        <f t="shared" si="35"/>
        <v>0.16290165320811403</v>
      </c>
      <c r="N170" s="32">
        <f t="shared" si="36"/>
        <v>652049763</v>
      </c>
      <c r="O170" s="37">
        <f t="shared" si="37"/>
        <v>0.80424703345964155</v>
      </c>
      <c r="P170" s="32">
        <f>SUM(P105,P107:P111,P113:P120,P122:P125,P127:P131,P133:P136,P138:P143,P145:P149,P151:P156,P158:P162,P164:P168)</f>
        <v>112542192</v>
      </c>
      <c r="Q170" s="32">
        <f>SUM(Q105,Q107:Q111,Q113:Q120,Q122:Q125,Q127:Q131,Q133:Q136,Q138:Q143,Q145:Q149,Q151:Q156,Q158:Q162,Q164:Q168)</f>
        <v>707068224</v>
      </c>
      <c r="R170" s="32">
        <f>SUM(R105,R107:R111,R113:R120,R122:R125,R127:R131,R133:R136,R138:R143,R145:R149,R151:R156,R158:R162,R164:R168)</f>
        <v>821940906</v>
      </c>
      <c r="S170" s="32">
        <f>SUM(S105,S107:S111,S113:S120,S122:S125,S127:S131,S133:S136,S138:S143,S145:S149,S151:S156,S158:S162,S164:S168)</f>
        <v>817774174</v>
      </c>
      <c r="T170" s="37">
        <f t="shared" si="38"/>
        <v>0.99493061852794562</v>
      </c>
      <c r="U170" s="37">
        <f t="shared" si="39"/>
        <v>0.17354945423490586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3230000</v>
      </c>
      <c r="E173" s="31">
        <v>6133478</v>
      </c>
      <c r="F173" s="31">
        <v>633864</v>
      </c>
      <c r="G173" s="36">
        <f t="shared" ref="G173:G205" si="40">IF(($D173     =0),0,($F173     /$D173     ))</f>
        <v>0.19624272445820434</v>
      </c>
      <c r="H173" s="31">
        <v>613071</v>
      </c>
      <c r="I173" s="36">
        <f t="shared" ref="I173:I205" si="41">IF(($D173     =0),0,($H173     /$D173     ))</f>
        <v>0.18980526315789473</v>
      </c>
      <c r="J173" s="31">
        <v>145680</v>
      </c>
      <c r="K173" s="36">
        <f t="shared" ref="K173:K205" si="42">IF(($E173     =0),0,($J173     /$E173     ))</f>
        <v>2.3751613684764174E-2</v>
      </c>
      <c r="L173" s="31">
        <v>283274</v>
      </c>
      <c r="M173" s="36">
        <f t="shared" ref="M173:M205" si="43">IF(($E173     =0),0,($L173     /$E173     ))</f>
        <v>4.6184888899903125E-2</v>
      </c>
      <c r="N173" s="31">
        <f t="shared" ref="N173:N205" si="44">$F173     +$H173     +$J173     +$L173</f>
        <v>1675889</v>
      </c>
      <c r="O173" s="36">
        <f t="shared" ref="O173:O205" si="45">IF(($E173     =0),0,($N173     /$E173     ))</f>
        <v>0.2732363269257671</v>
      </c>
      <c r="P173" s="31">
        <v>472317</v>
      </c>
      <c r="Q173" s="31">
        <v>820000</v>
      </c>
      <c r="R173" s="31">
        <v>2321315</v>
      </c>
      <c r="S173" s="31">
        <v>2134004</v>
      </c>
      <c r="T173" s="36">
        <f t="shared" ref="T173:T205" si="46">IF(($R173     =0),0,($S173     /$R173     ))</f>
        <v>0.91930823692605268</v>
      </c>
      <c r="U173" s="36">
        <f t="shared" ref="U173:U205" si="47">IF(($P173     =0),0,(($L173     /$P173     )-1))</f>
        <v>-0.40024602121033115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3610200</v>
      </c>
      <c r="E174" s="31">
        <v>3580200</v>
      </c>
      <c r="F174" s="31">
        <v>1027002</v>
      </c>
      <c r="G174" s="36">
        <f t="shared" si="40"/>
        <v>0.28447232840285858</v>
      </c>
      <c r="H174" s="31">
        <v>1229196</v>
      </c>
      <c r="I174" s="36">
        <f t="shared" si="41"/>
        <v>0.34047864384244642</v>
      </c>
      <c r="J174" s="31">
        <v>1083931</v>
      </c>
      <c r="K174" s="36">
        <f t="shared" si="42"/>
        <v>0.30275710854142229</v>
      </c>
      <c r="L174" s="31">
        <v>1153616</v>
      </c>
      <c r="M174" s="36">
        <f t="shared" si="43"/>
        <v>0.32222110496620299</v>
      </c>
      <c r="N174" s="31">
        <f t="shared" si="44"/>
        <v>4493745</v>
      </c>
      <c r="O174" s="36">
        <f t="shared" si="45"/>
        <v>1.2551659125188537</v>
      </c>
      <c r="P174" s="31">
        <v>1052042</v>
      </c>
      <c r="Q174" s="31">
        <v>45843</v>
      </c>
      <c r="R174" s="31">
        <v>3430250</v>
      </c>
      <c r="S174" s="31">
        <v>3475073</v>
      </c>
      <c r="T174" s="36">
        <f t="shared" si="46"/>
        <v>1.0130669776255374</v>
      </c>
      <c r="U174" s="36">
        <f t="shared" si="47"/>
        <v>9.6549377306229145E-2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305000</v>
      </c>
      <c r="E175" s="31">
        <v>255000</v>
      </c>
      <c r="F175" s="31">
        <v>4177</v>
      </c>
      <c r="G175" s="36">
        <f t="shared" si="40"/>
        <v>1.3695081967213115E-2</v>
      </c>
      <c r="H175" s="31">
        <v>16128</v>
      </c>
      <c r="I175" s="36">
        <f t="shared" si="41"/>
        <v>5.2878688524590163E-2</v>
      </c>
      <c r="J175" s="31">
        <v>80707</v>
      </c>
      <c r="K175" s="36">
        <f t="shared" si="42"/>
        <v>0.31649803921568626</v>
      </c>
      <c r="L175" s="31">
        <v>259083</v>
      </c>
      <c r="M175" s="36">
        <f t="shared" si="43"/>
        <v>1.0160117647058824</v>
      </c>
      <c r="N175" s="31">
        <f t="shared" si="44"/>
        <v>360095</v>
      </c>
      <c r="O175" s="36">
        <f t="shared" si="45"/>
        <v>1.4121372549019608</v>
      </c>
      <c r="P175" s="31">
        <v>139189</v>
      </c>
      <c r="Q175" s="31">
        <v>305100</v>
      </c>
      <c r="R175" s="31">
        <v>305100</v>
      </c>
      <c r="S175" s="31">
        <v>242235</v>
      </c>
      <c r="T175" s="36">
        <f t="shared" si="46"/>
        <v>0.79395280235988197</v>
      </c>
      <c r="U175" s="36">
        <f t="shared" si="47"/>
        <v>0.86137553973374326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274956</v>
      </c>
      <c r="E176" s="31">
        <v>274956</v>
      </c>
      <c r="F176" s="31">
        <v>295742</v>
      </c>
      <c r="G176" s="36">
        <f t="shared" si="40"/>
        <v>1.0755975501534791</v>
      </c>
      <c r="H176" s="31">
        <v>92322</v>
      </c>
      <c r="I176" s="36">
        <f t="shared" si="41"/>
        <v>0.33577008685025966</v>
      </c>
      <c r="J176" s="31">
        <v>52084</v>
      </c>
      <c r="K176" s="36">
        <f t="shared" si="42"/>
        <v>0.18942667190386825</v>
      </c>
      <c r="L176" s="31">
        <v>52130</v>
      </c>
      <c r="M176" s="36">
        <f t="shared" si="43"/>
        <v>0.1895939713990602</v>
      </c>
      <c r="N176" s="31">
        <f t="shared" si="44"/>
        <v>492278</v>
      </c>
      <c r="O176" s="36">
        <f t="shared" si="45"/>
        <v>1.7903882803066673</v>
      </c>
      <c r="P176" s="31">
        <v>99049</v>
      </c>
      <c r="Q176" s="31">
        <v>305622</v>
      </c>
      <c r="R176" s="31">
        <v>260622</v>
      </c>
      <c r="S176" s="31">
        <v>288564</v>
      </c>
      <c r="T176" s="36">
        <f t="shared" si="46"/>
        <v>1.1072127448949052</v>
      </c>
      <c r="U176" s="36">
        <f t="shared" si="47"/>
        <v>-0.47369483790850997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3151836</v>
      </c>
      <c r="E177" s="31">
        <v>2847505</v>
      </c>
      <c r="F177" s="31">
        <v>337803</v>
      </c>
      <c r="G177" s="36">
        <f t="shared" si="40"/>
        <v>0.10717657898443955</v>
      </c>
      <c r="H177" s="31">
        <v>991132</v>
      </c>
      <c r="I177" s="36">
        <f t="shared" si="41"/>
        <v>0.314461793062837</v>
      </c>
      <c r="J177" s="31">
        <v>1290241</v>
      </c>
      <c r="K177" s="36">
        <f t="shared" si="42"/>
        <v>0.45311281279576332</v>
      </c>
      <c r="L177" s="31">
        <v>1245893</v>
      </c>
      <c r="M177" s="36">
        <f t="shared" si="43"/>
        <v>0.43753847666641499</v>
      </c>
      <c r="N177" s="31">
        <f t="shared" si="44"/>
        <v>3865069</v>
      </c>
      <c r="O177" s="36">
        <f t="shared" si="45"/>
        <v>1.3573528404691124</v>
      </c>
      <c r="P177" s="31">
        <v>1379038</v>
      </c>
      <c r="Q177" s="31">
        <v>2996823</v>
      </c>
      <c r="R177" s="31">
        <v>3004610</v>
      </c>
      <c r="S177" s="31">
        <v>4021944</v>
      </c>
      <c r="T177" s="36">
        <f t="shared" si="46"/>
        <v>1.3385910317811629</v>
      </c>
      <c r="U177" s="36">
        <f t="shared" si="47"/>
        <v>-9.6549188637296446E-2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12117064</v>
      </c>
      <c r="G178" s="36">
        <f t="shared" si="40"/>
        <v>0</v>
      </c>
      <c r="H178" s="31">
        <v>4266200</v>
      </c>
      <c r="I178" s="36">
        <f t="shared" si="41"/>
        <v>0</v>
      </c>
      <c r="J178" s="31">
        <v>17032705</v>
      </c>
      <c r="K178" s="36">
        <f t="shared" si="42"/>
        <v>0</v>
      </c>
      <c r="L178" s="31">
        <v>11887824</v>
      </c>
      <c r="M178" s="36">
        <f t="shared" si="43"/>
        <v>0</v>
      </c>
      <c r="N178" s="31">
        <f t="shared" si="44"/>
        <v>45303793</v>
      </c>
      <c r="O178" s="36">
        <f t="shared" si="45"/>
        <v>0</v>
      </c>
      <c r="P178" s="31">
        <v>10985052</v>
      </c>
      <c r="Q178" s="31">
        <v>0</v>
      </c>
      <c r="R178" s="31">
        <v>0</v>
      </c>
      <c r="S178" s="31">
        <v>40795054</v>
      </c>
      <c r="T178" s="36">
        <f t="shared" si="46"/>
        <v>0</v>
      </c>
      <c r="U178" s="36">
        <f t="shared" si="47"/>
        <v>8.2181859494156351E-2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10571992</v>
      </c>
      <c r="E179" s="32">
        <f>SUM(E173:E178)</f>
        <v>13091139</v>
      </c>
      <c r="F179" s="32">
        <f>SUM(F173:F178)</f>
        <v>14415652</v>
      </c>
      <c r="G179" s="37">
        <f t="shared" si="40"/>
        <v>1.3635700821567023</v>
      </c>
      <c r="H179" s="32">
        <f>SUM(H173:H178)</f>
        <v>7208049</v>
      </c>
      <c r="I179" s="37">
        <f t="shared" si="41"/>
        <v>0.68180613454872085</v>
      </c>
      <c r="J179" s="32">
        <f>SUM(J173:J178)</f>
        <v>19685348</v>
      </c>
      <c r="K179" s="37">
        <f t="shared" si="42"/>
        <v>1.5037154521084835</v>
      </c>
      <c r="L179" s="32">
        <f>SUM(L173:L178)</f>
        <v>14881820</v>
      </c>
      <c r="M179" s="37">
        <f t="shared" si="43"/>
        <v>1.1367857296450676</v>
      </c>
      <c r="N179" s="32">
        <f t="shared" si="44"/>
        <v>56190869</v>
      </c>
      <c r="O179" s="37">
        <f t="shared" si="45"/>
        <v>4.2922826653968</v>
      </c>
      <c r="P179" s="32">
        <f>SUM(P173:P178)</f>
        <v>14126687</v>
      </c>
      <c r="Q179" s="32">
        <f>SUM(Q173:Q178)</f>
        <v>4473388</v>
      </c>
      <c r="R179" s="32">
        <f>SUM(R173:R178)</f>
        <v>9321897</v>
      </c>
      <c r="S179" s="32">
        <f>SUM(S173:S178)</f>
        <v>50956874</v>
      </c>
      <c r="T179" s="37">
        <f t="shared" si="46"/>
        <v>5.466363123299903</v>
      </c>
      <c r="U179" s="37">
        <f t="shared" si="47"/>
        <v>5.3454359114773364E-2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83660678</v>
      </c>
      <c r="E180" s="31">
        <v>83760678</v>
      </c>
      <c r="F180" s="31">
        <v>936949</v>
      </c>
      <c r="G180" s="36">
        <f t="shared" si="40"/>
        <v>1.1199395252331089E-2</v>
      </c>
      <c r="H180" s="31">
        <v>2630083</v>
      </c>
      <c r="I180" s="36">
        <f t="shared" si="41"/>
        <v>3.1437505204057754E-2</v>
      </c>
      <c r="J180" s="31">
        <v>1123821</v>
      </c>
      <c r="K180" s="36">
        <f t="shared" si="42"/>
        <v>1.3417047555417352E-2</v>
      </c>
      <c r="L180" s="31">
        <v>200659</v>
      </c>
      <c r="M180" s="36">
        <f t="shared" si="43"/>
        <v>2.3956229198622294E-3</v>
      </c>
      <c r="N180" s="31">
        <f t="shared" si="44"/>
        <v>4891512</v>
      </c>
      <c r="O180" s="36">
        <f t="shared" si="45"/>
        <v>5.8398667689867553E-2</v>
      </c>
      <c r="P180" s="31">
        <v>224406</v>
      </c>
      <c r="Q180" s="31">
        <v>84437707</v>
      </c>
      <c r="R180" s="31">
        <v>84437707</v>
      </c>
      <c r="S180" s="31">
        <v>2665359</v>
      </c>
      <c r="T180" s="36">
        <f t="shared" si="46"/>
        <v>3.1565980350461195E-2</v>
      </c>
      <c r="U180" s="36">
        <f t="shared" si="47"/>
        <v>-0.10582159122305113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63531340</v>
      </c>
      <c r="E181" s="31">
        <v>47798050</v>
      </c>
      <c r="F181" s="31">
        <v>3472649</v>
      </c>
      <c r="G181" s="36">
        <f t="shared" si="40"/>
        <v>5.4660408547970184E-2</v>
      </c>
      <c r="H181" s="31">
        <v>12053124</v>
      </c>
      <c r="I181" s="36">
        <f t="shared" si="41"/>
        <v>0.18971934166664831</v>
      </c>
      <c r="J181" s="31">
        <v>5539785</v>
      </c>
      <c r="K181" s="36">
        <f t="shared" si="42"/>
        <v>0.11589981181240658</v>
      </c>
      <c r="L181" s="31">
        <v>6108083</v>
      </c>
      <c r="M181" s="36">
        <f t="shared" si="43"/>
        <v>0.12778937634485088</v>
      </c>
      <c r="N181" s="31">
        <f t="shared" si="44"/>
        <v>27173641</v>
      </c>
      <c r="O181" s="36">
        <f t="shared" si="45"/>
        <v>0.56850940571843411</v>
      </c>
      <c r="P181" s="31">
        <v>4466519</v>
      </c>
      <c r="Q181" s="31">
        <v>37587342</v>
      </c>
      <c r="R181" s="31">
        <v>24981771</v>
      </c>
      <c r="S181" s="31">
        <v>18710098</v>
      </c>
      <c r="T181" s="36">
        <f t="shared" si="46"/>
        <v>0.7489500243997913</v>
      </c>
      <c r="U181" s="36">
        <f t="shared" si="47"/>
        <v>0.36752647867388455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25884576</v>
      </c>
      <c r="E182" s="31">
        <v>172284118</v>
      </c>
      <c r="F182" s="31">
        <v>78028</v>
      </c>
      <c r="G182" s="36">
        <f t="shared" si="40"/>
        <v>3.0144592671713069E-3</v>
      </c>
      <c r="H182" s="31">
        <v>598022</v>
      </c>
      <c r="I182" s="36">
        <f t="shared" si="41"/>
        <v>2.3103411081564558E-2</v>
      </c>
      <c r="J182" s="31">
        <v>81107</v>
      </c>
      <c r="K182" s="36">
        <f t="shared" si="42"/>
        <v>4.707746769786406E-4</v>
      </c>
      <c r="L182" s="31">
        <v>1735726</v>
      </c>
      <c r="M182" s="36">
        <f t="shared" si="43"/>
        <v>1.0074788205375959E-2</v>
      </c>
      <c r="N182" s="31">
        <f t="shared" si="44"/>
        <v>2492883</v>
      </c>
      <c r="O182" s="36">
        <f t="shared" si="45"/>
        <v>1.446960421505597E-2</v>
      </c>
      <c r="P182" s="31">
        <v>1318354</v>
      </c>
      <c r="Q182" s="31">
        <v>61242743</v>
      </c>
      <c r="R182" s="31">
        <v>61242743</v>
      </c>
      <c r="S182" s="31">
        <v>3878132</v>
      </c>
      <c r="T182" s="36">
        <f t="shared" si="46"/>
        <v>6.3323943540543243E-2</v>
      </c>
      <c r="U182" s="36">
        <f t="shared" si="47"/>
        <v>0.31658568184266134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14089874</v>
      </c>
      <c r="E183" s="31">
        <v>20933267</v>
      </c>
      <c r="F183" s="31">
        <v>4413687</v>
      </c>
      <c r="G183" s="36">
        <f t="shared" si="40"/>
        <v>0.31325241091581091</v>
      </c>
      <c r="H183" s="31">
        <v>-136419</v>
      </c>
      <c r="I183" s="36">
        <f t="shared" si="41"/>
        <v>-9.6820596124564343E-3</v>
      </c>
      <c r="J183" s="31">
        <v>7078771</v>
      </c>
      <c r="K183" s="36">
        <f t="shared" si="42"/>
        <v>0.33815892187301677</v>
      </c>
      <c r="L183" s="31">
        <v>5310604</v>
      </c>
      <c r="M183" s="36">
        <f t="shared" si="43"/>
        <v>0.25369207778222097</v>
      </c>
      <c r="N183" s="31">
        <f t="shared" si="44"/>
        <v>16666643</v>
      </c>
      <c r="O183" s="36">
        <f t="shared" si="45"/>
        <v>0.79617973630203065</v>
      </c>
      <c r="P183" s="31">
        <v>12233792</v>
      </c>
      <c r="Q183" s="31">
        <v>88863394</v>
      </c>
      <c r="R183" s="31">
        <v>60191296</v>
      </c>
      <c r="S183" s="31">
        <v>14840969</v>
      </c>
      <c r="T183" s="36">
        <f t="shared" si="46"/>
        <v>0.24656337354822863</v>
      </c>
      <c r="U183" s="36">
        <f t="shared" si="47"/>
        <v>-0.56590695673099556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50212460</v>
      </c>
      <c r="E184" s="31">
        <v>54921108</v>
      </c>
      <c r="F184" s="31">
        <v>20859105</v>
      </c>
      <c r="G184" s="36">
        <f t="shared" si="40"/>
        <v>0.41541691046405615</v>
      </c>
      <c r="H184" s="31">
        <v>16738250</v>
      </c>
      <c r="I184" s="36">
        <f t="shared" si="41"/>
        <v>0.33334853540336401</v>
      </c>
      <c r="J184" s="31">
        <v>12971429</v>
      </c>
      <c r="K184" s="36">
        <f t="shared" si="42"/>
        <v>0.23618294445188542</v>
      </c>
      <c r="L184" s="31">
        <v>3893843</v>
      </c>
      <c r="M184" s="36">
        <f t="shared" si="43"/>
        <v>7.0898842754592642E-2</v>
      </c>
      <c r="N184" s="31">
        <f t="shared" si="44"/>
        <v>54462627</v>
      </c>
      <c r="O184" s="36">
        <f t="shared" si="45"/>
        <v>0.99165200745767912</v>
      </c>
      <c r="P184" s="31">
        <v>12974760</v>
      </c>
      <c r="Q184" s="31">
        <v>136904893</v>
      </c>
      <c r="R184" s="31">
        <v>136808068</v>
      </c>
      <c r="S184" s="31">
        <v>137106107</v>
      </c>
      <c r="T184" s="36">
        <f t="shared" si="46"/>
        <v>1.0021785191791466</v>
      </c>
      <c r="U184" s="36">
        <f t="shared" si="47"/>
        <v>-0.69989094210605818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237378928</v>
      </c>
      <c r="E185" s="32">
        <f>SUM(E180:E184)</f>
        <v>379697221</v>
      </c>
      <c r="F185" s="32">
        <f>SUM(F180:F184)</f>
        <v>29760418</v>
      </c>
      <c r="G185" s="37">
        <f t="shared" si="40"/>
        <v>0.125370934356903</v>
      </c>
      <c r="H185" s="32">
        <f>SUM(H180:H184)</f>
        <v>31883060</v>
      </c>
      <c r="I185" s="37">
        <f t="shared" si="41"/>
        <v>0.13431293278062154</v>
      </c>
      <c r="J185" s="32">
        <f>SUM(J180:J184)</f>
        <v>26794913</v>
      </c>
      <c r="K185" s="37">
        <f t="shared" si="42"/>
        <v>7.0569157523541634E-2</v>
      </c>
      <c r="L185" s="32">
        <f>SUM(L180:L184)</f>
        <v>17248915</v>
      </c>
      <c r="M185" s="37">
        <f t="shared" si="43"/>
        <v>4.5428078073818719E-2</v>
      </c>
      <c r="N185" s="32">
        <f t="shared" si="44"/>
        <v>105687306</v>
      </c>
      <c r="O185" s="37">
        <f t="shared" si="45"/>
        <v>0.27834627212085916</v>
      </c>
      <c r="P185" s="32">
        <f>SUM(P180:P184)</f>
        <v>31217831</v>
      </c>
      <c r="Q185" s="32">
        <f>SUM(Q180:Q184)</f>
        <v>409036079</v>
      </c>
      <c r="R185" s="32">
        <f>SUM(R180:R184)</f>
        <v>367661585</v>
      </c>
      <c r="S185" s="32">
        <f>SUM(S180:S184)</f>
        <v>177200665</v>
      </c>
      <c r="T185" s="37">
        <f t="shared" si="46"/>
        <v>0.48196676571472652</v>
      </c>
      <c r="U185" s="37">
        <f t="shared" si="47"/>
        <v>-0.44746593701529103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2518555</v>
      </c>
      <c r="E186" s="31">
        <v>6518555</v>
      </c>
      <c r="F186" s="31">
        <v>54980</v>
      </c>
      <c r="G186" s="36">
        <f t="shared" si="40"/>
        <v>2.1829977903996538E-2</v>
      </c>
      <c r="H186" s="31">
        <v>515846</v>
      </c>
      <c r="I186" s="36">
        <f t="shared" si="41"/>
        <v>0.20481823902991994</v>
      </c>
      <c r="J186" s="31">
        <v>159259</v>
      </c>
      <c r="K186" s="36">
        <f t="shared" si="42"/>
        <v>2.4431641675187216E-2</v>
      </c>
      <c r="L186" s="31">
        <v>3768965</v>
      </c>
      <c r="M186" s="36">
        <f t="shared" si="43"/>
        <v>0.57819025842383776</v>
      </c>
      <c r="N186" s="31">
        <f t="shared" si="44"/>
        <v>4499050</v>
      </c>
      <c r="O186" s="36">
        <f t="shared" si="45"/>
        <v>0.69019130773614701</v>
      </c>
      <c r="P186" s="31">
        <v>93202</v>
      </c>
      <c r="Q186" s="31">
        <v>9722374</v>
      </c>
      <c r="R186" s="31">
        <v>10012571</v>
      </c>
      <c r="S186" s="31">
        <v>8180565</v>
      </c>
      <c r="T186" s="36">
        <f t="shared" si="46"/>
        <v>0.81702941232576531</v>
      </c>
      <c r="U186" s="36">
        <f t="shared" si="47"/>
        <v>39.438670843973306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4954708</v>
      </c>
      <c r="E187" s="31">
        <v>4821469</v>
      </c>
      <c r="F187" s="31">
        <v>9615</v>
      </c>
      <c r="G187" s="36">
        <f t="shared" si="40"/>
        <v>1.940578536616083E-3</v>
      </c>
      <c r="H187" s="31">
        <v>19062845</v>
      </c>
      <c r="I187" s="36">
        <f t="shared" si="41"/>
        <v>3.8474204736182234</v>
      </c>
      <c r="J187" s="31">
        <v>-17243850</v>
      </c>
      <c r="K187" s="36">
        <f t="shared" si="42"/>
        <v>-3.5764722328402403</v>
      </c>
      <c r="L187" s="31">
        <v>754593</v>
      </c>
      <c r="M187" s="36">
        <f t="shared" si="43"/>
        <v>0.15650686543872833</v>
      </c>
      <c r="N187" s="31">
        <f t="shared" si="44"/>
        <v>2583203</v>
      </c>
      <c r="O187" s="36">
        <f t="shared" si="45"/>
        <v>0.53577094449845053</v>
      </c>
      <c r="P187" s="31">
        <v>38336</v>
      </c>
      <c r="Q187" s="31">
        <v>2226786</v>
      </c>
      <c r="R187" s="31">
        <v>1658869</v>
      </c>
      <c r="S187" s="31">
        <v>432089</v>
      </c>
      <c r="T187" s="36">
        <f t="shared" si="46"/>
        <v>0.2604720445074325</v>
      </c>
      <c r="U187" s="36">
        <f t="shared" si="47"/>
        <v>18.683665484140235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53948730</v>
      </c>
      <c r="E188" s="31">
        <v>38617127</v>
      </c>
      <c r="F188" s="31">
        <v>11992663</v>
      </c>
      <c r="G188" s="36">
        <f t="shared" si="40"/>
        <v>0.22229741089363919</v>
      </c>
      <c r="H188" s="31">
        <v>10016702</v>
      </c>
      <c r="I188" s="36">
        <f t="shared" si="41"/>
        <v>0.18567076555833659</v>
      </c>
      <c r="J188" s="31">
        <v>6779640</v>
      </c>
      <c r="K188" s="36">
        <f t="shared" si="42"/>
        <v>0.17556044498079829</v>
      </c>
      <c r="L188" s="31">
        <v>7564943</v>
      </c>
      <c r="M188" s="36">
        <f t="shared" si="43"/>
        <v>0.1958960592796041</v>
      </c>
      <c r="N188" s="31">
        <f t="shared" si="44"/>
        <v>36353948</v>
      </c>
      <c r="O188" s="36">
        <f t="shared" si="45"/>
        <v>0.94139442325681033</v>
      </c>
      <c r="P188" s="31">
        <v>4392909</v>
      </c>
      <c r="Q188" s="31">
        <v>29091796</v>
      </c>
      <c r="R188" s="31">
        <v>30225611</v>
      </c>
      <c r="S188" s="31">
        <v>16807859</v>
      </c>
      <c r="T188" s="36">
        <f t="shared" si="46"/>
        <v>0.55608004086335927</v>
      </c>
      <c r="U188" s="36">
        <f t="shared" si="47"/>
        <v>0.7220805165779669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21376103</v>
      </c>
      <c r="E189" s="31">
        <v>21782131</v>
      </c>
      <c r="F189" s="31">
        <v>116492</v>
      </c>
      <c r="G189" s="36">
        <f t="shared" si="40"/>
        <v>5.4496369146424866E-3</v>
      </c>
      <c r="H189" s="31">
        <v>183023</v>
      </c>
      <c r="I189" s="36">
        <f t="shared" si="41"/>
        <v>8.5620377109896974E-3</v>
      </c>
      <c r="J189" s="31">
        <v>747413</v>
      </c>
      <c r="K189" s="36">
        <f t="shared" si="42"/>
        <v>3.4313125745134856E-2</v>
      </c>
      <c r="L189" s="31">
        <v>14027440</v>
      </c>
      <c r="M189" s="36">
        <f t="shared" si="43"/>
        <v>0.64398841417306696</v>
      </c>
      <c r="N189" s="31">
        <f t="shared" si="44"/>
        <v>15074368</v>
      </c>
      <c r="O189" s="36">
        <f t="shared" si="45"/>
        <v>0.69205203108915281</v>
      </c>
      <c r="P189" s="31">
        <v>398476</v>
      </c>
      <c r="Q189" s="31">
        <v>19604527</v>
      </c>
      <c r="R189" s="31">
        <v>1329448</v>
      </c>
      <c r="S189" s="31">
        <v>1015805</v>
      </c>
      <c r="T189" s="36">
        <f t="shared" si="46"/>
        <v>0.76408027993573269</v>
      </c>
      <c r="U189" s="36">
        <f t="shared" si="47"/>
        <v>34.202722372238227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19222000</v>
      </c>
      <c r="E190" s="31">
        <v>19152000</v>
      </c>
      <c r="F190" s="31">
        <v>6886149</v>
      </c>
      <c r="G190" s="36">
        <f t="shared" si="40"/>
        <v>0.35824310685672667</v>
      </c>
      <c r="H190" s="31">
        <v>6152520</v>
      </c>
      <c r="I190" s="36">
        <f t="shared" si="41"/>
        <v>0.32007699510977006</v>
      </c>
      <c r="J190" s="31">
        <v>5127699</v>
      </c>
      <c r="K190" s="36">
        <f t="shared" si="42"/>
        <v>0.26773699874686718</v>
      </c>
      <c r="L190" s="31">
        <v>1055617</v>
      </c>
      <c r="M190" s="36">
        <f t="shared" si="43"/>
        <v>5.5117846700083545E-2</v>
      </c>
      <c r="N190" s="31">
        <f t="shared" si="44"/>
        <v>19221985</v>
      </c>
      <c r="O190" s="36">
        <f t="shared" si="45"/>
        <v>1.0036541875522138</v>
      </c>
      <c r="P190" s="31">
        <v>914087</v>
      </c>
      <c r="Q190" s="31">
        <v>18099000</v>
      </c>
      <c r="R190" s="31">
        <v>16538000</v>
      </c>
      <c r="S190" s="31">
        <v>18065303</v>
      </c>
      <c r="T190" s="36">
        <f t="shared" si="46"/>
        <v>1.0923511307292297</v>
      </c>
      <c r="U190" s="36">
        <f t="shared" si="47"/>
        <v>0.15483208928690595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102020096</v>
      </c>
      <c r="E191" s="32">
        <f>SUM(E186:E190)</f>
        <v>90891282</v>
      </c>
      <c r="F191" s="32">
        <f>SUM(F186:F190)</f>
        <v>19059899</v>
      </c>
      <c r="G191" s="37">
        <f t="shared" si="40"/>
        <v>0.18682494672422187</v>
      </c>
      <c r="H191" s="32">
        <f>SUM(H186:H190)</f>
        <v>35930936</v>
      </c>
      <c r="I191" s="37">
        <f t="shared" si="41"/>
        <v>0.3521946891718275</v>
      </c>
      <c r="J191" s="32">
        <f>SUM(J186:J190)</f>
        <v>-4429839</v>
      </c>
      <c r="K191" s="37">
        <f t="shared" si="42"/>
        <v>-4.8737776632966842E-2</v>
      </c>
      <c r="L191" s="32">
        <f>SUM(L186:L190)</f>
        <v>27171558</v>
      </c>
      <c r="M191" s="37">
        <f t="shared" si="43"/>
        <v>0.29894570086490801</v>
      </c>
      <c r="N191" s="32">
        <f t="shared" si="44"/>
        <v>77732554</v>
      </c>
      <c r="O191" s="37">
        <f t="shared" si="45"/>
        <v>0.85522563099065985</v>
      </c>
      <c r="P191" s="32">
        <f>SUM(P186:P190)</f>
        <v>5837010</v>
      </c>
      <c r="Q191" s="32">
        <f>SUM(Q186:Q190)</f>
        <v>78744483</v>
      </c>
      <c r="R191" s="32">
        <f>SUM(R186:R190)</f>
        <v>59764499</v>
      </c>
      <c r="S191" s="32">
        <f>SUM(S186:S190)</f>
        <v>44501621</v>
      </c>
      <c r="T191" s="37">
        <f t="shared" si="46"/>
        <v>0.74461631477911328</v>
      </c>
      <c r="U191" s="37">
        <f t="shared" si="47"/>
        <v>3.6550473615772461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785964</v>
      </c>
      <c r="E192" s="31">
        <v>785964</v>
      </c>
      <c r="F192" s="31">
        <v>103716</v>
      </c>
      <c r="G192" s="36">
        <f t="shared" si="40"/>
        <v>0.13196024245385285</v>
      </c>
      <c r="H192" s="31">
        <v>144522</v>
      </c>
      <c r="I192" s="36">
        <f t="shared" si="41"/>
        <v>0.18387865093057698</v>
      </c>
      <c r="J192" s="31">
        <v>166704</v>
      </c>
      <c r="K192" s="36">
        <f t="shared" si="42"/>
        <v>0.21210131761760082</v>
      </c>
      <c r="L192" s="31">
        <v>110875</v>
      </c>
      <c r="M192" s="36">
        <f t="shared" si="43"/>
        <v>0.14106880213343104</v>
      </c>
      <c r="N192" s="31">
        <f t="shared" si="44"/>
        <v>525817</v>
      </c>
      <c r="O192" s="36">
        <f t="shared" si="45"/>
        <v>0.66900901313546168</v>
      </c>
      <c r="P192" s="31">
        <v>227435</v>
      </c>
      <c r="Q192" s="31">
        <v>689209</v>
      </c>
      <c r="R192" s="31">
        <v>741463</v>
      </c>
      <c r="S192" s="31">
        <v>723966</v>
      </c>
      <c r="T192" s="36">
        <f t="shared" si="46"/>
        <v>0.97640205917220413</v>
      </c>
      <c r="U192" s="36">
        <f t="shared" si="47"/>
        <v>-0.51249807637346934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1290897</v>
      </c>
      <c r="E193" s="31">
        <v>3688972</v>
      </c>
      <c r="F193" s="31">
        <v>302657</v>
      </c>
      <c r="G193" s="36">
        <f t="shared" si="40"/>
        <v>0.23445480158370496</v>
      </c>
      <c r="H193" s="31">
        <v>399212</v>
      </c>
      <c r="I193" s="36">
        <f t="shared" si="41"/>
        <v>0.30925162890610175</v>
      </c>
      <c r="J193" s="31">
        <v>251669</v>
      </c>
      <c r="K193" s="36">
        <f t="shared" si="42"/>
        <v>6.8221987046797855E-2</v>
      </c>
      <c r="L193" s="31">
        <v>539796</v>
      </c>
      <c r="M193" s="36">
        <f t="shared" si="43"/>
        <v>0.14632694420017284</v>
      </c>
      <c r="N193" s="31">
        <f t="shared" si="44"/>
        <v>1493334</v>
      </c>
      <c r="O193" s="36">
        <f t="shared" si="45"/>
        <v>0.4048103374056512</v>
      </c>
      <c r="P193" s="31">
        <v>254181</v>
      </c>
      <c r="Q193" s="31">
        <v>1030598</v>
      </c>
      <c r="R193" s="31">
        <v>1323489</v>
      </c>
      <c r="S193" s="31">
        <v>984286</v>
      </c>
      <c r="T193" s="36">
        <f t="shared" si="46"/>
        <v>0.7437054633623702</v>
      </c>
      <c r="U193" s="36">
        <f t="shared" si="47"/>
        <v>1.1236677800465023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2763978</v>
      </c>
      <c r="E194" s="31">
        <v>2848474</v>
      </c>
      <c r="F194" s="31">
        <v>582850</v>
      </c>
      <c r="G194" s="36">
        <f t="shared" si="40"/>
        <v>0.21087360319076345</v>
      </c>
      <c r="H194" s="31">
        <v>1006989</v>
      </c>
      <c r="I194" s="36">
        <f t="shared" si="41"/>
        <v>0.36432598233415753</v>
      </c>
      <c r="J194" s="31">
        <v>599676</v>
      </c>
      <c r="K194" s="36">
        <f t="shared" si="42"/>
        <v>0.21052535497954344</v>
      </c>
      <c r="L194" s="31">
        <v>324653</v>
      </c>
      <c r="M194" s="36">
        <f t="shared" si="43"/>
        <v>0.11397435960447594</v>
      </c>
      <c r="N194" s="31">
        <f t="shared" si="44"/>
        <v>2514168</v>
      </c>
      <c r="O194" s="36">
        <f t="shared" si="45"/>
        <v>0.88263680834018499</v>
      </c>
      <c r="P194" s="31">
        <v>246574</v>
      </c>
      <c r="Q194" s="31">
        <v>2516407</v>
      </c>
      <c r="R194" s="31">
        <v>2415157</v>
      </c>
      <c r="S194" s="31">
        <v>2058423</v>
      </c>
      <c r="T194" s="36">
        <f t="shared" si="46"/>
        <v>0.85229366041213883</v>
      </c>
      <c r="U194" s="36">
        <f t="shared" si="47"/>
        <v>0.31665544623520736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10610040</v>
      </c>
      <c r="E195" s="31">
        <v>10753765</v>
      </c>
      <c r="F195" s="31">
        <v>2190441</v>
      </c>
      <c r="G195" s="36">
        <f t="shared" si="40"/>
        <v>0.20644983430788197</v>
      </c>
      <c r="H195" s="31">
        <v>2977850</v>
      </c>
      <c r="I195" s="36">
        <f t="shared" si="41"/>
        <v>0.28066340937451695</v>
      </c>
      <c r="J195" s="31">
        <v>1996230</v>
      </c>
      <c r="K195" s="36">
        <f t="shared" si="42"/>
        <v>0.18563080000353366</v>
      </c>
      <c r="L195" s="31">
        <v>3282220</v>
      </c>
      <c r="M195" s="36">
        <f t="shared" si="43"/>
        <v>0.30521589415427991</v>
      </c>
      <c r="N195" s="31">
        <f t="shared" si="44"/>
        <v>10446741</v>
      </c>
      <c r="O195" s="36">
        <f t="shared" si="45"/>
        <v>0.97144962717708638</v>
      </c>
      <c r="P195" s="31">
        <v>1856760</v>
      </c>
      <c r="Q195" s="31">
        <v>11209215</v>
      </c>
      <c r="R195" s="31">
        <v>11217215</v>
      </c>
      <c r="S195" s="31">
        <v>7720721</v>
      </c>
      <c r="T195" s="36">
        <f t="shared" si="46"/>
        <v>0.68829214738239397</v>
      </c>
      <c r="U195" s="36">
        <f t="shared" si="47"/>
        <v>0.767713651737435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159924004</v>
      </c>
      <c r="E196" s="31">
        <v>159924004</v>
      </c>
      <c r="F196" s="31">
        <v>65648514</v>
      </c>
      <c r="G196" s="36">
        <f t="shared" si="40"/>
        <v>0.41049818887726197</v>
      </c>
      <c r="H196" s="31">
        <v>53798959</v>
      </c>
      <c r="I196" s="36">
        <f t="shared" si="41"/>
        <v>0.33640327689644389</v>
      </c>
      <c r="J196" s="31">
        <v>39458359</v>
      </c>
      <c r="K196" s="36">
        <f t="shared" si="42"/>
        <v>0.24673193525094581</v>
      </c>
      <c r="L196" s="31">
        <v>1984248</v>
      </c>
      <c r="M196" s="36">
        <f t="shared" si="43"/>
        <v>1.240744322534596E-2</v>
      </c>
      <c r="N196" s="31">
        <f t="shared" si="44"/>
        <v>160890080</v>
      </c>
      <c r="O196" s="36">
        <f t="shared" si="45"/>
        <v>1.0060408442499977</v>
      </c>
      <c r="P196" s="31">
        <v>2877976</v>
      </c>
      <c r="Q196" s="31">
        <v>151308700</v>
      </c>
      <c r="R196" s="31">
        <v>150308700</v>
      </c>
      <c r="S196" s="31">
        <v>150114060</v>
      </c>
      <c r="T196" s="36">
        <f t="shared" si="46"/>
        <v>0.99870506497627887</v>
      </c>
      <c r="U196" s="36">
        <f t="shared" si="47"/>
        <v>-0.3105404631588311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1200000</v>
      </c>
      <c r="E197" s="31">
        <v>1200000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1130919</v>
      </c>
      <c r="M197" s="36">
        <f t="shared" si="43"/>
        <v>0.94243250000000001</v>
      </c>
      <c r="N197" s="31">
        <f t="shared" si="44"/>
        <v>1130919</v>
      </c>
      <c r="O197" s="36">
        <f t="shared" si="45"/>
        <v>0.94243250000000001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176574883</v>
      </c>
      <c r="E198" s="32">
        <f>SUM(E192:E197)</f>
        <v>179201179</v>
      </c>
      <c r="F198" s="32">
        <f>SUM(F192:F197)</f>
        <v>68828178</v>
      </c>
      <c r="G198" s="37">
        <f t="shared" si="40"/>
        <v>0.38979597115179737</v>
      </c>
      <c r="H198" s="32">
        <f>SUM(H192:H197)</f>
        <v>58327532</v>
      </c>
      <c r="I198" s="37">
        <f t="shared" si="41"/>
        <v>0.33032745659528484</v>
      </c>
      <c r="J198" s="32">
        <f>SUM(J192:J197)</f>
        <v>42472638</v>
      </c>
      <c r="K198" s="37">
        <f t="shared" si="42"/>
        <v>0.23701092948724406</v>
      </c>
      <c r="L198" s="32">
        <f>SUM(L192:L197)</f>
        <v>7372711</v>
      </c>
      <c r="M198" s="37">
        <f t="shared" si="43"/>
        <v>4.1142089807344406E-2</v>
      </c>
      <c r="N198" s="32">
        <f t="shared" si="44"/>
        <v>177001059</v>
      </c>
      <c r="O198" s="37">
        <f t="shared" si="45"/>
        <v>0.98772262541866429</v>
      </c>
      <c r="P198" s="32">
        <f>SUM(P192:P197)</f>
        <v>5462926</v>
      </c>
      <c r="Q198" s="32">
        <f>SUM(Q192:Q197)</f>
        <v>166754129</v>
      </c>
      <c r="R198" s="32">
        <f>SUM(R192:R197)</f>
        <v>166006024</v>
      </c>
      <c r="S198" s="32">
        <f>SUM(S192:S197)</f>
        <v>161601456</v>
      </c>
      <c r="T198" s="37">
        <f t="shared" si="46"/>
        <v>0.97346742067625214</v>
      </c>
      <c r="U198" s="37">
        <f t="shared" si="47"/>
        <v>0.34959012807422241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21178</v>
      </c>
      <c r="E199" s="31">
        <v>119998</v>
      </c>
      <c r="F199" s="31">
        <v>5085</v>
      </c>
      <c r="G199" s="36">
        <f t="shared" si="40"/>
        <v>0.24010765889130228</v>
      </c>
      <c r="H199" s="31">
        <v>68763</v>
      </c>
      <c r="I199" s="36">
        <f t="shared" si="41"/>
        <v>3.2469071678156576</v>
      </c>
      <c r="J199" s="31">
        <v>40007</v>
      </c>
      <c r="K199" s="36">
        <f t="shared" si="42"/>
        <v>0.33339722328705479</v>
      </c>
      <c r="L199" s="31">
        <v>127557</v>
      </c>
      <c r="M199" s="36">
        <f t="shared" si="43"/>
        <v>1.0629927165452757</v>
      </c>
      <c r="N199" s="31">
        <f t="shared" si="44"/>
        <v>241412</v>
      </c>
      <c r="O199" s="36">
        <f t="shared" si="45"/>
        <v>2.0118001966699444</v>
      </c>
      <c r="P199" s="31">
        <v>6926</v>
      </c>
      <c r="Q199" s="31">
        <v>64776</v>
      </c>
      <c r="R199" s="31">
        <v>20188</v>
      </c>
      <c r="S199" s="31">
        <v>18080</v>
      </c>
      <c r="T199" s="36">
        <f t="shared" si="46"/>
        <v>0.89558153358430748</v>
      </c>
      <c r="U199" s="36">
        <f t="shared" si="47"/>
        <v>17.417123881028012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26909457</v>
      </c>
      <c r="E200" s="31">
        <v>27921260</v>
      </c>
      <c r="F200" s="31">
        <v>12345535</v>
      </c>
      <c r="G200" s="36">
        <f t="shared" si="40"/>
        <v>0.45878053206350466</v>
      </c>
      <c r="H200" s="31">
        <v>9037615</v>
      </c>
      <c r="I200" s="36">
        <f t="shared" si="41"/>
        <v>0.33585274500336443</v>
      </c>
      <c r="J200" s="31">
        <v>5808852</v>
      </c>
      <c r="K200" s="36">
        <f t="shared" si="42"/>
        <v>0.20804404958802003</v>
      </c>
      <c r="L200" s="31">
        <v>401317</v>
      </c>
      <c r="M200" s="36">
        <f t="shared" si="43"/>
        <v>1.4373169405678683E-2</v>
      </c>
      <c r="N200" s="31">
        <f t="shared" si="44"/>
        <v>27593319</v>
      </c>
      <c r="O200" s="36">
        <f t="shared" si="45"/>
        <v>0.98825479222642532</v>
      </c>
      <c r="P200" s="31">
        <v>143329</v>
      </c>
      <c r="Q200" s="31">
        <v>22674344</v>
      </c>
      <c r="R200" s="31">
        <v>22488577</v>
      </c>
      <c r="S200" s="31">
        <v>23760385</v>
      </c>
      <c r="T200" s="36">
        <f t="shared" si="46"/>
        <v>1.0565535115894615</v>
      </c>
      <c r="U200" s="36">
        <f t="shared" si="47"/>
        <v>1.7999706967885074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2995900</v>
      </c>
      <c r="E202" s="31">
        <v>5879700</v>
      </c>
      <c r="F202" s="31">
        <v>1173692</v>
      </c>
      <c r="G202" s="36">
        <f t="shared" si="40"/>
        <v>0.39176608030975668</v>
      </c>
      <c r="H202" s="31">
        <v>2606773</v>
      </c>
      <c r="I202" s="36">
        <f t="shared" si="41"/>
        <v>0.87011348843419345</v>
      </c>
      <c r="J202" s="31">
        <v>2736783</v>
      </c>
      <c r="K202" s="36">
        <f t="shared" si="42"/>
        <v>0.46546303382825654</v>
      </c>
      <c r="L202" s="31">
        <v>2116549</v>
      </c>
      <c r="M202" s="36">
        <f t="shared" si="43"/>
        <v>0.35997567903124311</v>
      </c>
      <c r="N202" s="31">
        <f t="shared" si="44"/>
        <v>8633797</v>
      </c>
      <c r="O202" s="36">
        <f t="shared" si="45"/>
        <v>1.4684077418915931</v>
      </c>
      <c r="P202" s="31">
        <v>-457570</v>
      </c>
      <c r="Q202" s="31">
        <v>2563000</v>
      </c>
      <c r="R202" s="31">
        <v>2743426</v>
      </c>
      <c r="S202" s="31">
        <v>3054595</v>
      </c>
      <c r="T202" s="36">
        <f t="shared" si="46"/>
        <v>1.1134235076871037</v>
      </c>
      <c r="U202" s="36">
        <f t="shared" si="47"/>
        <v>-5.6256288655287712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29926535</v>
      </c>
      <c r="E204" s="32">
        <f>SUM(E199:E203)</f>
        <v>33920958</v>
      </c>
      <c r="F204" s="32">
        <f>SUM(F199:F203)</f>
        <v>13524312</v>
      </c>
      <c r="G204" s="37">
        <f t="shared" si="40"/>
        <v>0.45191706958389938</v>
      </c>
      <c r="H204" s="32">
        <f>SUM(H199:H203)</f>
        <v>11713151</v>
      </c>
      <c r="I204" s="37">
        <f t="shared" si="41"/>
        <v>0.39139683227610544</v>
      </c>
      <c r="J204" s="32">
        <f>SUM(J199:J203)</f>
        <v>8585642</v>
      </c>
      <c r="K204" s="37">
        <f t="shared" si="42"/>
        <v>0.25310729726442277</v>
      </c>
      <c r="L204" s="32">
        <f>SUM(L199:L203)</f>
        <v>2645423</v>
      </c>
      <c r="M204" s="37">
        <f t="shared" si="43"/>
        <v>7.7987862253182827E-2</v>
      </c>
      <c r="N204" s="32">
        <f t="shared" si="44"/>
        <v>36468528</v>
      </c>
      <c r="O204" s="37">
        <f t="shared" si="45"/>
        <v>1.0751031265095756</v>
      </c>
      <c r="P204" s="32">
        <f>SUM(P199:P203)</f>
        <v>-307315</v>
      </c>
      <c r="Q204" s="32">
        <f>SUM(Q199:Q203)</f>
        <v>25302120</v>
      </c>
      <c r="R204" s="32">
        <f>SUM(R199:R203)</f>
        <v>25252191</v>
      </c>
      <c r="S204" s="32">
        <f>SUM(S199:S203)</f>
        <v>26833060</v>
      </c>
      <c r="T204" s="37">
        <f t="shared" si="46"/>
        <v>1.0626032410415398</v>
      </c>
      <c r="U204" s="37">
        <f t="shared" si="47"/>
        <v>-9.6081805313766004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556472434</v>
      </c>
      <c r="E205" s="32">
        <f>SUM(E173:E178,E180:E184,E186:E190,E192:E197,E199:E203)</f>
        <v>696801779</v>
      </c>
      <c r="F205" s="32">
        <f>SUM(F173:F178,F180:F184,F186:F190,F192:F197,F199:F203)</f>
        <v>145588459</v>
      </c>
      <c r="G205" s="37">
        <f t="shared" si="40"/>
        <v>0.26162744118965647</v>
      </c>
      <c r="H205" s="32">
        <f>SUM(H173:H178,H180:H184,H186:H190,H192:H197,H199:H203)</f>
        <v>145062728</v>
      </c>
      <c r="I205" s="37">
        <f t="shared" si="41"/>
        <v>0.26068268459817362</v>
      </c>
      <c r="J205" s="32">
        <f>SUM(J173:J178,J180:J184,J186:J190,J192:J197,J199:J203)</f>
        <v>93108702</v>
      </c>
      <c r="K205" s="37">
        <f t="shared" si="42"/>
        <v>0.13362293955911383</v>
      </c>
      <c r="L205" s="32">
        <f>SUM(L173:L178,L180:L184,L186:L190,L192:L197,L199:L203)</f>
        <v>69320427</v>
      </c>
      <c r="M205" s="37">
        <f t="shared" si="43"/>
        <v>9.9483711277952983E-2</v>
      </c>
      <c r="N205" s="32">
        <f t="shared" si="44"/>
        <v>453080316</v>
      </c>
      <c r="O205" s="37">
        <f t="shared" si="45"/>
        <v>0.65022841452877522</v>
      </c>
      <c r="P205" s="32">
        <f>SUM(P173:P178,P180:P184,P186:P190,P192:P197,P199:P203)</f>
        <v>56337139</v>
      </c>
      <c r="Q205" s="32">
        <f>SUM(Q173:Q178,Q180:Q184,Q186:Q190,Q192:Q197,Q199:Q203)</f>
        <v>684310199</v>
      </c>
      <c r="R205" s="32">
        <f>SUM(R173:R178,R180:R184,R186:R190,R192:R197,R199:R203)</f>
        <v>628006196</v>
      </c>
      <c r="S205" s="32">
        <f>SUM(S173:S178,S180:S184,S186:S190,S192:S197,S199:S203)</f>
        <v>461093676</v>
      </c>
      <c r="T205" s="37">
        <f t="shared" si="46"/>
        <v>0.73421835475011776</v>
      </c>
      <c r="U205" s="37">
        <f t="shared" si="47"/>
        <v>0.2304569992452048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300000</v>
      </c>
      <c r="E208" s="31">
        <v>1300000</v>
      </c>
      <c r="F208" s="31">
        <v>356326</v>
      </c>
      <c r="G208" s="36">
        <f t="shared" ref="G208:G231" si="48">IF(($D208     =0),0,($F208     /$D208     ))</f>
        <v>1.1877533333333334</v>
      </c>
      <c r="H208" s="31">
        <v>350700</v>
      </c>
      <c r="I208" s="36">
        <f t="shared" ref="I208:I231" si="49">IF(($D208     =0),0,($H208     /$D208     ))</f>
        <v>1.169</v>
      </c>
      <c r="J208" s="31">
        <v>90155</v>
      </c>
      <c r="K208" s="36">
        <f t="shared" ref="K208:K231" si="50">IF(($E208     =0),0,($J208     /$E208     ))</f>
        <v>6.9349999999999995E-2</v>
      </c>
      <c r="L208" s="31">
        <v>140427</v>
      </c>
      <c r="M208" s="36">
        <f t="shared" ref="M208:M231" si="51">IF(($E208     =0),0,($L208     /$E208     ))</f>
        <v>0.10802076923076923</v>
      </c>
      <c r="N208" s="31">
        <f t="shared" ref="N208:N231" si="52">$F208     +$H208     +$J208     +$L208</f>
        <v>937608</v>
      </c>
      <c r="O208" s="36">
        <f t="shared" ref="O208:O231" si="53">IF(($E208     =0),0,($N208     /$E208     ))</f>
        <v>0.72123692307692311</v>
      </c>
      <c r="P208" s="31">
        <v>183541</v>
      </c>
      <c r="Q208" s="31">
        <v>0</v>
      </c>
      <c r="R208" s="31">
        <v>0</v>
      </c>
      <c r="S208" s="31">
        <v>582352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-0.23490119373872864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5826587</v>
      </c>
      <c r="E209" s="31">
        <v>5826587</v>
      </c>
      <c r="F209" s="31">
        <v>393950</v>
      </c>
      <c r="G209" s="36">
        <f t="shared" si="48"/>
        <v>6.7612480513892612E-2</v>
      </c>
      <c r="H209" s="31">
        <v>552193</v>
      </c>
      <c r="I209" s="36">
        <f t="shared" si="49"/>
        <v>9.4771261460611503E-2</v>
      </c>
      <c r="J209" s="31">
        <v>281552</v>
      </c>
      <c r="K209" s="36">
        <f t="shared" si="50"/>
        <v>4.8321942159277806E-2</v>
      </c>
      <c r="L209" s="31">
        <v>1797493</v>
      </c>
      <c r="M209" s="36">
        <f t="shared" si="51"/>
        <v>0.30849843999583287</v>
      </c>
      <c r="N209" s="31">
        <f t="shared" si="52"/>
        <v>3025188</v>
      </c>
      <c r="O209" s="36">
        <f t="shared" si="53"/>
        <v>0.51920412412961481</v>
      </c>
      <c r="P209" s="31">
        <v>468128</v>
      </c>
      <c r="Q209" s="31">
        <v>5714088</v>
      </c>
      <c r="R209" s="31">
        <v>5788354</v>
      </c>
      <c r="S209" s="31">
        <v>1991220</v>
      </c>
      <c r="T209" s="36">
        <f t="shared" si="54"/>
        <v>0.34400453047619411</v>
      </c>
      <c r="U209" s="36">
        <f t="shared" si="55"/>
        <v>2.8397468213821861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6831842</v>
      </c>
      <c r="E210" s="31">
        <v>6861842</v>
      </c>
      <c r="F210" s="31">
        <v>332484</v>
      </c>
      <c r="G210" s="36">
        <f t="shared" si="48"/>
        <v>4.8666816357872442E-2</v>
      </c>
      <c r="H210" s="31">
        <v>338535</v>
      </c>
      <c r="I210" s="36">
        <f t="shared" si="49"/>
        <v>4.9552521852818027E-2</v>
      </c>
      <c r="J210" s="31">
        <v>165048</v>
      </c>
      <c r="K210" s="36">
        <f t="shared" si="50"/>
        <v>2.4053016668119143E-2</v>
      </c>
      <c r="L210" s="31">
        <v>4012078</v>
      </c>
      <c r="M210" s="36">
        <f t="shared" si="51"/>
        <v>0.58469402239223811</v>
      </c>
      <c r="N210" s="31">
        <f t="shared" si="52"/>
        <v>4848145</v>
      </c>
      <c r="O210" s="36">
        <f t="shared" si="53"/>
        <v>0.70653696194112314</v>
      </c>
      <c r="P210" s="31">
        <v>152996</v>
      </c>
      <c r="Q210" s="31">
        <v>5811054</v>
      </c>
      <c r="R210" s="31">
        <v>6883624</v>
      </c>
      <c r="S210" s="31">
        <v>1716351</v>
      </c>
      <c r="T210" s="36">
        <f t="shared" si="54"/>
        <v>0.24933828460125074</v>
      </c>
      <c r="U210" s="36">
        <f t="shared" si="55"/>
        <v>25.223417605689036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20416459</v>
      </c>
      <c r="E211" s="31">
        <v>12562799</v>
      </c>
      <c r="F211" s="31">
        <v>37011</v>
      </c>
      <c r="G211" s="36">
        <f t="shared" si="48"/>
        <v>1.8128021122565867E-3</v>
      </c>
      <c r="H211" s="31">
        <v>48255</v>
      </c>
      <c r="I211" s="36">
        <f t="shared" si="49"/>
        <v>2.3635342446013778E-3</v>
      </c>
      <c r="J211" s="31">
        <v>46942</v>
      </c>
      <c r="K211" s="36">
        <f t="shared" si="50"/>
        <v>3.7365876824105838E-3</v>
      </c>
      <c r="L211" s="31">
        <v>133860</v>
      </c>
      <c r="M211" s="36">
        <f t="shared" si="51"/>
        <v>1.0655268782060431E-2</v>
      </c>
      <c r="N211" s="31">
        <f t="shared" si="52"/>
        <v>266068</v>
      </c>
      <c r="O211" s="36">
        <f t="shared" si="53"/>
        <v>2.1179038206374231E-2</v>
      </c>
      <c r="P211" s="31">
        <v>44027</v>
      </c>
      <c r="Q211" s="31">
        <v>19139856</v>
      </c>
      <c r="R211" s="31">
        <v>19259856</v>
      </c>
      <c r="S211" s="31">
        <v>142556</v>
      </c>
      <c r="T211" s="36">
        <f t="shared" si="54"/>
        <v>7.4017168144974712E-3</v>
      </c>
      <c r="U211" s="36">
        <f t="shared" si="55"/>
        <v>2.0404070229631817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2636550</v>
      </c>
      <c r="E212" s="31">
        <v>3007751</v>
      </c>
      <c r="F212" s="31">
        <v>259652</v>
      </c>
      <c r="G212" s="36">
        <f t="shared" si="48"/>
        <v>9.8481728015778189E-2</v>
      </c>
      <c r="H212" s="31">
        <v>402889</v>
      </c>
      <c r="I212" s="36">
        <f t="shared" si="49"/>
        <v>0.15280916349016707</v>
      </c>
      <c r="J212" s="31">
        <v>1650335</v>
      </c>
      <c r="K212" s="36">
        <f t="shared" si="50"/>
        <v>0.54869402420612612</v>
      </c>
      <c r="L212" s="31">
        <v>555044</v>
      </c>
      <c r="M212" s="36">
        <f t="shared" si="51"/>
        <v>0.18453788229145299</v>
      </c>
      <c r="N212" s="31">
        <f t="shared" si="52"/>
        <v>2867920</v>
      </c>
      <c r="O212" s="36">
        <f t="shared" si="53"/>
        <v>0.95350978189351443</v>
      </c>
      <c r="P212" s="31">
        <v>1969640</v>
      </c>
      <c r="Q212" s="31">
        <v>1265000</v>
      </c>
      <c r="R212" s="31">
        <v>2563400</v>
      </c>
      <c r="S212" s="31">
        <v>2455227</v>
      </c>
      <c r="T212" s="36">
        <f t="shared" si="54"/>
        <v>0.95780096746508547</v>
      </c>
      <c r="U212" s="36">
        <f t="shared" si="55"/>
        <v>-0.71820028025425964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17412</v>
      </c>
      <c r="E213" s="31">
        <v>17412</v>
      </c>
      <c r="F213" s="31">
        <v>9441</v>
      </c>
      <c r="G213" s="36">
        <f t="shared" si="48"/>
        <v>0.54221226740179185</v>
      </c>
      <c r="H213" s="31">
        <v>2365</v>
      </c>
      <c r="I213" s="36">
        <f t="shared" si="49"/>
        <v>0.13582586721801057</v>
      </c>
      <c r="J213" s="31">
        <v>4713</v>
      </c>
      <c r="K213" s="36">
        <f t="shared" si="50"/>
        <v>0.27067539627842868</v>
      </c>
      <c r="L213" s="31">
        <v>1806</v>
      </c>
      <c r="M213" s="36">
        <f t="shared" si="51"/>
        <v>0.10372157133011715</v>
      </c>
      <c r="N213" s="31">
        <f t="shared" si="52"/>
        <v>18325</v>
      </c>
      <c r="O213" s="36">
        <f t="shared" si="53"/>
        <v>1.0524351022283482</v>
      </c>
      <c r="P213" s="31">
        <v>10406</v>
      </c>
      <c r="Q213" s="31">
        <v>15825</v>
      </c>
      <c r="R213" s="31">
        <v>15825</v>
      </c>
      <c r="S213" s="31">
        <v>24287</v>
      </c>
      <c r="T213" s="36">
        <f t="shared" si="54"/>
        <v>1.5347235387045814</v>
      </c>
      <c r="U213" s="36">
        <f t="shared" si="55"/>
        <v>-0.82644628099173556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3570983</v>
      </c>
      <c r="E214" s="31">
        <v>5760893</v>
      </c>
      <c r="F214" s="31">
        <v>919312</v>
      </c>
      <c r="G214" s="36">
        <f t="shared" si="48"/>
        <v>0.25743947814929391</v>
      </c>
      <c r="H214" s="31">
        <v>1447248</v>
      </c>
      <c r="I214" s="36">
        <f t="shared" si="49"/>
        <v>0.40528000273314096</v>
      </c>
      <c r="J214" s="31">
        <v>862584</v>
      </c>
      <c r="K214" s="36">
        <f t="shared" si="50"/>
        <v>0.1497309531699339</v>
      </c>
      <c r="L214" s="31">
        <v>1027753</v>
      </c>
      <c r="M214" s="36">
        <f t="shared" si="51"/>
        <v>0.17840168182259245</v>
      </c>
      <c r="N214" s="31">
        <f t="shared" si="52"/>
        <v>4256897</v>
      </c>
      <c r="O214" s="36">
        <f t="shared" si="53"/>
        <v>0.73893005823923474</v>
      </c>
      <c r="P214" s="31">
        <v>564822</v>
      </c>
      <c r="Q214" s="31">
        <v>3404179</v>
      </c>
      <c r="R214" s="31">
        <v>3718080</v>
      </c>
      <c r="S214" s="31">
        <v>3616433</v>
      </c>
      <c r="T214" s="36">
        <f t="shared" si="54"/>
        <v>0.97266142740339101</v>
      </c>
      <c r="U214" s="36">
        <f t="shared" si="55"/>
        <v>0.81960511453165785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238947970</v>
      </c>
      <c r="E215" s="31">
        <v>501969282</v>
      </c>
      <c r="F215" s="31">
        <v>84327630</v>
      </c>
      <c r="G215" s="36">
        <f t="shared" si="48"/>
        <v>0.35291210048781751</v>
      </c>
      <c r="H215" s="31">
        <v>84941221</v>
      </c>
      <c r="I215" s="36">
        <f t="shared" si="49"/>
        <v>0.35547998587307522</v>
      </c>
      <c r="J215" s="31">
        <v>6833112</v>
      </c>
      <c r="K215" s="36">
        <f t="shared" si="50"/>
        <v>1.3612609864840294E-2</v>
      </c>
      <c r="L215" s="31">
        <v>75226884</v>
      </c>
      <c r="M215" s="36">
        <f t="shared" si="51"/>
        <v>0.14986352093154576</v>
      </c>
      <c r="N215" s="31">
        <f t="shared" si="52"/>
        <v>251328847</v>
      </c>
      <c r="O215" s="36">
        <f t="shared" si="53"/>
        <v>0.50068571128222938</v>
      </c>
      <c r="P215" s="31">
        <v>108839371</v>
      </c>
      <c r="Q215" s="31">
        <v>2506490</v>
      </c>
      <c r="R215" s="31">
        <v>450816305</v>
      </c>
      <c r="S215" s="31">
        <v>409145322</v>
      </c>
      <c r="T215" s="36">
        <f t="shared" si="54"/>
        <v>0.90756549277870502</v>
      </c>
      <c r="U215" s="36">
        <f t="shared" si="55"/>
        <v>-0.3088265458645475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278547803</v>
      </c>
      <c r="E216" s="32">
        <f>SUM(E208:E215)</f>
        <v>537306566</v>
      </c>
      <c r="F216" s="32">
        <f>SUM(F208:F215)</f>
        <v>86635806</v>
      </c>
      <c r="G216" s="37">
        <f t="shared" si="48"/>
        <v>0.31102670732606713</v>
      </c>
      <c r="H216" s="32">
        <f>SUM(H208:H215)</f>
        <v>88083406</v>
      </c>
      <c r="I216" s="37">
        <f t="shared" si="49"/>
        <v>0.31622366089887988</v>
      </c>
      <c r="J216" s="32">
        <f>SUM(J208:J215)</f>
        <v>9934441</v>
      </c>
      <c r="K216" s="37">
        <f t="shared" si="50"/>
        <v>1.8489334820449597E-2</v>
      </c>
      <c r="L216" s="32">
        <f>SUM(L208:L215)</f>
        <v>82895345</v>
      </c>
      <c r="M216" s="37">
        <f t="shared" si="51"/>
        <v>0.15427941932129674</v>
      </c>
      <c r="N216" s="32">
        <f t="shared" si="52"/>
        <v>267548998</v>
      </c>
      <c r="O216" s="37">
        <f t="shared" si="53"/>
        <v>0.49794477665102643</v>
      </c>
      <c r="P216" s="32">
        <f>SUM(P208:P215)</f>
        <v>112232931</v>
      </c>
      <c r="Q216" s="32">
        <f>SUM(Q208:Q215)</f>
        <v>37856492</v>
      </c>
      <c r="R216" s="32">
        <f>SUM(R208:R215)</f>
        <v>489045444</v>
      </c>
      <c r="S216" s="32">
        <f>SUM(S208:S215)</f>
        <v>419673748</v>
      </c>
      <c r="T216" s="37">
        <f t="shared" si="54"/>
        <v>0.85814877359331865</v>
      </c>
      <c r="U216" s="37">
        <f t="shared" si="55"/>
        <v>-0.26139908971993253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4772000</v>
      </c>
      <c r="E217" s="31">
        <v>4772000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1572000</v>
      </c>
      <c r="R217" s="31">
        <v>1572000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27524935</v>
      </c>
      <c r="E218" s="31">
        <v>29179063</v>
      </c>
      <c r="F218" s="31">
        <v>4993406</v>
      </c>
      <c r="G218" s="36">
        <f t="shared" si="48"/>
        <v>0.18141390706281413</v>
      </c>
      <c r="H218" s="31">
        <v>4818006</v>
      </c>
      <c r="I218" s="36">
        <f t="shared" si="49"/>
        <v>0.17504150327693779</v>
      </c>
      <c r="J218" s="31">
        <v>5164646</v>
      </c>
      <c r="K218" s="36">
        <f t="shared" si="50"/>
        <v>0.17699834980993051</v>
      </c>
      <c r="L218" s="31">
        <v>3986025</v>
      </c>
      <c r="M218" s="36">
        <f t="shared" si="51"/>
        <v>0.13660565454072326</v>
      </c>
      <c r="N218" s="31">
        <f t="shared" si="52"/>
        <v>18962083</v>
      </c>
      <c r="O218" s="36">
        <f t="shared" si="53"/>
        <v>0.64985236160599125</v>
      </c>
      <c r="P218" s="31">
        <v>4351026</v>
      </c>
      <c r="Q218" s="31">
        <v>31910449</v>
      </c>
      <c r="R218" s="31">
        <v>29130075</v>
      </c>
      <c r="S218" s="31">
        <v>16458170</v>
      </c>
      <c r="T218" s="36">
        <f t="shared" si="54"/>
        <v>0.56498893325883992</v>
      </c>
      <c r="U218" s="36">
        <f t="shared" si="55"/>
        <v>-8.3888489749314288E-2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6108643</v>
      </c>
      <c r="E219" s="31">
        <v>6121838</v>
      </c>
      <c r="F219" s="31">
        <v>1713448</v>
      </c>
      <c r="G219" s="36">
        <f t="shared" si="48"/>
        <v>0.28049568455711033</v>
      </c>
      <c r="H219" s="31">
        <v>1285400</v>
      </c>
      <c r="I219" s="36">
        <f t="shared" si="49"/>
        <v>0.21042316599611402</v>
      </c>
      <c r="J219" s="31">
        <v>1806413</v>
      </c>
      <c r="K219" s="36">
        <f t="shared" si="50"/>
        <v>0.29507690337444409</v>
      </c>
      <c r="L219" s="31">
        <v>1751330</v>
      </c>
      <c r="M219" s="36">
        <f t="shared" si="51"/>
        <v>0.28607911545519499</v>
      </c>
      <c r="N219" s="31">
        <f t="shared" si="52"/>
        <v>6556591</v>
      </c>
      <c r="O219" s="36">
        <f t="shared" si="53"/>
        <v>1.0710167436642395</v>
      </c>
      <c r="P219" s="31">
        <v>1069563</v>
      </c>
      <c r="Q219" s="31">
        <v>5805664</v>
      </c>
      <c r="R219" s="31">
        <v>5805664</v>
      </c>
      <c r="S219" s="31">
        <v>4813267</v>
      </c>
      <c r="T219" s="36">
        <f t="shared" si="54"/>
        <v>0.82906399681414567</v>
      </c>
      <c r="U219" s="36">
        <f t="shared" si="55"/>
        <v>0.63742575238672239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5042400</v>
      </c>
      <c r="E220" s="31">
        <v>2747835</v>
      </c>
      <c r="F220" s="31">
        <v>619248</v>
      </c>
      <c r="G220" s="36">
        <f t="shared" si="48"/>
        <v>0.12280818657782008</v>
      </c>
      <c r="H220" s="31">
        <v>725723</v>
      </c>
      <c r="I220" s="36">
        <f t="shared" si="49"/>
        <v>0.14392412343328573</v>
      </c>
      <c r="J220" s="31">
        <v>262530</v>
      </c>
      <c r="K220" s="36">
        <f t="shared" si="50"/>
        <v>9.5540671110164913E-2</v>
      </c>
      <c r="L220" s="31">
        <v>693984</v>
      </c>
      <c r="M220" s="36">
        <f t="shared" si="51"/>
        <v>0.25255664914378045</v>
      </c>
      <c r="N220" s="31">
        <f t="shared" si="52"/>
        <v>2301485</v>
      </c>
      <c r="O220" s="36">
        <f t="shared" si="53"/>
        <v>0.83756302689208051</v>
      </c>
      <c r="P220" s="31">
        <v>1936123</v>
      </c>
      <c r="Q220" s="31">
        <v>4426487</v>
      </c>
      <c r="R220" s="31">
        <v>6316854</v>
      </c>
      <c r="S220" s="31">
        <v>6987518</v>
      </c>
      <c r="T220" s="36">
        <f t="shared" si="54"/>
        <v>1.1061705716168206</v>
      </c>
      <c r="U220" s="36">
        <f t="shared" si="55"/>
        <v>-0.64155996287425954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8433750</v>
      </c>
      <c r="E221" s="31">
        <v>7628333</v>
      </c>
      <c r="F221" s="31">
        <v>1510031</v>
      </c>
      <c r="G221" s="36">
        <f t="shared" si="48"/>
        <v>0.17904621313176228</v>
      </c>
      <c r="H221" s="31">
        <v>342130</v>
      </c>
      <c r="I221" s="36">
        <f t="shared" si="49"/>
        <v>4.05667704164814E-2</v>
      </c>
      <c r="J221" s="31">
        <v>218770</v>
      </c>
      <c r="K221" s="36">
        <f t="shared" si="50"/>
        <v>2.8678611696683929E-2</v>
      </c>
      <c r="L221" s="31">
        <v>5388342</v>
      </c>
      <c r="M221" s="36">
        <f t="shared" si="51"/>
        <v>0.70635904331916288</v>
      </c>
      <c r="N221" s="31">
        <f t="shared" si="52"/>
        <v>7459273</v>
      </c>
      <c r="O221" s="36">
        <f t="shared" si="53"/>
        <v>0.9778378841091494</v>
      </c>
      <c r="P221" s="31">
        <v>2376746</v>
      </c>
      <c r="Q221" s="31">
        <v>8671824</v>
      </c>
      <c r="R221" s="31">
        <v>7376835</v>
      </c>
      <c r="S221" s="31">
        <v>7155951</v>
      </c>
      <c r="T221" s="36">
        <f t="shared" si="54"/>
        <v>0.97005707732381163</v>
      </c>
      <c r="U221" s="36">
        <f t="shared" si="55"/>
        <v>1.2671088959442867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69504</v>
      </c>
      <c r="E222" s="31">
        <v>132504</v>
      </c>
      <c r="F222" s="31">
        <v>14119</v>
      </c>
      <c r="G222" s="36">
        <f t="shared" si="48"/>
        <v>0.20313938766114181</v>
      </c>
      <c r="H222" s="31">
        <v>22215</v>
      </c>
      <c r="I222" s="36">
        <f t="shared" si="49"/>
        <v>0.31962189226519339</v>
      </c>
      <c r="J222" s="31">
        <v>65936</v>
      </c>
      <c r="K222" s="36">
        <f t="shared" si="50"/>
        <v>0.49761516633460123</v>
      </c>
      <c r="L222" s="31">
        <v>27564</v>
      </c>
      <c r="M222" s="36">
        <f t="shared" si="51"/>
        <v>0.20802390871218981</v>
      </c>
      <c r="N222" s="31">
        <f t="shared" si="52"/>
        <v>129834</v>
      </c>
      <c r="O222" s="36">
        <f t="shared" si="53"/>
        <v>0.97984966491577608</v>
      </c>
      <c r="P222" s="31">
        <v>5074</v>
      </c>
      <c r="Q222" s="31">
        <v>51257</v>
      </c>
      <c r="R222" s="31">
        <v>66257</v>
      </c>
      <c r="S222" s="31">
        <v>32207</v>
      </c>
      <c r="T222" s="36">
        <f t="shared" si="54"/>
        <v>0.48609203555850705</v>
      </c>
      <c r="U222" s="36">
        <f t="shared" si="55"/>
        <v>4.432400472999606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134206000</v>
      </c>
      <c r="E223" s="31">
        <v>575639874</v>
      </c>
      <c r="F223" s="31">
        <v>155935379</v>
      </c>
      <c r="G223" s="36">
        <f t="shared" si="48"/>
        <v>1.1619106373783585</v>
      </c>
      <c r="H223" s="31">
        <v>99434039</v>
      </c>
      <c r="I223" s="36">
        <f t="shared" si="49"/>
        <v>0.74090606232210188</v>
      </c>
      <c r="J223" s="31">
        <v>21944947</v>
      </c>
      <c r="K223" s="36">
        <f t="shared" si="50"/>
        <v>3.8122701347127322E-2</v>
      </c>
      <c r="L223" s="31">
        <v>75532000</v>
      </c>
      <c r="M223" s="36">
        <f t="shared" si="51"/>
        <v>0.13121398188618186</v>
      </c>
      <c r="N223" s="31">
        <f t="shared" si="52"/>
        <v>352846365</v>
      </c>
      <c r="O223" s="36">
        <f t="shared" si="53"/>
        <v>0.61296373120948877</v>
      </c>
      <c r="P223" s="31">
        <v>145223513</v>
      </c>
      <c r="Q223" s="31">
        <v>472094000</v>
      </c>
      <c r="R223" s="31">
        <v>442094000</v>
      </c>
      <c r="S223" s="31">
        <v>496138865</v>
      </c>
      <c r="T223" s="36">
        <f t="shared" si="54"/>
        <v>1.1222474518993699</v>
      </c>
      <c r="U223" s="36">
        <f t="shared" si="55"/>
        <v>-0.47989138645888563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186157232</v>
      </c>
      <c r="E224" s="32">
        <f>SUM(E217:E223)</f>
        <v>626221447</v>
      </c>
      <c r="F224" s="32">
        <f>SUM(F217:F223)</f>
        <v>164785631</v>
      </c>
      <c r="G224" s="37">
        <f t="shared" si="48"/>
        <v>0.8851959670307088</v>
      </c>
      <c r="H224" s="32">
        <f>SUM(H217:H223)</f>
        <v>106627513</v>
      </c>
      <c r="I224" s="37">
        <f t="shared" si="49"/>
        <v>0.57278200720131034</v>
      </c>
      <c r="J224" s="32">
        <f>SUM(J217:J223)</f>
        <v>29463242</v>
      </c>
      <c r="K224" s="37">
        <f t="shared" si="50"/>
        <v>4.7049238158717997E-2</v>
      </c>
      <c r="L224" s="32">
        <f>SUM(L217:L223)</f>
        <v>87379245</v>
      </c>
      <c r="M224" s="37">
        <f t="shared" si="51"/>
        <v>0.13953409839059697</v>
      </c>
      <c r="N224" s="32">
        <f t="shared" si="52"/>
        <v>388255631</v>
      </c>
      <c r="O224" s="37">
        <f t="shared" si="53"/>
        <v>0.61999733937569856</v>
      </c>
      <c r="P224" s="32">
        <f>SUM(P217:P223)</f>
        <v>154962045</v>
      </c>
      <c r="Q224" s="32">
        <f>SUM(Q217:Q223)</f>
        <v>524531681</v>
      </c>
      <c r="R224" s="32">
        <f>SUM(R217:R223)</f>
        <v>492361685</v>
      </c>
      <c r="S224" s="32">
        <f>SUM(S217:S223)</f>
        <v>531585978</v>
      </c>
      <c r="T224" s="37">
        <f t="shared" si="54"/>
        <v>1.079665608017407</v>
      </c>
      <c r="U224" s="37">
        <f t="shared" si="55"/>
        <v>-0.43612485883236762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4406450</v>
      </c>
      <c r="E225" s="31">
        <v>2256099</v>
      </c>
      <c r="F225" s="31">
        <v>997639</v>
      </c>
      <c r="G225" s="36">
        <f t="shared" si="48"/>
        <v>0.22640424831780684</v>
      </c>
      <c r="H225" s="31">
        <v>1198171</v>
      </c>
      <c r="I225" s="36">
        <f t="shared" si="49"/>
        <v>0.27191299118337892</v>
      </c>
      <c r="J225" s="31">
        <v>549048</v>
      </c>
      <c r="K225" s="36">
        <f t="shared" si="50"/>
        <v>0.24336166099094056</v>
      </c>
      <c r="L225" s="31">
        <v>2393160</v>
      </c>
      <c r="M225" s="36">
        <f t="shared" si="51"/>
        <v>1.0607513234126693</v>
      </c>
      <c r="N225" s="31">
        <f t="shared" si="52"/>
        <v>5138018</v>
      </c>
      <c r="O225" s="36">
        <f t="shared" si="53"/>
        <v>2.2773903095564512</v>
      </c>
      <c r="P225" s="31">
        <v>917319</v>
      </c>
      <c r="Q225" s="31">
        <v>37660000</v>
      </c>
      <c r="R225" s="31">
        <v>37660000</v>
      </c>
      <c r="S225" s="31">
        <v>2435003</v>
      </c>
      <c r="T225" s="36">
        <f t="shared" si="54"/>
        <v>6.4657541157727025E-2</v>
      </c>
      <c r="U225" s="36">
        <f t="shared" si="55"/>
        <v>1.6088634379098221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18183743</v>
      </c>
      <c r="E226" s="31">
        <v>18183743</v>
      </c>
      <c r="F226" s="31">
        <v>5039110</v>
      </c>
      <c r="G226" s="36">
        <f t="shared" si="48"/>
        <v>0.27712171250990514</v>
      </c>
      <c r="H226" s="31">
        <v>5688078</v>
      </c>
      <c r="I226" s="36">
        <f t="shared" si="49"/>
        <v>0.31281117424503857</v>
      </c>
      <c r="J226" s="31">
        <v>3797306</v>
      </c>
      <c r="K226" s="36">
        <f t="shared" si="50"/>
        <v>0.20882972224145491</v>
      </c>
      <c r="L226" s="31">
        <v>3651490</v>
      </c>
      <c r="M226" s="36">
        <f t="shared" si="51"/>
        <v>0.20081069117617864</v>
      </c>
      <c r="N226" s="31">
        <f t="shared" si="52"/>
        <v>18175984</v>
      </c>
      <c r="O226" s="36">
        <f t="shared" si="53"/>
        <v>0.99957330017257728</v>
      </c>
      <c r="P226" s="31">
        <v>4026027</v>
      </c>
      <c r="Q226" s="31">
        <v>15324992</v>
      </c>
      <c r="R226" s="31">
        <v>17620457</v>
      </c>
      <c r="S226" s="31">
        <v>17850210</v>
      </c>
      <c r="T226" s="36">
        <f t="shared" si="54"/>
        <v>1.0130389921214871</v>
      </c>
      <c r="U226" s="36">
        <f t="shared" si="55"/>
        <v>-9.3028933983800854E-2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444249</v>
      </c>
      <c r="E227" s="31">
        <v>444249</v>
      </c>
      <c r="F227" s="31">
        <v>37697</v>
      </c>
      <c r="G227" s="36">
        <f t="shared" si="48"/>
        <v>8.4855565234812011E-2</v>
      </c>
      <c r="H227" s="31">
        <v>59595</v>
      </c>
      <c r="I227" s="36">
        <f t="shared" si="49"/>
        <v>0.13414774146931113</v>
      </c>
      <c r="J227" s="31">
        <v>34461</v>
      </c>
      <c r="K227" s="36">
        <f t="shared" si="50"/>
        <v>7.7571362006442338E-2</v>
      </c>
      <c r="L227" s="31">
        <v>44567</v>
      </c>
      <c r="M227" s="36">
        <f t="shared" si="51"/>
        <v>0.10031986566092439</v>
      </c>
      <c r="N227" s="31">
        <f t="shared" si="52"/>
        <v>176320</v>
      </c>
      <c r="O227" s="36">
        <f t="shared" si="53"/>
        <v>0.39689453437148986</v>
      </c>
      <c r="P227" s="31">
        <v>20588</v>
      </c>
      <c r="Q227" s="31">
        <v>341956</v>
      </c>
      <c r="R227" s="31">
        <v>444249</v>
      </c>
      <c r="S227" s="31">
        <v>101015</v>
      </c>
      <c r="T227" s="36">
        <f t="shared" si="54"/>
        <v>0.22738374200054473</v>
      </c>
      <c r="U227" s="36">
        <f t="shared" si="55"/>
        <v>1.1647075966582476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16216913</v>
      </c>
      <c r="E228" s="31">
        <v>23998235</v>
      </c>
      <c r="F228" s="31">
        <v>6251198</v>
      </c>
      <c r="G228" s="36">
        <f t="shared" si="48"/>
        <v>0.38547398015886253</v>
      </c>
      <c r="H228" s="31">
        <v>7479984</v>
      </c>
      <c r="I228" s="36">
        <f t="shared" si="49"/>
        <v>0.46124586103409448</v>
      </c>
      <c r="J228" s="31">
        <v>-1335825</v>
      </c>
      <c r="K228" s="36">
        <f t="shared" si="50"/>
        <v>-5.5663468584252133E-2</v>
      </c>
      <c r="L228" s="31">
        <v>3329136</v>
      </c>
      <c r="M228" s="36">
        <f t="shared" si="51"/>
        <v>0.13872420200902275</v>
      </c>
      <c r="N228" s="31">
        <f t="shared" si="52"/>
        <v>15724493</v>
      </c>
      <c r="O228" s="36">
        <f t="shared" si="53"/>
        <v>0.65523539543637277</v>
      </c>
      <c r="P228" s="31">
        <v>-1651313</v>
      </c>
      <c r="Q228" s="31">
        <v>15854062</v>
      </c>
      <c r="R228" s="31">
        <v>13645512</v>
      </c>
      <c r="S228" s="31">
        <v>16234754</v>
      </c>
      <c r="T228" s="36">
        <f t="shared" si="54"/>
        <v>1.1897504468868592</v>
      </c>
      <c r="U228" s="36">
        <f t="shared" si="55"/>
        <v>-3.0160538916607571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39251355</v>
      </c>
      <c r="E230" s="32">
        <f>SUM(E225:E229)</f>
        <v>44882326</v>
      </c>
      <c r="F230" s="32">
        <f>SUM(F225:F229)</f>
        <v>12325644</v>
      </c>
      <c r="G230" s="37">
        <f t="shared" si="48"/>
        <v>0.31401830586485485</v>
      </c>
      <c r="H230" s="32">
        <f>SUM(H225:H229)</f>
        <v>14425828</v>
      </c>
      <c r="I230" s="37">
        <f t="shared" si="49"/>
        <v>0.36752433132563195</v>
      </c>
      <c r="J230" s="32">
        <f>SUM(J225:J229)</f>
        <v>3044990</v>
      </c>
      <c r="K230" s="37">
        <f t="shared" si="50"/>
        <v>6.7843854616625704E-2</v>
      </c>
      <c r="L230" s="32">
        <f>SUM(L225:L229)</f>
        <v>9418353</v>
      </c>
      <c r="M230" s="37">
        <f t="shared" si="51"/>
        <v>0.20984547458614333</v>
      </c>
      <c r="N230" s="32">
        <f t="shared" si="52"/>
        <v>39214815</v>
      </c>
      <c r="O230" s="37">
        <f t="shared" si="53"/>
        <v>0.87372510506696999</v>
      </c>
      <c r="P230" s="32">
        <f>SUM(P225:P229)</f>
        <v>3312621</v>
      </c>
      <c r="Q230" s="32">
        <f>SUM(Q225:Q229)</f>
        <v>69181010</v>
      </c>
      <c r="R230" s="32">
        <f>SUM(R225:R229)</f>
        <v>69370218</v>
      </c>
      <c r="S230" s="32">
        <f>SUM(S225:S229)</f>
        <v>36620982</v>
      </c>
      <c r="T230" s="37">
        <f t="shared" si="54"/>
        <v>0.52790639925623417</v>
      </c>
      <c r="U230" s="37">
        <f t="shared" si="55"/>
        <v>1.8431725210943237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503956390</v>
      </c>
      <c r="E231" s="32">
        <f>SUM(E208:E215,E217:E223,E225:E229)</f>
        <v>1208410339</v>
      </c>
      <c r="F231" s="32">
        <f>SUM(F208:F215,F217:F223,F225:F229)</f>
        <v>263747081</v>
      </c>
      <c r="G231" s="37">
        <f t="shared" si="48"/>
        <v>0.52335298496760796</v>
      </c>
      <c r="H231" s="32">
        <f>SUM(H208:H215,H217:H223,H225:H229)</f>
        <v>209136747</v>
      </c>
      <c r="I231" s="37">
        <f t="shared" si="49"/>
        <v>0.41498977123794384</v>
      </c>
      <c r="J231" s="32">
        <f>SUM(J208:J215,J217:J223,J225:J229)</f>
        <v>42442673</v>
      </c>
      <c r="K231" s="37">
        <f t="shared" si="50"/>
        <v>3.5122732428061423E-2</v>
      </c>
      <c r="L231" s="32">
        <f>SUM(L208:L215,L217:L223,L225:L229)</f>
        <v>179692943</v>
      </c>
      <c r="M231" s="37">
        <f t="shared" si="51"/>
        <v>0.14870192450413983</v>
      </c>
      <c r="N231" s="32">
        <f t="shared" si="52"/>
        <v>695019444</v>
      </c>
      <c r="O231" s="37">
        <f t="shared" si="53"/>
        <v>0.57515185162612215</v>
      </c>
      <c r="P231" s="32">
        <f>SUM(P208:P215,P217:P223,P225:P229)</f>
        <v>270507597</v>
      </c>
      <c r="Q231" s="32">
        <f>SUM(Q208:Q215,Q217:Q223,Q225:Q229)</f>
        <v>631569183</v>
      </c>
      <c r="R231" s="32">
        <f>SUM(R208:R215,R217:R223,R225:R229)</f>
        <v>1050777347</v>
      </c>
      <c r="S231" s="32">
        <f>SUM(S208:S215,S217:S223,S225:S229)</f>
        <v>987880708</v>
      </c>
      <c r="T231" s="37">
        <f t="shared" si="54"/>
        <v>0.94014275319165208</v>
      </c>
      <c r="U231" s="37">
        <f t="shared" si="55"/>
        <v>-0.33571942158800072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6680800</v>
      </c>
      <c r="E234" s="31">
        <v>6616304</v>
      </c>
      <c r="F234" s="31">
        <v>1314982</v>
      </c>
      <c r="G234" s="36">
        <f t="shared" ref="G234:G260" si="56">IF(($D234     =0),0,($F234     /$D234     ))</f>
        <v>0.19683002035684349</v>
      </c>
      <c r="H234" s="31">
        <v>2234366</v>
      </c>
      <c r="I234" s="36">
        <f t="shared" ref="I234:I260" si="57">IF(($D234     =0),0,($H234     /$D234     ))</f>
        <v>0.33444587474553944</v>
      </c>
      <c r="J234" s="31">
        <v>494843</v>
      </c>
      <c r="K234" s="36">
        <f t="shared" ref="K234:K260" si="58">IF(($E234     =0),0,($J234     /$E234     ))</f>
        <v>7.479145456436101E-2</v>
      </c>
      <c r="L234" s="31">
        <v>1485969</v>
      </c>
      <c r="M234" s="36">
        <f t="shared" ref="M234:M260" si="59">IF(($E234     =0),0,($L234     /$E234     ))</f>
        <v>0.22459200786420938</v>
      </c>
      <c r="N234" s="31">
        <f t="shared" ref="N234:N260" si="60">$F234     +$H234     +$J234     +$L234</f>
        <v>5530160</v>
      </c>
      <c r="O234" s="36">
        <f t="shared" ref="O234:O260" si="61">IF(($E234     =0),0,($N234     /$E234     ))</f>
        <v>0.83583825652509314</v>
      </c>
      <c r="P234" s="31">
        <v>1388584</v>
      </c>
      <c r="Q234" s="31">
        <v>5943865</v>
      </c>
      <c r="R234" s="31">
        <v>5943865</v>
      </c>
      <c r="S234" s="31">
        <v>5837937</v>
      </c>
      <c r="T234" s="36">
        <f t="shared" ref="T234:T260" si="62">IF(($R234     =0),0,($S234     /$R234     ))</f>
        <v>0.98217859927841566</v>
      </c>
      <c r="U234" s="36">
        <f t="shared" ref="U234:U260" si="63">IF(($P234     =0),0,(($L234     /$P234     )-1))</f>
        <v>7.0132595507365725E-2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13183110</v>
      </c>
      <c r="E235" s="31">
        <v>13952806</v>
      </c>
      <c r="F235" s="31">
        <v>1223088</v>
      </c>
      <c r="G235" s="36">
        <f t="shared" si="56"/>
        <v>9.2776894071277566E-2</v>
      </c>
      <c r="H235" s="31">
        <v>2301647</v>
      </c>
      <c r="I235" s="36">
        <f t="shared" si="57"/>
        <v>0.17459059357010598</v>
      </c>
      <c r="J235" s="31">
        <v>1384958</v>
      </c>
      <c r="K235" s="36">
        <f t="shared" si="58"/>
        <v>9.9260177486879694E-2</v>
      </c>
      <c r="L235" s="31">
        <v>2449700</v>
      </c>
      <c r="M235" s="36">
        <f t="shared" si="59"/>
        <v>0.17557041931207243</v>
      </c>
      <c r="N235" s="31">
        <f t="shared" si="60"/>
        <v>7359393</v>
      </c>
      <c r="O235" s="36">
        <f t="shared" si="61"/>
        <v>0.52744895901225886</v>
      </c>
      <c r="P235" s="31">
        <v>1099121</v>
      </c>
      <c r="Q235" s="31">
        <v>13433928</v>
      </c>
      <c r="R235" s="31">
        <v>13433928</v>
      </c>
      <c r="S235" s="31">
        <v>4813336</v>
      </c>
      <c r="T235" s="36">
        <f t="shared" si="62"/>
        <v>0.35829699251030672</v>
      </c>
      <c r="U235" s="36">
        <f t="shared" si="63"/>
        <v>1.2287809986343632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21975231</v>
      </c>
      <c r="E236" s="31">
        <v>17309231</v>
      </c>
      <c r="F236" s="31">
        <v>22482691</v>
      </c>
      <c r="G236" s="36">
        <f t="shared" si="56"/>
        <v>1.0230923624875661</v>
      </c>
      <c r="H236" s="31">
        <v>31805124</v>
      </c>
      <c r="I236" s="36">
        <f t="shared" si="57"/>
        <v>1.447316936054051</v>
      </c>
      <c r="J236" s="31">
        <v>30992672</v>
      </c>
      <c r="K236" s="36">
        <f t="shared" si="58"/>
        <v>1.7905285335899672</v>
      </c>
      <c r="L236" s="31">
        <v>46305810</v>
      </c>
      <c r="M236" s="36">
        <f t="shared" si="59"/>
        <v>2.6752089679778379</v>
      </c>
      <c r="N236" s="31">
        <f t="shared" si="60"/>
        <v>131586297</v>
      </c>
      <c r="O236" s="36">
        <f t="shared" si="61"/>
        <v>7.6020879841513471</v>
      </c>
      <c r="P236" s="31">
        <v>4965288</v>
      </c>
      <c r="Q236" s="31">
        <v>27427065</v>
      </c>
      <c r="R236" s="31">
        <v>25609065</v>
      </c>
      <c r="S236" s="31">
        <v>16521788</v>
      </c>
      <c r="T236" s="36">
        <f t="shared" si="62"/>
        <v>0.64515389374817078</v>
      </c>
      <c r="U236" s="36">
        <f t="shared" si="63"/>
        <v>8.3259061710015612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320665</v>
      </c>
      <c r="E237" s="31">
        <v>320665</v>
      </c>
      <c r="F237" s="31">
        <v>5790</v>
      </c>
      <c r="G237" s="36">
        <f t="shared" si="56"/>
        <v>1.8056226903466234E-2</v>
      </c>
      <c r="H237" s="31">
        <v>6867</v>
      </c>
      <c r="I237" s="36">
        <f t="shared" si="57"/>
        <v>2.1414872218670576E-2</v>
      </c>
      <c r="J237" s="31">
        <v>6699</v>
      </c>
      <c r="K237" s="36">
        <f t="shared" si="58"/>
        <v>2.0890960971730623E-2</v>
      </c>
      <c r="L237" s="31">
        <v>59643</v>
      </c>
      <c r="M237" s="36">
        <f t="shared" si="59"/>
        <v>0.18599784822166435</v>
      </c>
      <c r="N237" s="31">
        <f t="shared" si="60"/>
        <v>78999</v>
      </c>
      <c r="O237" s="36">
        <f t="shared" si="61"/>
        <v>0.24635990831553178</v>
      </c>
      <c r="P237" s="31">
        <v>8094</v>
      </c>
      <c r="Q237" s="31">
        <v>432628</v>
      </c>
      <c r="R237" s="31">
        <v>306184</v>
      </c>
      <c r="S237" s="31">
        <v>50903</v>
      </c>
      <c r="T237" s="36">
        <f t="shared" si="62"/>
        <v>0.16624970605910172</v>
      </c>
      <c r="U237" s="36">
        <f t="shared" si="63"/>
        <v>6.3687916975537435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7098990</v>
      </c>
      <c r="E238" s="31">
        <v>5918825</v>
      </c>
      <c r="F238" s="31">
        <v>1486394</v>
      </c>
      <c r="G238" s="36">
        <f t="shared" si="56"/>
        <v>0.20938105279765148</v>
      </c>
      <c r="H238" s="31">
        <v>1229788</v>
      </c>
      <c r="I238" s="36">
        <f t="shared" si="57"/>
        <v>0.17323422064265481</v>
      </c>
      <c r="J238" s="31">
        <v>891537</v>
      </c>
      <c r="K238" s="36">
        <f t="shared" si="58"/>
        <v>0.1506273626944537</v>
      </c>
      <c r="L238" s="31">
        <v>1967550</v>
      </c>
      <c r="M238" s="36">
        <f t="shared" si="59"/>
        <v>0.33242239802663537</v>
      </c>
      <c r="N238" s="31">
        <f t="shared" si="60"/>
        <v>5575269</v>
      </c>
      <c r="O238" s="36">
        <f t="shared" si="61"/>
        <v>0.94195537120965733</v>
      </c>
      <c r="P238" s="31">
        <v>1381649</v>
      </c>
      <c r="Q238" s="31">
        <v>8097210</v>
      </c>
      <c r="R238" s="31">
        <v>5400000</v>
      </c>
      <c r="S238" s="31">
        <v>5302308</v>
      </c>
      <c r="T238" s="36">
        <f t="shared" si="62"/>
        <v>0.98190888888888894</v>
      </c>
      <c r="U238" s="36">
        <f t="shared" si="63"/>
        <v>0.42405922198763935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49258796</v>
      </c>
      <c r="E240" s="32">
        <f>SUM(E234:E239)</f>
        <v>44117831</v>
      </c>
      <c r="F240" s="32">
        <f>SUM(F234:F239)</f>
        <v>26512945</v>
      </c>
      <c r="G240" s="37">
        <f t="shared" si="56"/>
        <v>0.53823777990838428</v>
      </c>
      <c r="H240" s="32">
        <f>SUM(H234:H239)</f>
        <v>37577792</v>
      </c>
      <c r="I240" s="37">
        <f t="shared" si="57"/>
        <v>0.76286460594773775</v>
      </c>
      <c r="J240" s="32">
        <f>SUM(J234:J239)</f>
        <v>33770709</v>
      </c>
      <c r="K240" s="37">
        <f t="shared" si="58"/>
        <v>0.76546621251620461</v>
      </c>
      <c r="L240" s="32">
        <f>SUM(L234:L239)</f>
        <v>52268672</v>
      </c>
      <c r="M240" s="37">
        <f t="shared" si="59"/>
        <v>1.1847516257088886</v>
      </c>
      <c r="N240" s="32">
        <f t="shared" si="60"/>
        <v>150130118</v>
      </c>
      <c r="O240" s="37">
        <f t="shared" si="61"/>
        <v>3.4029351533623671</v>
      </c>
      <c r="P240" s="32">
        <f>SUM(P234:P239)</f>
        <v>8842736</v>
      </c>
      <c r="Q240" s="32">
        <f>SUM(Q234:Q239)</f>
        <v>55334696</v>
      </c>
      <c r="R240" s="32">
        <f>SUM(R234:R239)</f>
        <v>50693042</v>
      </c>
      <c r="S240" s="32">
        <f>SUM(S234:S239)</f>
        <v>32526272</v>
      </c>
      <c r="T240" s="37">
        <f t="shared" si="62"/>
        <v>0.64163188312904951</v>
      </c>
      <c r="U240" s="37">
        <f t="shared" si="63"/>
        <v>4.9109162594020672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44535168</v>
      </c>
      <c r="E241" s="31">
        <v>38714676</v>
      </c>
      <c r="F241" s="31">
        <v>8599827</v>
      </c>
      <c r="G241" s="36">
        <f t="shared" si="56"/>
        <v>0.19310193238745613</v>
      </c>
      <c r="H241" s="31">
        <v>7483216</v>
      </c>
      <c r="I241" s="36">
        <f t="shared" si="57"/>
        <v>0.16802936501777652</v>
      </c>
      <c r="J241" s="31">
        <v>5934226</v>
      </c>
      <c r="K241" s="36">
        <f t="shared" si="58"/>
        <v>0.15328104515197286</v>
      </c>
      <c r="L241" s="31">
        <v>3288726</v>
      </c>
      <c r="M241" s="36">
        <f t="shared" si="59"/>
        <v>8.4947785692433539E-2</v>
      </c>
      <c r="N241" s="31">
        <f t="shared" si="60"/>
        <v>25305995</v>
      </c>
      <c r="O241" s="36">
        <f t="shared" si="61"/>
        <v>0.65365379785175004</v>
      </c>
      <c r="P241" s="31">
        <v>-46787</v>
      </c>
      <c r="Q241" s="31">
        <v>6450684</v>
      </c>
      <c r="R241" s="31">
        <v>10130688</v>
      </c>
      <c r="S241" s="31">
        <v>17049484</v>
      </c>
      <c r="T241" s="36">
        <f t="shared" si="62"/>
        <v>1.6829542080458899</v>
      </c>
      <c r="U241" s="36">
        <f t="shared" si="63"/>
        <v>-71.291448479278429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18574008</v>
      </c>
      <c r="E243" s="31">
        <v>18574008</v>
      </c>
      <c r="F243" s="31">
        <v>4289476</v>
      </c>
      <c r="G243" s="36">
        <f t="shared" si="56"/>
        <v>0.2309397088662824</v>
      </c>
      <c r="H243" s="31">
        <v>3561261</v>
      </c>
      <c r="I243" s="36">
        <f t="shared" si="57"/>
        <v>0.19173357737328423</v>
      </c>
      <c r="J243" s="31">
        <v>383247</v>
      </c>
      <c r="K243" s="36">
        <f t="shared" si="58"/>
        <v>2.0633511087106239E-2</v>
      </c>
      <c r="L243" s="31">
        <v>1992726</v>
      </c>
      <c r="M243" s="36">
        <f t="shared" si="59"/>
        <v>0.10728572960666324</v>
      </c>
      <c r="N243" s="31">
        <f t="shared" si="60"/>
        <v>10226710</v>
      </c>
      <c r="O243" s="36">
        <f t="shared" si="61"/>
        <v>0.55059252693333605</v>
      </c>
      <c r="P243" s="31">
        <v>291010</v>
      </c>
      <c r="Q243" s="31">
        <v>19623560</v>
      </c>
      <c r="R243" s="31">
        <v>19623560</v>
      </c>
      <c r="S243" s="31">
        <v>1339360</v>
      </c>
      <c r="T243" s="36">
        <f t="shared" si="62"/>
        <v>6.8252651404740017E-2</v>
      </c>
      <c r="U243" s="36">
        <f t="shared" si="63"/>
        <v>5.8476203566887737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13000000</v>
      </c>
      <c r="E244" s="31">
        <v>13000000</v>
      </c>
      <c r="F244" s="31">
        <v>89430</v>
      </c>
      <c r="G244" s="36">
        <f t="shared" si="56"/>
        <v>6.8792307692307694E-3</v>
      </c>
      <c r="H244" s="31">
        <v>925990</v>
      </c>
      <c r="I244" s="36">
        <f t="shared" si="57"/>
        <v>7.1230000000000002E-2</v>
      </c>
      <c r="J244" s="31">
        <v>1000000</v>
      </c>
      <c r="K244" s="36">
        <f t="shared" si="58"/>
        <v>7.6923076923076927E-2</v>
      </c>
      <c r="L244" s="31">
        <v>0</v>
      </c>
      <c r="M244" s="36">
        <f t="shared" si="59"/>
        <v>0</v>
      </c>
      <c r="N244" s="31">
        <f t="shared" si="60"/>
        <v>2015420</v>
      </c>
      <c r="O244" s="36">
        <f t="shared" si="61"/>
        <v>0.15503230769230769</v>
      </c>
      <c r="P244" s="31">
        <v>0</v>
      </c>
      <c r="Q244" s="31">
        <v>9280000</v>
      </c>
      <c r="R244" s="31">
        <v>9280000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27459311</v>
      </c>
      <c r="E245" s="31">
        <v>22468770</v>
      </c>
      <c r="F245" s="31">
        <v>-20011</v>
      </c>
      <c r="G245" s="36">
        <f t="shared" si="56"/>
        <v>-7.2875098723343792E-4</v>
      </c>
      <c r="H245" s="31">
        <v>6790221</v>
      </c>
      <c r="I245" s="36">
        <f t="shared" si="57"/>
        <v>0.24728300721019547</v>
      </c>
      <c r="J245" s="31">
        <v>6041826</v>
      </c>
      <c r="K245" s="36">
        <f t="shared" si="58"/>
        <v>0.26889883157823058</v>
      </c>
      <c r="L245" s="31">
        <v>22753</v>
      </c>
      <c r="M245" s="36">
        <f t="shared" si="59"/>
        <v>1.0126500026481201E-3</v>
      </c>
      <c r="N245" s="31">
        <f t="shared" si="60"/>
        <v>12834789</v>
      </c>
      <c r="O245" s="36">
        <f t="shared" si="61"/>
        <v>0.57122793103494318</v>
      </c>
      <c r="P245" s="31">
        <v>15017</v>
      </c>
      <c r="Q245" s="31">
        <v>18391644</v>
      </c>
      <c r="R245" s="31">
        <v>5515596</v>
      </c>
      <c r="S245" s="31">
        <v>3156503</v>
      </c>
      <c r="T245" s="36">
        <f t="shared" si="62"/>
        <v>0.57228683899255861</v>
      </c>
      <c r="U245" s="36">
        <f t="shared" si="63"/>
        <v>0.51514949723646541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32914510</v>
      </c>
      <c r="E246" s="31">
        <v>29401510</v>
      </c>
      <c r="F246" s="31">
        <v>1185758</v>
      </c>
      <c r="G246" s="36">
        <f t="shared" si="56"/>
        <v>3.6025388195054402E-2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1185758</v>
      </c>
      <c r="O246" s="36">
        <f t="shared" si="61"/>
        <v>4.0329833399713147E-2</v>
      </c>
      <c r="P246" s="31">
        <v>1587110</v>
      </c>
      <c r="Q246" s="31">
        <v>11929824</v>
      </c>
      <c r="R246" s="31">
        <v>11929824</v>
      </c>
      <c r="S246" s="31">
        <v>5989761</v>
      </c>
      <c r="T246" s="36">
        <f t="shared" si="62"/>
        <v>0.50208293098037327</v>
      </c>
      <c r="U246" s="36">
        <f t="shared" si="63"/>
        <v>-1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136482997</v>
      </c>
      <c r="E247" s="32">
        <f>SUM(E241:E246)</f>
        <v>122158964</v>
      </c>
      <c r="F247" s="32">
        <f>SUM(F241:F246)</f>
        <v>14144480</v>
      </c>
      <c r="G247" s="37">
        <f t="shared" si="56"/>
        <v>0.10363547336229728</v>
      </c>
      <c r="H247" s="32">
        <f>SUM(H241:H246)</f>
        <v>18760688</v>
      </c>
      <c r="I247" s="37">
        <f t="shared" si="57"/>
        <v>0.13745806006883041</v>
      </c>
      <c r="J247" s="32">
        <f>SUM(J241:J246)</f>
        <v>13359299</v>
      </c>
      <c r="K247" s="37">
        <f t="shared" si="58"/>
        <v>0.10935995658902281</v>
      </c>
      <c r="L247" s="32">
        <f>SUM(L241:L246)</f>
        <v>5304205</v>
      </c>
      <c r="M247" s="37">
        <f t="shared" si="59"/>
        <v>4.3420513946074393E-2</v>
      </c>
      <c r="N247" s="32">
        <f t="shared" si="60"/>
        <v>51568672</v>
      </c>
      <c r="O247" s="37">
        <f t="shared" si="61"/>
        <v>0.42214398609339876</v>
      </c>
      <c r="P247" s="32">
        <f>SUM(P241:P246)</f>
        <v>1846350</v>
      </c>
      <c r="Q247" s="32">
        <f>SUM(Q241:Q246)</f>
        <v>65675712</v>
      </c>
      <c r="R247" s="32">
        <f>SUM(R241:R246)</f>
        <v>56479668</v>
      </c>
      <c r="S247" s="32">
        <f>SUM(S241:S246)</f>
        <v>27535108</v>
      </c>
      <c r="T247" s="37">
        <f t="shared" si="62"/>
        <v>0.48752248331204778</v>
      </c>
      <c r="U247" s="37">
        <f t="shared" si="63"/>
        <v>1.8728058060497741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4568185</v>
      </c>
      <c r="E248" s="31">
        <v>4270185</v>
      </c>
      <c r="F248" s="31">
        <v>408897</v>
      </c>
      <c r="G248" s="36">
        <f t="shared" si="56"/>
        <v>8.9509728699691454E-2</v>
      </c>
      <c r="H248" s="31">
        <v>395934</v>
      </c>
      <c r="I248" s="36">
        <f t="shared" si="57"/>
        <v>8.6672059034386739E-2</v>
      </c>
      <c r="J248" s="31">
        <v>1281713</v>
      </c>
      <c r="K248" s="36">
        <f t="shared" si="58"/>
        <v>0.3001539745936066</v>
      </c>
      <c r="L248" s="31">
        <v>702272</v>
      </c>
      <c r="M248" s="36">
        <f t="shared" si="59"/>
        <v>0.16445938524911685</v>
      </c>
      <c r="N248" s="31">
        <f t="shared" si="60"/>
        <v>2788816</v>
      </c>
      <c r="O248" s="36">
        <f t="shared" si="61"/>
        <v>0.65309020569366427</v>
      </c>
      <c r="P248" s="31">
        <v>255057</v>
      </c>
      <c r="Q248" s="31">
        <v>1921207</v>
      </c>
      <c r="R248" s="31">
        <v>1921207</v>
      </c>
      <c r="S248" s="31">
        <v>1288050</v>
      </c>
      <c r="T248" s="36">
        <f t="shared" si="62"/>
        <v>0.67043790700325367</v>
      </c>
      <c r="U248" s="36">
        <f t="shared" si="63"/>
        <v>1.7533923789584289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334050</v>
      </c>
      <c r="E249" s="31">
        <v>280784</v>
      </c>
      <c r="F249" s="31">
        <v>4335</v>
      </c>
      <c r="G249" s="36">
        <f t="shared" si="56"/>
        <v>1.2977099236641221E-2</v>
      </c>
      <c r="H249" s="31">
        <v>4335</v>
      </c>
      <c r="I249" s="36">
        <f t="shared" si="57"/>
        <v>1.2977099236641221E-2</v>
      </c>
      <c r="J249" s="31">
        <v>325</v>
      </c>
      <c r="K249" s="36">
        <f t="shared" si="58"/>
        <v>1.1574733603054305E-3</v>
      </c>
      <c r="L249" s="31">
        <v>0</v>
      </c>
      <c r="M249" s="36">
        <f t="shared" si="59"/>
        <v>0</v>
      </c>
      <c r="N249" s="31">
        <f t="shared" si="60"/>
        <v>8995</v>
      </c>
      <c r="O249" s="36">
        <f t="shared" si="61"/>
        <v>3.2035301156761072E-2</v>
      </c>
      <c r="P249" s="31">
        <v>0</v>
      </c>
      <c r="Q249" s="31">
        <v>14772</v>
      </c>
      <c r="R249" s="31">
        <v>21959</v>
      </c>
      <c r="S249" s="31">
        <v>25117</v>
      </c>
      <c r="T249" s="36">
        <f t="shared" si="62"/>
        <v>1.1438134705587686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2963800</v>
      </c>
      <c r="E250" s="31">
        <v>2963800</v>
      </c>
      <c r="F250" s="31">
        <v>1013493</v>
      </c>
      <c r="G250" s="36">
        <f t="shared" si="56"/>
        <v>0.34195728456710978</v>
      </c>
      <c r="H250" s="31">
        <v>448654</v>
      </c>
      <c r="I250" s="36">
        <f t="shared" si="57"/>
        <v>0.15137796072609488</v>
      </c>
      <c r="J250" s="31">
        <v>717938</v>
      </c>
      <c r="K250" s="36">
        <f t="shared" si="58"/>
        <v>0.24223564343073081</v>
      </c>
      <c r="L250" s="31">
        <v>801981</v>
      </c>
      <c r="M250" s="36">
        <f t="shared" si="59"/>
        <v>0.27059214521897562</v>
      </c>
      <c r="N250" s="31">
        <f t="shared" si="60"/>
        <v>2982066</v>
      </c>
      <c r="O250" s="36">
        <f t="shared" si="61"/>
        <v>1.0061630339429111</v>
      </c>
      <c r="P250" s="31">
        <v>651492</v>
      </c>
      <c r="Q250" s="31">
        <v>2899210</v>
      </c>
      <c r="R250" s="31">
        <v>2599210</v>
      </c>
      <c r="S250" s="31">
        <v>2272399</v>
      </c>
      <c r="T250" s="36">
        <f t="shared" si="62"/>
        <v>0.87426525752055428</v>
      </c>
      <c r="U250" s="36">
        <f t="shared" si="63"/>
        <v>0.23099132452892746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832900</v>
      </c>
      <c r="E251" s="31">
        <v>832900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560</v>
      </c>
      <c r="Q251" s="31">
        <v>0</v>
      </c>
      <c r="R251" s="31">
        <v>0</v>
      </c>
      <c r="S251" s="31">
        <v>6695</v>
      </c>
      <c r="T251" s="36">
        <f t="shared" si="62"/>
        <v>0</v>
      </c>
      <c r="U251" s="36">
        <f t="shared" si="63"/>
        <v>-1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23015664</v>
      </c>
      <c r="E252" s="31">
        <v>23015664</v>
      </c>
      <c r="F252" s="31">
        <v>0</v>
      </c>
      <c r="G252" s="36">
        <f t="shared" si="56"/>
        <v>0</v>
      </c>
      <c r="H252" s="31">
        <v>7175429</v>
      </c>
      <c r="I252" s="36">
        <f t="shared" si="57"/>
        <v>0.31176284985738406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7175429</v>
      </c>
      <c r="O252" s="36">
        <f t="shared" si="61"/>
        <v>0.31176284985738406</v>
      </c>
      <c r="P252" s="31">
        <v>0</v>
      </c>
      <c r="Q252" s="31">
        <v>20993076</v>
      </c>
      <c r="R252" s="31">
        <v>21728088</v>
      </c>
      <c r="S252" s="31">
        <v>8107114</v>
      </c>
      <c r="T252" s="36">
        <f t="shared" si="62"/>
        <v>0.37311676940925498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42388245</v>
      </c>
      <c r="E253" s="31">
        <v>42388245</v>
      </c>
      <c r="F253" s="31">
        <v>16783950</v>
      </c>
      <c r="G253" s="36">
        <f t="shared" si="56"/>
        <v>0.39595765288230261</v>
      </c>
      <c r="H253" s="31">
        <v>13704274</v>
      </c>
      <c r="I253" s="36">
        <f t="shared" si="57"/>
        <v>0.3233036423187608</v>
      </c>
      <c r="J253" s="31">
        <v>10953052</v>
      </c>
      <c r="K253" s="36">
        <f t="shared" si="58"/>
        <v>0.25839833661431372</v>
      </c>
      <c r="L253" s="31">
        <v>123968</v>
      </c>
      <c r="M253" s="36">
        <f t="shared" si="59"/>
        <v>2.9245843983396812E-3</v>
      </c>
      <c r="N253" s="31">
        <f t="shared" si="60"/>
        <v>41565244</v>
      </c>
      <c r="O253" s="36">
        <f t="shared" si="61"/>
        <v>0.98058421621371683</v>
      </c>
      <c r="P253" s="31">
        <v>1166830</v>
      </c>
      <c r="Q253" s="31">
        <v>39971696</v>
      </c>
      <c r="R253" s="31">
        <v>39971696</v>
      </c>
      <c r="S253" s="31">
        <v>38945147</v>
      </c>
      <c r="T253" s="36">
        <f t="shared" si="62"/>
        <v>0.97431810248932149</v>
      </c>
      <c r="U253" s="36">
        <f t="shared" si="63"/>
        <v>-0.89375658836334337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74102844</v>
      </c>
      <c r="E254" s="32">
        <f>SUM(E248:E253)</f>
        <v>73751578</v>
      </c>
      <c r="F254" s="32">
        <f>SUM(F248:F253)</f>
        <v>18210675</v>
      </c>
      <c r="G254" s="37">
        <f t="shared" si="56"/>
        <v>0.24574866519293107</v>
      </c>
      <c r="H254" s="32">
        <f>SUM(H248:H253)</f>
        <v>21728626</v>
      </c>
      <c r="I254" s="37">
        <f t="shared" si="57"/>
        <v>0.29322256511504469</v>
      </c>
      <c r="J254" s="32">
        <f>SUM(J248:J253)</f>
        <v>12953028</v>
      </c>
      <c r="K254" s="37">
        <f t="shared" si="58"/>
        <v>0.17563052006832994</v>
      </c>
      <c r="L254" s="32">
        <f>SUM(L248:L253)</f>
        <v>1628221</v>
      </c>
      <c r="M254" s="37">
        <f t="shared" si="59"/>
        <v>2.2077100506242727E-2</v>
      </c>
      <c r="N254" s="32">
        <f t="shared" si="60"/>
        <v>54520550</v>
      </c>
      <c r="O254" s="37">
        <f t="shared" si="61"/>
        <v>0.73924587755939275</v>
      </c>
      <c r="P254" s="32">
        <f>SUM(P248:P253)</f>
        <v>2073939</v>
      </c>
      <c r="Q254" s="32">
        <f>SUM(Q248:Q253)</f>
        <v>65799961</v>
      </c>
      <c r="R254" s="32">
        <f>SUM(R248:R253)</f>
        <v>66242160</v>
      </c>
      <c r="S254" s="32">
        <f>SUM(S248:S253)</f>
        <v>50644522</v>
      </c>
      <c r="T254" s="37">
        <f t="shared" si="62"/>
        <v>0.76453609000672684</v>
      </c>
      <c r="U254" s="37">
        <f t="shared" si="63"/>
        <v>-0.21491374625772508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11553969</v>
      </c>
      <c r="E255" s="31">
        <v>12352942</v>
      </c>
      <c r="F255" s="31">
        <v>1434907</v>
      </c>
      <c r="G255" s="36">
        <f t="shared" si="56"/>
        <v>0.12419169551173281</v>
      </c>
      <c r="H255" s="31">
        <v>3755099</v>
      </c>
      <c r="I255" s="36">
        <f t="shared" si="57"/>
        <v>0.32500511296161516</v>
      </c>
      <c r="J255" s="31">
        <v>3229279</v>
      </c>
      <c r="K255" s="36">
        <f t="shared" si="58"/>
        <v>0.26141780638167006</v>
      </c>
      <c r="L255" s="31">
        <v>1808785</v>
      </c>
      <c r="M255" s="36">
        <f t="shared" si="59"/>
        <v>0.14642544261925622</v>
      </c>
      <c r="N255" s="31">
        <f t="shared" si="60"/>
        <v>10228070</v>
      </c>
      <c r="O255" s="36">
        <f t="shared" si="61"/>
        <v>0.82798656384851477</v>
      </c>
      <c r="P255" s="31">
        <v>2712468</v>
      </c>
      <c r="Q255" s="31">
        <v>11845622</v>
      </c>
      <c r="R255" s="31">
        <v>11845622</v>
      </c>
      <c r="S255" s="31">
        <v>9520102</v>
      </c>
      <c r="T255" s="36">
        <f t="shared" si="62"/>
        <v>0.8036810561741714</v>
      </c>
      <c r="U255" s="36">
        <f t="shared" si="63"/>
        <v>-0.33315895339594792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1341832</v>
      </c>
      <c r="E256" s="31">
        <v>1341832</v>
      </c>
      <c r="F256" s="31">
        <v>12896912</v>
      </c>
      <c r="G256" s="36">
        <f t="shared" si="56"/>
        <v>9.6114208037965998</v>
      </c>
      <c r="H256" s="31">
        <v>12722794</v>
      </c>
      <c r="I256" s="36">
        <f t="shared" si="57"/>
        <v>9.4816594029654979</v>
      </c>
      <c r="J256" s="31">
        <v>5827751</v>
      </c>
      <c r="K256" s="36">
        <f t="shared" si="58"/>
        <v>4.3431301384972185</v>
      </c>
      <c r="L256" s="31">
        <v>950344</v>
      </c>
      <c r="M256" s="36">
        <f t="shared" si="59"/>
        <v>0.70824365494339081</v>
      </c>
      <c r="N256" s="31">
        <f t="shared" si="60"/>
        <v>32397801</v>
      </c>
      <c r="O256" s="36">
        <f t="shared" si="61"/>
        <v>24.144454000202707</v>
      </c>
      <c r="P256" s="31">
        <v>1965054</v>
      </c>
      <c r="Q256" s="31">
        <v>1274294</v>
      </c>
      <c r="R256" s="31">
        <v>720000</v>
      </c>
      <c r="S256" s="31">
        <v>32854054</v>
      </c>
      <c r="T256" s="36">
        <f t="shared" si="62"/>
        <v>45.630630555555555</v>
      </c>
      <c r="U256" s="36">
        <f t="shared" si="63"/>
        <v>-0.51637766697505516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9665877</v>
      </c>
      <c r="E257" s="31">
        <v>4358710</v>
      </c>
      <c r="F257" s="31">
        <v>1046603</v>
      </c>
      <c r="G257" s="36">
        <f t="shared" si="56"/>
        <v>0.10827812106444144</v>
      </c>
      <c r="H257" s="31">
        <v>413250</v>
      </c>
      <c r="I257" s="36">
        <f t="shared" si="57"/>
        <v>4.2753492518061216E-2</v>
      </c>
      <c r="J257" s="31">
        <v>3971272</v>
      </c>
      <c r="K257" s="36">
        <f t="shared" si="58"/>
        <v>0.91111177389640507</v>
      </c>
      <c r="L257" s="31">
        <v>1296705</v>
      </c>
      <c r="M257" s="36">
        <f t="shared" si="59"/>
        <v>0.29749742469675661</v>
      </c>
      <c r="N257" s="31">
        <f t="shared" si="60"/>
        <v>6727830</v>
      </c>
      <c r="O257" s="36">
        <f t="shared" si="61"/>
        <v>1.5435369639182235</v>
      </c>
      <c r="P257" s="31">
        <v>-1809863</v>
      </c>
      <c r="Q257" s="31">
        <v>9831267</v>
      </c>
      <c r="R257" s="31">
        <v>5767504</v>
      </c>
      <c r="S257" s="31">
        <v>1054848</v>
      </c>
      <c r="T257" s="36">
        <f t="shared" si="62"/>
        <v>0.1828950617112706</v>
      </c>
      <c r="U257" s="36">
        <f t="shared" si="63"/>
        <v>-1.7164658319441859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8213000</v>
      </c>
      <c r="E258" s="31">
        <v>7882992</v>
      </c>
      <c r="F258" s="31">
        <v>0</v>
      </c>
      <c r="G258" s="36">
        <f t="shared" si="56"/>
        <v>0</v>
      </c>
      <c r="H258" s="31">
        <v>2000000</v>
      </c>
      <c r="I258" s="36">
        <f t="shared" si="57"/>
        <v>0.24351637647631802</v>
      </c>
      <c r="J258" s="31">
        <v>3272368</v>
      </c>
      <c r="K258" s="36">
        <f t="shared" si="58"/>
        <v>0.41511750868198266</v>
      </c>
      <c r="L258" s="31">
        <v>5438528</v>
      </c>
      <c r="M258" s="36">
        <f t="shared" si="59"/>
        <v>0.68990657354466423</v>
      </c>
      <c r="N258" s="31">
        <f t="shared" si="60"/>
        <v>10710896</v>
      </c>
      <c r="O258" s="36">
        <f t="shared" si="61"/>
        <v>1.3587348560039132</v>
      </c>
      <c r="P258" s="31">
        <v>1392586</v>
      </c>
      <c r="Q258" s="31">
        <v>4947000</v>
      </c>
      <c r="R258" s="31">
        <v>4818000</v>
      </c>
      <c r="S258" s="31">
        <v>4818002</v>
      </c>
      <c r="T258" s="36">
        <f t="shared" si="62"/>
        <v>1.0000004151100041</v>
      </c>
      <c r="U258" s="36">
        <f t="shared" si="63"/>
        <v>2.9053444455135984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30774678</v>
      </c>
      <c r="E259" s="32">
        <f>SUM(E255:E258)</f>
        <v>25936476</v>
      </c>
      <c r="F259" s="32">
        <f>SUM(F255:F258)</f>
        <v>15378422</v>
      </c>
      <c r="G259" s="37">
        <f t="shared" si="56"/>
        <v>0.49971024879610437</v>
      </c>
      <c r="H259" s="32">
        <f>SUM(H255:H258)</f>
        <v>18891143</v>
      </c>
      <c r="I259" s="37">
        <f t="shared" si="57"/>
        <v>0.61385347395023926</v>
      </c>
      <c r="J259" s="32">
        <f>SUM(J255:J258)</f>
        <v>16300670</v>
      </c>
      <c r="K259" s="37">
        <f t="shared" si="58"/>
        <v>0.62848437852544037</v>
      </c>
      <c r="L259" s="32">
        <f>SUM(L255:L258)</f>
        <v>9494362</v>
      </c>
      <c r="M259" s="37">
        <f t="shared" si="59"/>
        <v>0.36606214352327587</v>
      </c>
      <c r="N259" s="32">
        <f t="shared" si="60"/>
        <v>60064597</v>
      </c>
      <c r="O259" s="37">
        <f t="shared" si="61"/>
        <v>2.3158349268420273</v>
      </c>
      <c r="P259" s="32">
        <f>SUM(P255:P258)</f>
        <v>4260245</v>
      </c>
      <c r="Q259" s="32">
        <f>SUM(Q255:Q258)</f>
        <v>27898183</v>
      </c>
      <c r="R259" s="32">
        <f>SUM(R255:R258)</f>
        <v>23151126</v>
      </c>
      <c r="S259" s="32">
        <f>SUM(S255:S258)</f>
        <v>48247006</v>
      </c>
      <c r="T259" s="37">
        <f t="shared" si="62"/>
        <v>2.0840025664410446</v>
      </c>
      <c r="U259" s="37">
        <f t="shared" si="63"/>
        <v>1.2285953037912138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290619315</v>
      </c>
      <c r="E260" s="32">
        <f>SUM(E234:E239,E241:E246,E248:E253,E255:E258)</f>
        <v>265964849</v>
      </c>
      <c r="F260" s="32">
        <f>SUM(F234:F239,F241:F246,F248:F253,F255:F258)</f>
        <v>74246522</v>
      </c>
      <c r="G260" s="37">
        <f t="shared" si="56"/>
        <v>0.25547690111374738</v>
      </c>
      <c r="H260" s="32">
        <f>SUM(H234:H239,H241:H246,H248:H253,H255:H258)</f>
        <v>96958249</v>
      </c>
      <c r="I260" s="37">
        <f t="shared" si="57"/>
        <v>0.33362630766643986</v>
      </c>
      <c r="J260" s="32">
        <f>SUM(J234:J239,J241:J246,J248:J253,J255:J258)</f>
        <v>76383706</v>
      </c>
      <c r="K260" s="37">
        <f t="shared" si="58"/>
        <v>0.28719474128703376</v>
      </c>
      <c r="L260" s="32">
        <f>SUM(L234:L239,L241:L246,L248:L253,L255:L258)</f>
        <v>68695460</v>
      </c>
      <c r="M260" s="37">
        <f t="shared" si="59"/>
        <v>0.25828774087360695</v>
      </c>
      <c r="N260" s="32">
        <f t="shared" si="60"/>
        <v>316283937</v>
      </c>
      <c r="O260" s="37">
        <f t="shared" si="61"/>
        <v>1.1891945051731254</v>
      </c>
      <c r="P260" s="32">
        <f>SUM(P234:P239,P241:P246,P248:P253,P255:P258)</f>
        <v>17023270</v>
      </c>
      <c r="Q260" s="32">
        <f>SUM(Q234:Q239,Q241:Q246,Q248:Q253,Q255:Q258)</f>
        <v>214708552</v>
      </c>
      <c r="R260" s="32">
        <f>SUM(R234:R239,R241:R246,R248:R253,R255:R258)</f>
        <v>196565996</v>
      </c>
      <c r="S260" s="32">
        <f>SUM(S234:S239,S241:S246,S248:S253,S255:S258)</f>
        <v>158952908</v>
      </c>
      <c r="T260" s="37">
        <f t="shared" si="62"/>
        <v>0.80864906054249586</v>
      </c>
      <c r="U260" s="37">
        <f t="shared" si="63"/>
        <v>3.0353856808944464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3716800</v>
      </c>
      <c r="E263" s="31">
        <v>3536900</v>
      </c>
      <c r="F263" s="31">
        <v>757622</v>
      </c>
      <c r="G263" s="36">
        <f t="shared" ref="G263:G299" si="64">IF(($D263     =0),0,($F263     /$D263     ))</f>
        <v>0.20383717176065433</v>
      </c>
      <c r="H263" s="31">
        <v>10706</v>
      </c>
      <c r="I263" s="36">
        <f t="shared" ref="I263:I299" si="65">IF(($D263     =0),0,($H263     /$D263     ))</f>
        <v>2.8804347826086956E-3</v>
      </c>
      <c r="J263" s="31">
        <v>339564</v>
      </c>
      <c r="K263" s="36">
        <f t="shared" ref="K263:K299" si="66">IF(($E263     =0),0,($J263     /$E263     ))</f>
        <v>9.600610704289067E-2</v>
      </c>
      <c r="L263" s="31">
        <v>2522574</v>
      </c>
      <c r="M263" s="36">
        <f t="shared" ref="M263:M299" si="67">IF(($E263     =0),0,($L263     /$E263     ))</f>
        <v>0.71321609318895074</v>
      </c>
      <c r="N263" s="31">
        <f t="shared" ref="N263:N299" si="68">$F263     +$H263     +$J263     +$L263</f>
        <v>3630466</v>
      </c>
      <c r="O263" s="36">
        <f t="shared" ref="O263:O299" si="69">IF(($E263     =0),0,($N263     /$E263     ))</f>
        <v>1.02645423958834</v>
      </c>
      <c r="P263" s="31">
        <v>309055</v>
      </c>
      <c r="Q263" s="31">
        <v>3666350</v>
      </c>
      <c r="R263" s="31">
        <v>3716350</v>
      </c>
      <c r="S263" s="31">
        <v>420221</v>
      </c>
      <c r="T263" s="36">
        <f t="shared" ref="T263:T299" si="70">IF(($R263     =0),0,($S263     /$R263     ))</f>
        <v>0.11307358026020155</v>
      </c>
      <c r="U263" s="36">
        <f t="shared" ref="U263:U299" si="71">IF(($P263     =0),0,(($L263     /$P263     )-1))</f>
        <v>7.1622170811020691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36205224</v>
      </c>
      <c r="E264" s="31">
        <v>38705224</v>
      </c>
      <c r="F264" s="31">
        <v>14509715</v>
      </c>
      <c r="G264" s="36">
        <f t="shared" si="64"/>
        <v>0.40076302248537393</v>
      </c>
      <c r="H264" s="31">
        <v>4652767</v>
      </c>
      <c r="I264" s="36">
        <f t="shared" si="65"/>
        <v>0.1285109298039421</v>
      </c>
      <c r="J264" s="31">
        <v>3899443</v>
      </c>
      <c r="K264" s="36">
        <f t="shared" si="66"/>
        <v>0.10074720146303764</v>
      </c>
      <c r="L264" s="31">
        <v>3001140</v>
      </c>
      <c r="M264" s="36">
        <f t="shared" si="67"/>
        <v>7.7538370531068365E-2</v>
      </c>
      <c r="N264" s="31">
        <f t="shared" si="68"/>
        <v>26063065</v>
      </c>
      <c r="O264" s="36">
        <f t="shared" si="69"/>
        <v>0.67337331518866805</v>
      </c>
      <c r="P264" s="31">
        <v>4794824</v>
      </c>
      <c r="Q264" s="31">
        <v>35481505</v>
      </c>
      <c r="R264" s="31">
        <v>35739145</v>
      </c>
      <c r="S264" s="31">
        <v>20785648</v>
      </c>
      <c r="T264" s="36">
        <f t="shared" si="70"/>
        <v>0.5815933201535739</v>
      </c>
      <c r="U264" s="36">
        <f t="shared" si="71"/>
        <v>-0.37408755774977354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4353649</v>
      </c>
      <c r="E265" s="31">
        <v>4433696</v>
      </c>
      <c r="F265" s="31">
        <v>588554</v>
      </c>
      <c r="G265" s="36">
        <f t="shared" si="64"/>
        <v>0.13518636895165412</v>
      </c>
      <c r="H265" s="31">
        <v>833929</v>
      </c>
      <c r="I265" s="36">
        <f t="shared" si="65"/>
        <v>0.19154713666627696</v>
      </c>
      <c r="J265" s="31">
        <v>531323</v>
      </c>
      <c r="K265" s="36">
        <f t="shared" si="66"/>
        <v>0.11983748998578161</v>
      </c>
      <c r="L265" s="31">
        <v>1504492</v>
      </c>
      <c r="M265" s="36">
        <f t="shared" si="67"/>
        <v>0.33933133891001999</v>
      </c>
      <c r="N265" s="31">
        <f t="shared" si="68"/>
        <v>3458298</v>
      </c>
      <c r="O265" s="36">
        <f t="shared" si="69"/>
        <v>0.78000341024734221</v>
      </c>
      <c r="P265" s="31">
        <v>594951</v>
      </c>
      <c r="Q265" s="31">
        <v>4063958</v>
      </c>
      <c r="R265" s="31">
        <v>4063958</v>
      </c>
      <c r="S265" s="31">
        <v>2575786</v>
      </c>
      <c r="T265" s="36">
        <f t="shared" si="70"/>
        <v>0.63381216046031974</v>
      </c>
      <c r="U265" s="36">
        <f t="shared" si="71"/>
        <v>1.5287662345302384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23463465</v>
      </c>
      <c r="E266" s="31">
        <v>24741620</v>
      </c>
      <c r="F266" s="31">
        <v>8201441</v>
      </c>
      <c r="G266" s="36">
        <f t="shared" si="64"/>
        <v>0.34954091392724818</v>
      </c>
      <c r="H266" s="31">
        <v>7349706</v>
      </c>
      <c r="I266" s="36">
        <f t="shared" si="65"/>
        <v>0.31324043571569671</v>
      </c>
      <c r="J266" s="31">
        <v>5544196</v>
      </c>
      <c r="K266" s="36">
        <f t="shared" si="66"/>
        <v>0.22408379079462057</v>
      </c>
      <c r="L266" s="31">
        <v>3276329</v>
      </c>
      <c r="M266" s="36">
        <f t="shared" si="67"/>
        <v>0.13242176543007289</v>
      </c>
      <c r="N266" s="31">
        <f t="shared" si="68"/>
        <v>24371672</v>
      </c>
      <c r="O266" s="36">
        <f t="shared" si="69"/>
        <v>0.98504754337024014</v>
      </c>
      <c r="P266" s="31">
        <v>2171743</v>
      </c>
      <c r="Q266" s="31">
        <v>24781796</v>
      </c>
      <c r="R266" s="31">
        <v>26133540</v>
      </c>
      <c r="S266" s="31">
        <v>23358471</v>
      </c>
      <c r="T266" s="36">
        <f t="shared" si="70"/>
        <v>0.89381197495632048</v>
      </c>
      <c r="U266" s="36">
        <f t="shared" si="71"/>
        <v>0.50861727193318917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67739138</v>
      </c>
      <c r="E267" s="32">
        <f>SUM(E263:E266)</f>
        <v>71417440</v>
      </c>
      <c r="F267" s="32">
        <f>SUM(F263:F266)</f>
        <v>24057332</v>
      </c>
      <c r="G267" s="37">
        <f t="shared" si="64"/>
        <v>0.35514671001570763</v>
      </c>
      <c r="H267" s="32">
        <f>SUM(H263:H266)</f>
        <v>12847108</v>
      </c>
      <c r="I267" s="37">
        <f t="shared" si="65"/>
        <v>0.18965561681638168</v>
      </c>
      <c r="J267" s="32">
        <f>SUM(J263:J266)</f>
        <v>10314526</v>
      </c>
      <c r="K267" s="37">
        <f t="shared" si="66"/>
        <v>0.14442587132778772</v>
      </c>
      <c r="L267" s="32">
        <f>SUM(L263:L266)</f>
        <v>10304535</v>
      </c>
      <c r="M267" s="37">
        <f t="shared" si="67"/>
        <v>0.14428597552642602</v>
      </c>
      <c r="N267" s="32">
        <f t="shared" si="68"/>
        <v>57523501</v>
      </c>
      <c r="O267" s="37">
        <f t="shared" si="69"/>
        <v>0.8054545360348957</v>
      </c>
      <c r="P267" s="32">
        <f>SUM(P263:P266)</f>
        <v>7870573</v>
      </c>
      <c r="Q267" s="32">
        <f>SUM(Q263:Q266)</f>
        <v>67993609</v>
      </c>
      <c r="R267" s="32">
        <f>SUM(R263:R266)</f>
        <v>69652993</v>
      </c>
      <c r="S267" s="32">
        <f>SUM(S263:S266)</f>
        <v>47140126</v>
      </c>
      <c r="T267" s="37">
        <f t="shared" si="70"/>
        <v>0.67678536082433671</v>
      </c>
      <c r="U267" s="37">
        <f t="shared" si="71"/>
        <v>0.3092483863627209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105385</v>
      </c>
      <c r="E268" s="31">
        <v>28601</v>
      </c>
      <c r="F268" s="31">
        <v>9328</v>
      </c>
      <c r="G268" s="36">
        <f t="shared" si="64"/>
        <v>8.8513545571001565E-2</v>
      </c>
      <c r="H268" s="31">
        <v>4973</v>
      </c>
      <c r="I268" s="36">
        <f t="shared" si="65"/>
        <v>4.7188878872704842E-2</v>
      </c>
      <c r="J268" s="31">
        <v>11267</v>
      </c>
      <c r="K268" s="36">
        <f t="shared" si="66"/>
        <v>0.39393727492045733</v>
      </c>
      <c r="L268" s="31">
        <v>18386</v>
      </c>
      <c r="M268" s="36">
        <f t="shared" si="67"/>
        <v>0.64284465578126637</v>
      </c>
      <c r="N268" s="31">
        <f t="shared" si="68"/>
        <v>43954</v>
      </c>
      <c r="O268" s="36">
        <f t="shared" si="69"/>
        <v>1.5367994126079507</v>
      </c>
      <c r="P268" s="31">
        <v>46054</v>
      </c>
      <c r="Q268" s="31">
        <v>100462</v>
      </c>
      <c r="R268" s="31">
        <v>100462</v>
      </c>
      <c r="S268" s="31">
        <v>96682</v>
      </c>
      <c r="T268" s="36">
        <f t="shared" si="70"/>
        <v>0.96237383289203882</v>
      </c>
      <c r="U268" s="36">
        <f t="shared" si="71"/>
        <v>-0.60077300560211921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1200000</v>
      </c>
      <c r="E270" s="31">
        <v>1200000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4158000</v>
      </c>
      <c r="E274" s="31">
        <v>4158000</v>
      </c>
      <c r="F274" s="31">
        <v>605259</v>
      </c>
      <c r="G274" s="36">
        <f t="shared" si="64"/>
        <v>0.14556493506493506</v>
      </c>
      <c r="H274" s="31">
        <v>0</v>
      </c>
      <c r="I274" s="36">
        <f t="shared" si="65"/>
        <v>0</v>
      </c>
      <c r="J274" s="31">
        <v>909920</v>
      </c>
      <c r="K274" s="36">
        <f t="shared" si="66"/>
        <v>0.21883597883597883</v>
      </c>
      <c r="L274" s="31">
        <v>2561997</v>
      </c>
      <c r="M274" s="36">
        <f t="shared" si="67"/>
        <v>0.61616089466089463</v>
      </c>
      <c r="N274" s="31">
        <f t="shared" si="68"/>
        <v>4077176</v>
      </c>
      <c r="O274" s="36">
        <f t="shared" si="69"/>
        <v>0.98056180856180852</v>
      </c>
      <c r="P274" s="31">
        <v>2779870</v>
      </c>
      <c r="Q274" s="31">
        <v>3118000</v>
      </c>
      <c r="R274" s="31">
        <v>3767000</v>
      </c>
      <c r="S274" s="31">
        <v>3660633</v>
      </c>
      <c r="T274" s="36">
        <f t="shared" si="70"/>
        <v>0.9717634722590921</v>
      </c>
      <c r="U274" s="36">
        <f t="shared" si="71"/>
        <v>-7.837524776338467E-2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5463385</v>
      </c>
      <c r="E275" s="32">
        <f>SUM(E268:E274)</f>
        <v>5386601</v>
      </c>
      <c r="F275" s="32">
        <f>SUM(F268:F274)</f>
        <v>614587</v>
      </c>
      <c r="G275" s="37">
        <f t="shared" si="64"/>
        <v>0.11249198070427034</v>
      </c>
      <c r="H275" s="32">
        <f>SUM(H268:H274)</f>
        <v>4973</v>
      </c>
      <c r="I275" s="37">
        <f t="shared" si="65"/>
        <v>9.1024154439051975E-4</v>
      </c>
      <c r="J275" s="32">
        <f>SUM(J268:J274)</f>
        <v>921187</v>
      </c>
      <c r="K275" s="37">
        <f t="shared" si="66"/>
        <v>0.17101452288743865</v>
      </c>
      <c r="L275" s="32">
        <f>SUM(L268:L274)</f>
        <v>2580383</v>
      </c>
      <c r="M275" s="37">
        <f t="shared" si="67"/>
        <v>0.47903733727447051</v>
      </c>
      <c r="N275" s="32">
        <f t="shared" si="68"/>
        <v>4121130</v>
      </c>
      <c r="O275" s="37">
        <f t="shared" si="69"/>
        <v>0.76507058904121539</v>
      </c>
      <c r="P275" s="32">
        <f>SUM(P268:P274)</f>
        <v>2825924</v>
      </c>
      <c r="Q275" s="32">
        <f>SUM(Q268:Q274)</f>
        <v>3218462</v>
      </c>
      <c r="R275" s="32">
        <f>SUM(R268:R274)</f>
        <v>3867462</v>
      </c>
      <c r="S275" s="32">
        <f>SUM(S268:S274)</f>
        <v>3757315</v>
      </c>
      <c r="T275" s="37">
        <f t="shared" si="70"/>
        <v>0.97151956502740044</v>
      </c>
      <c r="U275" s="37">
        <f t="shared" si="71"/>
        <v>-8.688874860045781E-2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8736</v>
      </c>
      <c r="E276" s="31">
        <v>59177</v>
      </c>
      <c r="F276" s="31">
        <v>29120</v>
      </c>
      <c r="G276" s="36">
        <f t="shared" si="64"/>
        <v>3.3333333333333335</v>
      </c>
      <c r="H276" s="31">
        <v>2608</v>
      </c>
      <c r="I276" s="36">
        <f t="shared" si="65"/>
        <v>0.29853479853479853</v>
      </c>
      <c r="J276" s="31">
        <v>1988</v>
      </c>
      <c r="K276" s="36">
        <f t="shared" si="66"/>
        <v>3.3594132855670276E-2</v>
      </c>
      <c r="L276" s="31">
        <v>695</v>
      </c>
      <c r="M276" s="36">
        <f t="shared" si="67"/>
        <v>1.174442773374791E-2</v>
      </c>
      <c r="N276" s="31">
        <f t="shared" si="68"/>
        <v>34411</v>
      </c>
      <c r="O276" s="36">
        <f t="shared" si="69"/>
        <v>0.58149280970647377</v>
      </c>
      <c r="P276" s="31">
        <v>658</v>
      </c>
      <c r="Q276" s="31">
        <v>0</v>
      </c>
      <c r="R276" s="31">
        <v>8251</v>
      </c>
      <c r="S276" s="31">
        <v>7221</v>
      </c>
      <c r="T276" s="36">
        <f t="shared" si="70"/>
        <v>0.87516664646709486</v>
      </c>
      <c r="U276" s="36">
        <f t="shared" si="71"/>
        <v>5.6231003039513672E-2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2083553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-88063</v>
      </c>
      <c r="M278" s="36">
        <f t="shared" si="67"/>
        <v>-4.2265783495788203E-2</v>
      </c>
      <c r="N278" s="31">
        <f t="shared" si="68"/>
        <v>-88063</v>
      </c>
      <c r="O278" s="36">
        <f t="shared" si="69"/>
        <v>-4.2265783495788203E-2</v>
      </c>
      <c r="P278" s="31">
        <v>0</v>
      </c>
      <c r="Q278" s="31">
        <v>1632701</v>
      </c>
      <c r="R278" s="31">
        <v>1632701</v>
      </c>
      <c r="S278" s="31">
        <v>297</v>
      </c>
      <c r="T278" s="36">
        <f t="shared" si="70"/>
        <v>1.8190715875105118E-4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600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3641736</v>
      </c>
      <c r="E281" s="31">
        <v>3220932</v>
      </c>
      <c r="F281" s="31">
        <v>0</v>
      </c>
      <c r="G281" s="36">
        <f t="shared" si="64"/>
        <v>0</v>
      </c>
      <c r="H281" s="31">
        <v>37354</v>
      </c>
      <c r="I281" s="36">
        <f t="shared" si="65"/>
        <v>1.0257196018602118E-2</v>
      </c>
      <c r="J281" s="31">
        <v>39773</v>
      </c>
      <c r="K281" s="36">
        <f t="shared" si="66"/>
        <v>1.2348289252924308E-2</v>
      </c>
      <c r="L281" s="31">
        <v>434120</v>
      </c>
      <c r="M281" s="36">
        <f t="shared" si="67"/>
        <v>0.13478086466898401</v>
      </c>
      <c r="N281" s="31">
        <f t="shared" si="68"/>
        <v>511247</v>
      </c>
      <c r="O281" s="36">
        <f t="shared" si="69"/>
        <v>0.15872641831618922</v>
      </c>
      <c r="P281" s="31">
        <v>0</v>
      </c>
      <c r="Q281" s="31">
        <v>3511098</v>
      </c>
      <c r="R281" s="31">
        <v>519000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20469</v>
      </c>
      <c r="E283" s="31">
        <v>20469</v>
      </c>
      <c r="F283" s="31">
        <v>0</v>
      </c>
      <c r="G283" s="36">
        <f t="shared" si="64"/>
        <v>0</v>
      </c>
      <c r="H283" s="31">
        <v>11080</v>
      </c>
      <c r="I283" s="36">
        <f t="shared" si="65"/>
        <v>0.54130636572377744</v>
      </c>
      <c r="J283" s="31">
        <v>5731</v>
      </c>
      <c r="K283" s="36">
        <f t="shared" si="66"/>
        <v>0.27998436660315601</v>
      </c>
      <c r="L283" s="31">
        <v>28170</v>
      </c>
      <c r="M283" s="36">
        <f t="shared" si="67"/>
        <v>1.3762274659240803</v>
      </c>
      <c r="N283" s="31">
        <f t="shared" si="68"/>
        <v>44981</v>
      </c>
      <c r="O283" s="36">
        <f t="shared" si="69"/>
        <v>2.1975181982510139</v>
      </c>
      <c r="P283" s="31">
        <v>19078</v>
      </c>
      <c r="Q283" s="31">
        <v>363513</v>
      </c>
      <c r="R283" s="31">
        <v>369513</v>
      </c>
      <c r="S283" s="31">
        <v>27422</v>
      </c>
      <c r="T283" s="36">
        <f t="shared" si="70"/>
        <v>7.4211191487173658E-2</v>
      </c>
      <c r="U283" s="36">
        <f t="shared" si="71"/>
        <v>0.47656987105566628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4578000</v>
      </c>
      <c r="E284" s="31">
        <v>4578000</v>
      </c>
      <c r="F284" s="31">
        <v>2665000</v>
      </c>
      <c r="G284" s="36">
        <f t="shared" si="64"/>
        <v>0.5821319353429445</v>
      </c>
      <c r="H284" s="31">
        <v>540000</v>
      </c>
      <c r="I284" s="36">
        <f t="shared" si="65"/>
        <v>0.11795543905635648</v>
      </c>
      <c r="J284" s="31">
        <v>1282000</v>
      </c>
      <c r="K284" s="36">
        <f t="shared" si="66"/>
        <v>0.28003494975972038</v>
      </c>
      <c r="L284" s="31">
        <v>0</v>
      </c>
      <c r="M284" s="36">
        <f t="shared" si="67"/>
        <v>0</v>
      </c>
      <c r="N284" s="31">
        <f t="shared" si="68"/>
        <v>4487000</v>
      </c>
      <c r="O284" s="36">
        <f t="shared" si="69"/>
        <v>0.98012232415902145</v>
      </c>
      <c r="P284" s="31">
        <v>0</v>
      </c>
      <c r="Q284" s="31">
        <v>4182000</v>
      </c>
      <c r="R284" s="31">
        <v>5226224</v>
      </c>
      <c r="S284" s="31">
        <v>5242000</v>
      </c>
      <c r="T284" s="36">
        <f t="shared" si="70"/>
        <v>1.003018623005826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8248941</v>
      </c>
      <c r="E285" s="32">
        <f>SUM(E276:E284)</f>
        <v>9962731</v>
      </c>
      <c r="F285" s="32">
        <f>SUM(F276:F284)</f>
        <v>2694120</v>
      </c>
      <c r="G285" s="37">
        <f t="shared" si="64"/>
        <v>0.32660192381058367</v>
      </c>
      <c r="H285" s="32">
        <f>SUM(H276:H284)</f>
        <v>591042</v>
      </c>
      <c r="I285" s="37">
        <f t="shared" si="65"/>
        <v>7.1650651883678154E-2</v>
      </c>
      <c r="J285" s="32">
        <f>SUM(J276:J284)</f>
        <v>1329492</v>
      </c>
      <c r="K285" s="37">
        <f t="shared" si="66"/>
        <v>0.13344654191707073</v>
      </c>
      <c r="L285" s="32">
        <f>SUM(L276:L284)</f>
        <v>374922</v>
      </c>
      <c r="M285" s="37">
        <f t="shared" si="67"/>
        <v>3.7632452386800366E-2</v>
      </c>
      <c r="N285" s="32">
        <f t="shared" si="68"/>
        <v>4989576</v>
      </c>
      <c r="O285" s="37">
        <f t="shared" si="69"/>
        <v>0.50082412141811317</v>
      </c>
      <c r="P285" s="32">
        <f>SUM(P276:P284)</f>
        <v>19736</v>
      </c>
      <c r="Q285" s="32">
        <f>SUM(Q276:Q284)</f>
        <v>9689312</v>
      </c>
      <c r="R285" s="32">
        <f>SUM(R276:R284)</f>
        <v>7755689</v>
      </c>
      <c r="S285" s="32">
        <f>SUM(S276:S284)</f>
        <v>5276940</v>
      </c>
      <c r="T285" s="37">
        <f t="shared" si="70"/>
        <v>0.6803960292889516</v>
      </c>
      <c r="U285" s="37">
        <f t="shared" si="71"/>
        <v>17.996858532630725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60523</v>
      </c>
      <c r="E286" s="31">
        <v>60523</v>
      </c>
      <c r="F286" s="31">
        <v>21591</v>
      </c>
      <c r="G286" s="36">
        <f t="shared" si="64"/>
        <v>0.35674041273565421</v>
      </c>
      <c r="H286" s="31">
        <v>23427</v>
      </c>
      <c r="I286" s="36">
        <f t="shared" si="65"/>
        <v>0.3870759876410621</v>
      </c>
      <c r="J286" s="31">
        <v>23798</v>
      </c>
      <c r="K286" s="36">
        <f t="shared" si="66"/>
        <v>0.39320588867042283</v>
      </c>
      <c r="L286" s="31">
        <v>81540</v>
      </c>
      <c r="M286" s="36">
        <f t="shared" si="67"/>
        <v>1.3472564149166433</v>
      </c>
      <c r="N286" s="31">
        <f t="shared" si="68"/>
        <v>150356</v>
      </c>
      <c r="O286" s="36">
        <f t="shared" si="69"/>
        <v>2.4842787039637821</v>
      </c>
      <c r="P286" s="31">
        <v>7754</v>
      </c>
      <c r="Q286" s="31">
        <v>56824</v>
      </c>
      <c r="R286" s="31">
        <v>56824</v>
      </c>
      <c r="S286" s="31">
        <v>108289</v>
      </c>
      <c r="T286" s="36">
        <f t="shared" si="70"/>
        <v>1.9056912572152611</v>
      </c>
      <c r="U286" s="36">
        <f t="shared" si="71"/>
        <v>9.5158627805003864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1200000</v>
      </c>
      <c r="E287" s="31">
        <v>1200000</v>
      </c>
      <c r="F287" s="31">
        <v>300000</v>
      </c>
      <c r="G287" s="36">
        <f t="shared" si="64"/>
        <v>0.25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300000</v>
      </c>
      <c r="O287" s="36">
        <f t="shared" si="69"/>
        <v>0.25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960</v>
      </c>
      <c r="E288" s="31">
        <v>960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24107</v>
      </c>
      <c r="K288" s="36">
        <f t="shared" si="66"/>
        <v>25.111458333333335</v>
      </c>
      <c r="L288" s="31">
        <v>2973</v>
      </c>
      <c r="M288" s="36">
        <f t="shared" si="67"/>
        <v>3.0968749999999998</v>
      </c>
      <c r="N288" s="31">
        <f t="shared" si="68"/>
        <v>27080</v>
      </c>
      <c r="O288" s="36">
        <f t="shared" si="69"/>
        <v>28.208333333333332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12438994</v>
      </c>
      <c r="E290" s="31">
        <v>12438994</v>
      </c>
      <c r="F290" s="31">
        <v>3841858</v>
      </c>
      <c r="G290" s="36">
        <f t="shared" si="64"/>
        <v>0.30885600555800574</v>
      </c>
      <c r="H290" s="31">
        <v>4975444</v>
      </c>
      <c r="I290" s="36">
        <f t="shared" si="65"/>
        <v>0.39998765173453737</v>
      </c>
      <c r="J290" s="31">
        <v>4019643</v>
      </c>
      <c r="K290" s="36">
        <f t="shared" si="66"/>
        <v>0.32314856008452131</v>
      </c>
      <c r="L290" s="31">
        <v>3374639</v>
      </c>
      <c r="M290" s="36">
        <f t="shared" si="67"/>
        <v>0.27129517065447578</v>
      </c>
      <c r="N290" s="31">
        <f t="shared" si="68"/>
        <v>16211584</v>
      </c>
      <c r="O290" s="36">
        <f t="shared" si="69"/>
        <v>1.3032873880315401</v>
      </c>
      <c r="P290" s="31">
        <v>2702662</v>
      </c>
      <c r="Q290" s="31">
        <v>12630413</v>
      </c>
      <c r="R290" s="31">
        <v>11930926</v>
      </c>
      <c r="S290" s="31">
        <v>12784641</v>
      </c>
      <c r="T290" s="36">
        <f t="shared" si="70"/>
        <v>1.0715547980098108</v>
      </c>
      <c r="U290" s="36">
        <f t="shared" si="71"/>
        <v>0.24863523444663072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4072565</v>
      </c>
      <c r="E291" s="31">
        <v>3932565</v>
      </c>
      <c r="F291" s="31">
        <v>0</v>
      </c>
      <c r="G291" s="36">
        <f t="shared" si="64"/>
        <v>0</v>
      </c>
      <c r="H291" s="31">
        <v>2250184</v>
      </c>
      <c r="I291" s="36">
        <f t="shared" si="65"/>
        <v>0.55252255028464858</v>
      </c>
      <c r="J291" s="31">
        <v>1551246</v>
      </c>
      <c r="K291" s="36">
        <f t="shared" si="66"/>
        <v>0.39446163000484419</v>
      </c>
      <c r="L291" s="31">
        <v>114283</v>
      </c>
      <c r="M291" s="36">
        <f t="shared" si="67"/>
        <v>2.9060676683030032E-2</v>
      </c>
      <c r="N291" s="31">
        <f t="shared" si="68"/>
        <v>3915713</v>
      </c>
      <c r="O291" s="36">
        <f t="shared" si="69"/>
        <v>0.99571475614516225</v>
      </c>
      <c r="P291" s="31">
        <v>1164470</v>
      </c>
      <c r="Q291" s="31">
        <v>3278000</v>
      </c>
      <c r="R291" s="31">
        <v>3722000</v>
      </c>
      <c r="S291" s="31">
        <v>3955864</v>
      </c>
      <c r="T291" s="36">
        <f t="shared" si="70"/>
        <v>1.0628328855454057</v>
      </c>
      <c r="U291" s="36">
        <f t="shared" si="71"/>
        <v>-0.90185835616203081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17773042</v>
      </c>
      <c r="E292" s="32">
        <f>SUM(E286:E291)</f>
        <v>17633042</v>
      </c>
      <c r="F292" s="32">
        <f>SUM(F286:F291)</f>
        <v>4163449</v>
      </c>
      <c r="G292" s="37">
        <f t="shared" si="64"/>
        <v>0.23425640922921354</v>
      </c>
      <c r="H292" s="32">
        <f>SUM(H286:H291)</f>
        <v>7249055</v>
      </c>
      <c r="I292" s="37">
        <f t="shared" si="65"/>
        <v>0.40786799468543428</v>
      </c>
      <c r="J292" s="32">
        <f>SUM(J286:J291)</f>
        <v>5618794</v>
      </c>
      <c r="K292" s="37">
        <f t="shared" si="66"/>
        <v>0.31865142724664297</v>
      </c>
      <c r="L292" s="32">
        <f>SUM(L286:L291)</f>
        <v>3573435</v>
      </c>
      <c r="M292" s="37">
        <f t="shared" si="67"/>
        <v>0.20265561665423357</v>
      </c>
      <c r="N292" s="32">
        <f t="shared" si="68"/>
        <v>20604733</v>
      </c>
      <c r="O292" s="37">
        <f t="shared" si="69"/>
        <v>1.1685296842144424</v>
      </c>
      <c r="P292" s="32">
        <f>SUM(P286:P291)</f>
        <v>3874886</v>
      </c>
      <c r="Q292" s="32">
        <f>SUM(Q286:Q291)</f>
        <v>15965237</v>
      </c>
      <c r="R292" s="32">
        <f>SUM(R286:R291)</f>
        <v>15709750</v>
      </c>
      <c r="S292" s="32">
        <f>SUM(S286:S291)</f>
        <v>16848794</v>
      </c>
      <c r="T292" s="37">
        <f t="shared" si="70"/>
        <v>1.0725055459189357</v>
      </c>
      <c r="U292" s="37">
        <f t="shared" si="71"/>
        <v>-7.7796095162541601E-2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5956000</v>
      </c>
      <c r="E293" s="31">
        <v>9215154</v>
      </c>
      <c r="F293" s="31">
        <v>4407096</v>
      </c>
      <c r="G293" s="36">
        <f t="shared" si="64"/>
        <v>0.73994224311618539</v>
      </c>
      <c r="H293" s="31">
        <v>883559</v>
      </c>
      <c r="I293" s="36">
        <f t="shared" si="65"/>
        <v>0.1483477165883143</v>
      </c>
      <c r="J293" s="31">
        <v>1087964</v>
      </c>
      <c r="K293" s="36">
        <f t="shared" si="66"/>
        <v>0.11806248707292358</v>
      </c>
      <c r="L293" s="31">
        <v>3629375</v>
      </c>
      <c r="M293" s="36">
        <f t="shared" si="67"/>
        <v>0.39384854555876114</v>
      </c>
      <c r="N293" s="31">
        <f t="shared" si="68"/>
        <v>10007994</v>
      </c>
      <c r="O293" s="36">
        <f t="shared" si="69"/>
        <v>1.0860365437191826</v>
      </c>
      <c r="P293" s="31">
        <v>1477140</v>
      </c>
      <c r="Q293" s="31">
        <v>5595000</v>
      </c>
      <c r="R293" s="31">
        <v>6645000</v>
      </c>
      <c r="S293" s="31">
        <v>7375864</v>
      </c>
      <c r="T293" s="36">
        <f t="shared" si="70"/>
        <v>1.1099870579382995</v>
      </c>
      <c r="U293" s="36">
        <f t="shared" si="71"/>
        <v>1.4570284468635335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43237</v>
      </c>
      <c r="E294" s="31">
        <v>960000</v>
      </c>
      <c r="F294" s="31">
        <v>30382</v>
      </c>
      <c r="G294" s="36">
        <f t="shared" si="64"/>
        <v>0.7026852001757754</v>
      </c>
      <c r="H294" s="31">
        <v>213304</v>
      </c>
      <c r="I294" s="36">
        <f t="shared" si="65"/>
        <v>4.9333672548974254</v>
      </c>
      <c r="J294" s="31">
        <v>29298</v>
      </c>
      <c r="K294" s="36">
        <f t="shared" si="66"/>
        <v>3.0518750000000001E-2</v>
      </c>
      <c r="L294" s="31">
        <v>8747</v>
      </c>
      <c r="M294" s="36">
        <f t="shared" si="67"/>
        <v>9.1114583333333325E-3</v>
      </c>
      <c r="N294" s="31">
        <f t="shared" si="68"/>
        <v>281731</v>
      </c>
      <c r="O294" s="36">
        <f t="shared" si="69"/>
        <v>0.29346979166666665</v>
      </c>
      <c r="P294" s="31">
        <v>8048</v>
      </c>
      <c r="Q294" s="31">
        <v>41178</v>
      </c>
      <c r="R294" s="31">
        <v>68715</v>
      </c>
      <c r="S294" s="31">
        <v>52359</v>
      </c>
      <c r="T294" s="36">
        <f t="shared" si="70"/>
        <v>0.76197336826020523</v>
      </c>
      <c r="U294" s="36">
        <f t="shared" si="71"/>
        <v>8.6853876739562574E-2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10506000</v>
      </c>
      <c r="E297" s="31">
        <v>10506000</v>
      </c>
      <c r="F297" s="31">
        <v>178271</v>
      </c>
      <c r="G297" s="36">
        <f t="shared" si="64"/>
        <v>1.6968494193794023E-2</v>
      </c>
      <c r="H297" s="31">
        <v>667985</v>
      </c>
      <c r="I297" s="36">
        <f t="shared" si="65"/>
        <v>6.3581286883685514E-2</v>
      </c>
      <c r="J297" s="31">
        <v>4676461</v>
      </c>
      <c r="K297" s="36">
        <f t="shared" si="66"/>
        <v>0.44512288216257379</v>
      </c>
      <c r="L297" s="31">
        <v>2651218</v>
      </c>
      <c r="M297" s="36">
        <f t="shared" si="67"/>
        <v>0.2523527508090615</v>
      </c>
      <c r="N297" s="31">
        <f t="shared" si="68"/>
        <v>8173935</v>
      </c>
      <c r="O297" s="36">
        <f t="shared" si="69"/>
        <v>0.77802541404911474</v>
      </c>
      <c r="P297" s="31">
        <v>2181870</v>
      </c>
      <c r="Q297" s="31">
        <v>6866000</v>
      </c>
      <c r="R297" s="31">
        <v>7366000</v>
      </c>
      <c r="S297" s="31">
        <v>4008224</v>
      </c>
      <c r="T297" s="36">
        <f t="shared" si="70"/>
        <v>0.54415204995927235</v>
      </c>
      <c r="U297" s="36">
        <f t="shared" si="71"/>
        <v>0.21511272440612861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16505237</v>
      </c>
      <c r="E298" s="32">
        <f>SUM(E293:E297)</f>
        <v>20681154</v>
      </c>
      <c r="F298" s="32">
        <f>SUM(F293:F297)</f>
        <v>4615749</v>
      </c>
      <c r="G298" s="37">
        <f t="shared" si="64"/>
        <v>0.27965360327755368</v>
      </c>
      <c r="H298" s="32">
        <f>SUM(H293:H297)</f>
        <v>1764848</v>
      </c>
      <c r="I298" s="37">
        <f t="shared" si="65"/>
        <v>0.1069265470105034</v>
      </c>
      <c r="J298" s="32">
        <f>SUM(J293:J297)</f>
        <v>5793723</v>
      </c>
      <c r="K298" s="37">
        <f t="shared" si="66"/>
        <v>0.28014505380115634</v>
      </c>
      <c r="L298" s="32">
        <f>SUM(L293:L297)</f>
        <v>6289340</v>
      </c>
      <c r="M298" s="37">
        <f t="shared" si="67"/>
        <v>0.30410972231046679</v>
      </c>
      <c r="N298" s="32">
        <f t="shared" si="68"/>
        <v>18463660</v>
      </c>
      <c r="O298" s="37">
        <f t="shared" si="69"/>
        <v>0.89277706650218847</v>
      </c>
      <c r="P298" s="32">
        <f>SUM(P293:P297)</f>
        <v>3667058</v>
      </c>
      <c r="Q298" s="32">
        <f>SUM(Q293:Q297)</f>
        <v>12502178</v>
      </c>
      <c r="R298" s="32">
        <f>SUM(R293:R297)</f>
        <v>14079715</v>
      </c>
      <c r="S298" s="32">
        <f>SUM(S293:S297)</f>
        <v>11436447</v>
      </c>
      <c r="T298" s="37">
        <f t="shared" si="70"/>
        <v>0.81226409767527252</v>
      </c>
      <c r="U298" s="37">
        <f t="shared" si="71"/>
        <v>0.71509149841644182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115729743</v>
      </c>
      <c r="E299" s="32">
        <f>SUM(E263:E266,E268:E274,E276:E284,E286:E291,E293:E297)</f>
        <v>125080968</v>
      </c>
      <c r="F299" s="32">
        <f>SUM(F263:F266,F268:F274,F276:F284,F286:F291,F293:F297)</f>
        <v>36145237</v>
      </c>
      <c r="G299" s="37">
        <f t="shared" si="64"/>
        <v>0.31232452490627238</v>
      </c>
      <c r="H299" s="32">
        <f>SUM(H263:H266,H268:H274,H276:H284,H286:H291,H293:H297)</f>
        <v>22457026</v>
      </c>
      <c r="I299" s="37">
        <f t="shared" si="65"/>
        <v>0.19404714309267929</v>
      </c>
      <c r="J299" s="32">
        <f>SUM(J263:J266,J268:J274,J276:J284,J286:J291,J293:J297)</f>
        <v>23977722</v>
      </c>
      <c r="K299" s="37">
        <f t="shared" si="66"/>
        <v>0.19169760502652969</v>
      </c>
      <c r="L299" s="32">
        <f>SUM(L263:L266,L268:L274,L276:L284,L286:L291,L293:L297)</f>
        <v>23122615</v>
      </c>
      <c r="M299" s="37">
        <f t="shared" si="67"/>
        <v>0.18486117728158291</v>
      </c>
      <c r="N299" s="32">
        <f t="shared" si="68"/>
        <v>105702600</v>
      </c>
      <c r="O299" s="37">
        <f t="shared" si="69"/>
        <v>0.84507340876990977</v>
      </c>
      <c r="P299" s="32">
        <f>SUM(P263:P266,P268:P274,P276:P284,P286:P291,P293:P297)</f>
        <v>18258177</v>
      </c>
      <c r="Q299" s="32">
        <f>SUM(Q263:Q266,Q268:Q274,Q276:Q284,Q286:Q291,Q293:Q297)</f>
        <v>109368798</v>
      </c>
      <c r="R299" s="32">
        <f>SUM(R263:R266,R268:R274,R276:R284,R286:R291,R293:R297)</f>
        <v>111065609</v>
      </c>
      <c r="S299" s="32">
        <f>SUM(S263:S266,S268:S274,S276:S284,S286:S291,S293:S297)</f>
        <v>84459622</v>
      </c>
      <c r="T299" s="37">
        <f t="shared" si="70"/>
        <v>0.76044801591102784</v>
      </c>
      <c r="U299" s="37">
        <f t="shared" si="71"/>
        <v>0.2664251748682247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620778898</v>
      </c>
      <c r="E302" s="31">
        <v>620627400</v>
      </c>
      <c r="F302" s="31">
        <v>154276498</v>
      </c>
      <c r="G302" s="36">
        <f t="shared" ref="G302:G339" si="72">IF(($D302     =0),0,($F302     /$D302     ))</f>
        <v>0.24852084775600733</v>
      </c>
      <c r="H302" s="31">
        <v>171057379</v>
      </c>
      <c r="I302" s="36">
        <f t="shared" ref="I302:I339" si="73">IF(($D302     =0),0,($H302     /$D302     ))</f>
        <v>0.27555282492865923</v>
      </c>
      <c r="J302" s="31">
        <v>156064179</v>
      </c>
      <c r="K302" s="36">
        <f t="shared" ref="K302:K339" si="74">IF(($E302     =0),0,($J302     /$E302     ))</f>
        <v>0.25146195446736641</v>
      </c>
      <c r="L302" s="31">
        <v>208311261</v>
      </c>
      <c r="M302" s="36">
        <f t="shared" ref="M302:M339" si="75">IF(($E302     =0),0,($L302     /$E302     ))</f>
        <v>0.335646252485791</v>
      </c>
      <c r="N302" s="31">
        <f t="shared" ref="N302:N339" si="76">$F302     +$H302     +$J302     +$L302</f>
        <v>689709317</v>
      </c>
      <c r="O302" s="36">
        <f t="shared" ref="O302:O339" si="77">IF(($E302     =0),0,($N302     /$E302     ))</f>
        <v>1.1113098084293411</v>
      </c>
      <c r="P302" s="31">
        <v>153396237</v>
      </c>
      <c r="Q302" s="31">
        <v>708335204</v>
      </c>
      <c r="R302" s="31">
        <v>623047540</v>
      </c>
      <c r="S302" s="31">
        <v>610709239</v>
      </c>
      <c r="T302" s="36">
        <f t="shared" ref="T302:T339" si="78">IF(($R302     =0),0,($S302     /$R302     ))</f>
        <v>0.98019685464130069</v>
      </c>
      <c r="U302" s="36">
        <f t="shared" ref="U302:U339" si="79">IF(($P302     =0),0,(($L302     /$P302     )-1))</f>
        <v>0.35799459669926592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620778898</v>
      </c>
      <c r="E303" s="32">
        <f>E302</f>
        <v>620627400</v>
      </c>
      <c r="F303" s="32">
        <f>F302</f>
        <v>154276498</v>
      </c>
      <c r="G303" s="37">
        <f t="shared" si="72"/>
        <v>0.24852084775600733</v>
      </c>
      <c r="H303" s="32">
        <f>H302</f>
        <v>171057379</v>
      </c>
      <c r="I303" s="37">
        <f t="shared" si="73"/>
        <v>0.27555282492865923</v>
      </c>
      <c r="J303" s="32">
        <f>J302</f>
        <v>156064179</v>
      </c>
      <c r="K303" s="37">
        <f t="shared" si="74"/>
        <v>0.25146195446736641</v>
      </c>
      <c r="L303" s="32">
        <f>L302</f>
        <v>208311261</v>
      </c>
      <c r="M303" s="37">
        <f t="shared" si="75"/>
        <v>0.335646252485791</v>
      </c>
      <c r="N303" s="32">
        <f t="shared" si="76"/>
        <v>689709317</v>
      </c>
      <c r="O303" s="37">
        <f t="shared" si="77"/>
        <v>1.1113098084293411</v>
      </c>
      <c r="P303" s="32">
        <f>P302</f>
        <v>153396237</v>
      </c>
      <c r="Q303" s="32">
        <f>Q302</f>
        <v>708335204</v>
      </c>
      <c r="R303" s="32">
        <f>R302</f>
        <v>623047540</v>
      </c>
      <c r="S303" s="32">
        <f>S302</f>
        <v>610709239</v>
      </c>
      <c r="T303" s="37">
        <f t="shared" si="78"/>
        <v>0.98019685464130069</v>
      </c>
      <c r="U303" s="37">
        <f t="shared" si="79"/>
        <v>0.35799459669926592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1778747</v>
      </c>
      <c r="E304" s="31">
        <v>1998691</v>
      </c>
      <c r="F304" s="31">
        <v>635262</v>
      </c>
      <c r="G304" s="36">
        <f t="shared" si="72"/>
        <v>0.35714016664539699</v>
      </c>
      <c r="H304" s="31">
        <v>465416</v>
      </c>
      <c r="I304" s="36">
        <f t="shared" si="73"/>
        <v>0.26165384959187565</v>
      </c>
      <c r="J304" s="31">
        <v>372968</v>
      </c>
      <c r="K304" s="36">
        <f t="shared" si="74"/>
        <v>0.18660613371451615</v>
      </c>
      <c r="L304" s="31">
        <v>458745</v>
      </c>
      <c r="M304" s="36">
        <f t="shared" si="75"/>
        <v>0.22952272262195608</v>
      </c>
      <c r="N304" s="31">
        <f t="shared" si="76"/>
        <v>1932391</v>
      </c>
      <c r="O304" s="36">
        <f t="shared" si="77"/>
        <v>0.96682828911522589</v>
      </c>
      <c r="P304" s="31">
        <v>443596</v>
      </c>
      <c r="Q304" s="31">
        <v>1684647</v>
      </c>
      <c r="R304" s="31">
        <v>1799585</v>
      </c>
      <c r="S304" s="31">
        <v>1672126</v>
      </c>
      <c r="T304" s="36">
        <f t="shared" si="78"/>
        <v>0.9291731149126049</v>
      </c>
      <c r="U304" s="36">
        <f t="shared" si="79"/>
        <v>3.4150443196061309E-2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2095022</v>
      </c>
      <c r="E305" s="31">
        <v>2167900</v>
      </c>
      <c r="F305" s="31">
        <v>796547</v>
      </c>
      <c r="G305" s="36">
        <f t="shared" si="72"/>
        <v>0.38020937250300951</v>
      </c>
      <c r="H305" s="31">
        <v>1058263</v>
      </c>
      <c r="I305" s="36">
        <f t="shared" si="73"/>
        <v>0.50513216567654184</v>
      </c>
      <c r="J305" s="31">
        <v>571394</v>
      </c>
      <c r="K305" s="36">
        <f t="shared" si="74"/>
        <v>0.2635702753817058</v>
      </c>
      <c r="L305" s="31">
        <v>295174</v>
      </c>
      <c r="M305" s="36">
        <f t="shared" si="75"/>
        <v>0.13615664929194152</v>
      </c>
      <c r="N305" s="31">
        <f t="shared" si="76"/>
        <v>2721378</v>
      </c>
      <c r="O305" s="36">
        <f t="shared" si="77"/>
        <v>1.2553060565524241</v>
      </c>
      <c r="P305" s="31">
        <v>882196</v>
      </c>
      <c r="Q305" s="31">
        <v>2418551</v>
      </c>
      <c r="R305" s="31">
        <v>2262905</v>
      </c>
      <c r="S305" s="31">
        <v>2440967</v>
      </c>
      <c r="T305" s="36">
        <f t="shared" si="78"/>
        <v>1.0786873509935238</v>
      </c>
      <c r="U305" s="36">
        <f t="shared" si="79"/>
        <v>-0.6654099542505294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5318435</v>
      </c>
      <c r="E306" s="31">
        <v>5786133</v>
      </c>
      <c r="F306" s="31">
        <v>1011610</v>
      </c>
      <c r="G306" s="36">
        <f t="shared" si="72"/>
        <v>0.1902082097459121</v>
      </c>
      <c r="H306" s="31">
        <v>1398325</v>
      </c>
      <c r="I306" s="36">
        <f t="shared" si="73"/>
        <v>0.26292038917463501</v>
      </c>
      <c r="J306" s="31">
        <v>2653505</v>
      </c>
      <c r="K306" s="36">
        <f t="shared" si="74"/>
        <v>0.45859730497034895</v>
      </c>
      <c r="L306" s="31">
        <v>976636</v>
      </c>
      <c r="M306" s="36">
        <f t="shared" si="75"/>
        <v>0.16878906862320656</v>
      </c>
      <c r="N306" s="31">
        <f t="shared" si="76"/>
        <v>6040076</v>
      </c>
      <c r="O306" s="36">
        <f t="shared" si="77"/>
        <v>1.0438882065102892</v>
      </c>
      <c r="P306" s="31">
        <v>2127472</v>
      </c>
      <c r="Q306" s="31">
        <v>5017043</v>
      </c>
      <c r="R306" s="31">
        <v>5202245</v>
      </c>
      <c r="S306" s="31">
        <v>7178117</v>
      </c>
      <c r="T306" s="36">
        <f t="shared" si="78"/>
        <v>1.3798114083438977</v>
      </c>
      <c r="U306" s="36">
        <f t="shared" si="79"/>
        <v>-0.54094060932411803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10066517</v>
      </c>
      <c r="E307" s="31">
        <v>9066517</v>
      </c>
      <c r="F307" s="31">
        <v>2372899</v>
      </c>
      <c r="G307" s="36">
        <f t="shared" si="72"/>
        <v>0.23572194831638391</v>
      </c>
      <c r="H307" s="31">
        <v>2377340</v>
      </c>
      <c r="I307" s="36">
        <f t="shared" si="73"/>
        <v>0.23616311381583124</v>
      </c>
      <c r="J307" s="31">
        <v>1746916</v>
      </c>
      <c r="K307" s="36">
        <f t="shared" si="74"/>
        <v>0.19267773942297797</v>
      </c>
      <c r="L307" s="31">
        <v>2372846</v>
      </c>
      <c r="M307" s="36">
        <f t="shared" si="75"/>
        <v>0.26171527610878575</v>
      </c>
      <c r="N307" s="31">
        <f t="shared" si="76"/>
        <v>8870001</v>
      </c>
      <c r="O307" s="36">
        <f t="shared" si="77"/>
        <v>0.97832508338097202</v>
      </c>
      <c r="P307" s="31">
        <v>2363551</v>
      </c>
      <c r="Q307" s="31">
        <v>10655203</v>
      </c>
      <c r="R307" s="31">
        <v>9704878</v>
      </c>
      <c r="S307" s="31">
        <v>9040742</v>
      </c>
      <c r="T307" s="36">
        <f t="shared" si="78"/>
        <v>0.93156678528055681</v>
      </c>
      <c r="U307" s="36">
        <f t="shared" si="79"/>
        <v>3.9326420288794406E-3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5107177</v>
      </c>
      <c r="E308" s="31">
        <v>5433862</v>
      </c>
      <c r="F308" s="31">
        <v>1430976</v>
      </c>
      <c r="G308" s="36">
        <f t="shared" si="72"/>
        <v>0.28018923174191929</v>
      </c>
      <c r="H308" s="31">
        <v>1740114</v>
      </c>
      <c r="I308" s="36">
        <f t="shared" si="73"/>
        <v>0.34071934456158459</v>
      </c>
      <c r="J308" s="31">
        <v>1213012</v>
      </c>
      <c r="K308" s="36">
        <f t="shared" si="74"/>
        <v>0.22323202171862297</v>
      </c>
      <c r="L308" s="31">
        <v>1598920</v>
      </c>
      <c r="M308" s="36">
        <f t="shared" si="75"/>
        <v>0.29425112378636042</v>
      </c>
      <c r="N308" s="31">
        <f t="shared" si="76"/>
        <v>5983022</v>
      </c>
      <c r="O308" s="36">
        <f t="shared" si="77"/>
        <v>1.1010625591890262</v>
      </c>
      <c r="P308" s="31">
        <v>1638530</v>
      </c>
      <c r="Q308" s="31">
        <v>4788841</v>
      </c>
      <c r="R308" s="31">
        <v>4992042</v>
      </c>
      <c r="S308" s="31">
        <v>5670944</v>
      </c>
      <c r="T308" s="36">
        <f t="shared" si="78"/>
        <v>1.1359968525905833</v>
      </c>
      <c r="U308" s="36">
        <f t="shared" si="79"/>
        <v>-2.4174107279085533E-2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361000</v>
      </c>
      <c r="E309" s="31">
        <v>361000</v>
      </c>
      <c r="F309" s="31">
        <v>0</v>
      </c>
      <c r="G309" s="36">
        <f t="shared" si="72"/>
        <v>0</v>
      </c>
      <c r="H309" s="31">
        <v>3128</v>
      </c>
      <c r="I309" s="36">
        <f t="shared" si="73"/>
        <v>8.6648199445983377E-3</v>
      </c>
      <c r="J309" s="31">
        <v>-88</v>
      </c>
      <c r="K309" s="36">
        <f t="shared" si="74"/>
        <v>-2.4376731301939059E-4</v>
      </c>
      <c r="L309" s="31">
        <v>28470</v>
      </c>
      <c r="M309" s="36">
        <f t="shared" si="75"/>
        <v>7.8864265927977836E-2</v>
      </c>
      <c r="N309" s="31">
        <f t="shared" si="76"/>
        <v>31510</v>
      </c>
      <c r="O309" s="36">
        <f t="shared" si="77"/>
        <v>8.728531855955679E-2</v>
      </c>
      <c r="P309" s="31">
        <v>35901</v>
      </c>
      <c r="Q309" s="31">
        <v>361000</v>
      </c>
      <c r="R309" s="31">
        <v>376594</v>
      </c>
      <c r="S309" s="31">
        <v>39464</v>
      </c>
      <c r="T309" s="36">
        <f t="shared" si="78"/>
        <v>0.1047918979059677</v>
      </c>
      <c r="U309" s="36">
        <f t="shared" si="79"/>
        <v>-0.2069858778307011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24726898</v>
      </c>
      <c r="E310" s="32">
        <f>SUM(E304:E309)</f>
        <v>24814103</v>
      </c>
      <c r="F310" s="32">
        <f>SUM(F304:F309)</f>
        <v>6247294</v>
      </c>
      <c r="G310" s="37">
        <f t="shared" si="72"/>
        <v>0.25265174790626788</v>
      </c>
      <c r="H310" s="32">
        <f>SUM(H304:H309)</f>
        <v>7042586</v>
      </c>
      <c r="I310" s="37">
        <f t="shared" si="73"/>
        <v>0.28481477943573835</v>
      </c>
      <c r="J310" s="32">
        <f>SUM(J304:J309)</f>
        <v>6557707</v>
      </c>
      <c r="K310" s="37">
        <f t="shared" si="74"/>
        <v>0.2642733851793877</v>
      </c>
      <c r="L310" s="32">
        <f>SUM(L304:L309)</f>
        <v>5730791</v>
      </c>
      <c r="M310" s="37">
        <f t="shared" si="75"/>
        <v>0.23094894866842455</v>
      </c>
      <c r="N310" s="32">
        <f t="shared" si="76"/>
        <v>25578378</v>
      </c>
      <c r="O310" s="37">
        <f t="shared" si="77"/>
        <v>1.0308000252920688</v>
      </c>
      <c r="P310" s="32">
        <f>SUM(P304:P309)</f>
        <v>7491246</v>
      </c>
      <c r="Q310" s="32">
        <f>SUM(Q304:Q309)</f>
        <v>24925285</v>
      </c>
      <c r="R310" s="32">
        <f>SUM(R304:R309)</f>
        <v>24338249</v>
      </c>
      <c r="S310" s="32">
        <f>SUM(S304:S309)</f>
        <v>26042360</v>
      </c>
      <c r="T310" s="37">
        <f t="shared" si="78"/>
        <v>1.0700178143464634</v>
      </c>
      <c r="U310" s="37">
        <f t="shared" si="79"/>
        <v>-0.23500162723263929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3116125</v>
      </c>
      <c r="E311" s="31">
        <v>3116125</v>
      </c>
      <c r="F311" s="31">
        <v>354047</v>
      </c>
      <c r="G311" s="36">
        <f t="shared" si="72"/>
        <v>0.11361771430863653</v>
      </c>
      <c r="H311" s="31">
        <v>894527</v>
      </c>
      <c r="I311" s="36">
        <f t="shared" si="73"/>
        <v>0.28706390148020378</v>
      </c>
      <c r="J311" s="31">
        <v>1915899</v>
      </c>
      <c r="K311" s="36">
        <f t="shared" si="74"/>
        <v>0.61483380801476195</v>
      </c>
      <c r="L311" s="31">
        <v>1249931</v>
      </c>
      <c r="M311" s="36">
        <f t="shared" si="75"/>
        <v>0.40111709254282163</v>
      </c>
      <c r="N311" s="31">
        <f t="shared" si="76"/>
        <v>4414404</v>
      </c>
      <c r="O311" s="36">
        <f t="shared" si="77"/>
        <v>1.416632516346424</v>
      </c>
      <c r="P311" s="31">
        <v>1514153</v>
      </c>
      <c r="Q311" s="31">
        <v>2997117</v>
      </c>
      <c r="R311" s="31">
        <v>3024976</v>
      </c>
      <c r="S311" s="31">
        <v>2779891</v>
      </c>
      <c r="T311" s="36">
        <f t="shared" si="78"/>
        <v>0.91897952248216186</v>
      </c>
      <c r="U311" s="36">
        <f t="shared" si="79"/>
        <v>-0.17450151999170493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9953813</v>
      </c>
      <c r="E312" s="31">
        <v>11891433</v>
      </c>
      <c r="F312" s="31">
        <v>3231736</v>
      </c>
      <c r="G312" s="36">
        <f t="shared" si="72"/>
        <v>0.32467316796086082</v>
      </c>
      <c r="H312" s="31">
        <v>5408763</v>
      </c>
      <c r="I312" s="36">
        <f t="shared" si="73"/>
        <v>0.54338603708950528</v>
      </c>
      <c r="J312" s="31">
        <v>2170413</v>
      </c>
      <c r="K312" s="36">
        <f t="shared" si="74"/>
        <v>0.18251904543380096</v>
      </c>
      <c r="L312" s="31">
        <v>3170093</v>
      </c>
      <c r="M312" s="36">
        <f t="shared" si="75"/>
        <v>0.26658628947411134</v>
      </c>
      <c r="N312" s="31">
        <f t="shared" si="76"/>
        <v>13981005</v>
      </c>
      <c r="O312" s="36">
        <f t="shared" si="77"/>
        <v>1.1757207899165727</v>
      </c>
      <c r="P312" s="31">
        <v>3187353</v>
      </c>
      <c r="Q312" s="31">
        <v>11799132</v>
      </c>
      <c r="R312" s="31">
        <v>14417191</v>
      </c>
      <c r="S312" s="31">
        <v>13671880</v>
      </c>
      <c r="T312" s="36">
        <f t="shared" si="78"/>
        <v>0.94830400734789466</v>
      </c>
      <c r="U312" s="36">
        <f t="shared" si="79"/>
        <v>-5.4151516948389711E-3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26935841</v>
      </c>
      <c r="E313" s="31">
        <v>19145441</v>
      </c>
      <c r="F313" s="31">
        <v>2895241</v>
      </c>
      <c r="G313" s="36">
        <f t="shared" si="72"/>
        <v>0.1074865640913161</v>
      </c>
      <c r="H313" s="31">
        <v>5674937</v>
      </c>
      <c r="I313" s="36">
        <f t="shared" si="73"/>
        <v>0.21068349044679913</v>
      </c>
      <c r="J313" s="31">
        <v>5299854</v>
      </c>
      <c r="K313" s="36">
        <f t="shared" si="74"/>
        <v>0.2768206801817728</v>
      </c>
      <c r="L313" s="31">
        <v>4601079</v>
      </c>
      <c r="M313" s="36">
        <f t="shared" si="75"/>
        <v>0.24032243498595829</v>
      </c>
      <c r="N313" s="31">
        <f t="shared" si="76"/>
        <v>18471111</v>
      </c>
      <c r="O313" s="36">
        <f t="shared" si="77"/>
        <v>0.96477856007599927</v>
      </c>
      <c r="P313" s="31">
        <v>10241338</v>
      </c>
      <c r="Q313" s="31">
        <v>30585284</v>
      </c>
      <c r="R313" s="31">
        <v>17208354</v>
      </c>
      <c r="S313" s="31">
        <v>19984671</v>
      </c>
      <c r="T313" s="36">
        <f t="shared" si="78"/>
        <v>1.1613354188320393</v>
      </c>
      <c r="U313" s="36">
        <f t="shared" si="79"/>
        <v>-0.55073458175093926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2605900</v>
      </c>
      <c r="E314" s="31">
        <v>1866515</v>
      </c>
      <c r="F314" s="31">
        <v>381525</v>
      </c>
      <c r="G314" s="36">
        <f t="shared" si="72"/>
        <v>0.14640815073487087</v>
      </c>
      <c r="H314" s="31">
        <v>455951</v>
      </c>
      <c r="I314" s="36">
        <f t="shared" si="73"/>
        <v>0.17496872481676196</v>
      </c>
      <c r="J314" s="31">
        <v>710319</v>
      </c>
      <c r="K314" s="36">
        <f t="shared" si="74"/>
        <v>0.38055895612947122</v>
      </c>
      <c r="L314" s="31">
        <v>439411</v>
      </c>
      <c r="M314" s="36">
        <f t="shared" si="75"/>
        <v>0.23541787770256334</v>
      </c>
      <c r="N314" s="31">
        <f t="shared" si="76"/>
        <v>1987206</v>
      </c>
      <c r="O314" s="36">
        <f t="shared" si="77"/>
        <v>1.0646611465753022</v>
      </c>
      <c r="P314" s="31">
        <v>321279</v>
      </c>
      <c r="Q314" s="31">
        <v>1859060</v>
      </c>
      <c r="R314" s="31">
        <v>1859060</v>
      </c>
      <c r="S314" s="31">
        <v>1553896</v>
      </c>
      <c r="T314" s="36">
        <f t="shared" si="78"/>
        <v>0.83585037599647138</v>
      </c>
      <c r="U314" s="36">
        <f t="shared" si="79"/>
        <v>0.36769287753012181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2766066</v>
      </c>
      <c r="E315" s="31">
        <v>2324943</v>
      </c>
      <c r="F315" s="31">
        <v>445231</v>
      </c>
      <c r="G315" s="36">
        <f t="shared" si="72"/>
        <v>0.16096181363712941</v>
      </c>
      <c r="H315" s="31">
        <v>562632</v>
      </c>
      <c r="I315" s="36">
        <f t="shared" si="73"/>
        <v>0.20340512482348577</v>
      </c>
      <c r="J315" s="31">
        <v>930022</v>
      </c>
      <c r="K315" s="36">
        <f t="shared" si="74"/>
        <v>0.40001926928961268</v>
      </c>
      <c r="L315" s="31">
        <v>1229621</v>
      </c>
      <c r="M315" s="36">
        <f t="shared" si="75"/>
        <v>0.52888221345641595</v>
      </c>
      <c r="N315" s="31">
        <f t="shared" si="76"/>
        <v>3167506</v>
      </c>
      <c r="O315" s="36">
        <f t="shared" si="77"/>
        <v>1.3624015728557646</v>
      </c>
      <c r="P315" s="31">
        <v>1163213</v>
      </c>
      <c r="Q315" s="31">
        <v>1933343</v>
      </c>
      <c r="R315" s="31">
        <v>3605546</v>
      </c>
      <c r="S315" s="31">
        <v>3123458</v>
      </c>
      <c r="T315" s="36">
        <f t="shared" si="78"/>
        <v>0.86629265026711622</v>
      </c>
      <c r="U315" s="36">
        <f t="shared" si="79"/>
        <v>5.7090146000775333E-2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5211400</v>
      </c>
      <c r="E316" s="31">
        <v>5362300</v>
      </c>
      <c r="F316" s="31">
        <v>524132</v>
      </c>
      <c r="G316" s="36">
        <f t="shared" si="72"/>
        <v>0.10057412595463791</v>
      </c>
      <c r="H316" s="31">
        <v>1673720</v>
      </c>
      <c r="I316" s="36">
        <f t="shared" si="73"/>
        <v>0.32116513796676516</v>
      </c>
      <c r="J316" s="31">
        <v>844834</v>
      </c>
      <c r="K316" s="36">
        <f t="shared" si="74"/>
        <v>0.15755067788076013</v>
      </c>
      <c r="L316" s="31">
        <v>882026</v>
      </c>
      <c r="M316" s="36">
        <f t="shared" si="75"/>
        <v>0.16448650765529715</v>
      </c>
      <c r="N316" s="31">
        <f t="shared" si="76"/>
        <v>3924712</v>
      </c>
      <c r="O316" s="36">
        <f t="shared" si="77"/>
        <v>0.73190832292113461</v>
      </c>
      <c r="P316" s="31">
        <v>2023820</v>
      </c>
      <c r="Q316" s="31">
        <v>6709288</v>
      </c>
      <c r="R316" s="31">
        <v>6668400</v>
      </c>
      <c r="S316" s="31">
        <v>4782028</v>
      </c>
      <c r="T316" s="36">
        <f t="shared" si="78"/>
        <v>0.71711774938515982</v>
      </c>
      <c r="U316" s="36">
        <f t="shared" si="79"/>
        <v>-0.56417764425690031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50589145</v>
      </c>
      <c r="E317" s="32">
        <f>SUM(E311:E316)</f>
        <v>43706757</v>
      </c>
      <c r="F317" s="32">
        <f>SUM(F311:F316)</f>
        <v>7831912</v>
      </c>
      <c r="G317" s="37">
        <f t="shared" si="72"/>
        <v>0.15481408116306375</v>
      </c>
      <c r="H317" s="32">
        <f>SUM(H311:H316)</f>
        <v>14670530</v>
      </c>
      <c r="I317" s="37">
        <f t="shared" si="73"/>
        <v>0.28999363400982564</v>
      </c>
      <c r="J317" s="32">
        <f>SUM(J311:J316)</f>
        <v>11871341</v>
      </c>
      <c r="K317" s="37">
        <f t="shared" si="74"/>
        <v>0.27161340293447073</v>
      </c>
      <c r="L317" s="32">
        <f>SUM(L311:L316)</f>
        <v>11572161</v>
      </c>
      <c r="M317" s="37">
        <f t="shared" si="75"/>
        <v>0.2647682370943239</v>
      </c>
      <c r="N317" s="32">
        <f t="shared" si="76"/>
        <v>45945944</v>
      </c>
      <c r="O317" s="37">
        <f t="shared" si="77"/>
        <v>1.0512320554920147</v>
      </c>
      <c r="P317" s="32">
        <f>SUM(P311:P316)</f>
        <v>18451156</v>
      </c>
      <c r="Q317" s="32">
        <f>SUM(Q311:Q316)</f>
        <v>55883224</v>
      </c>
      <c r="R317" s="32">
        <f>SUM(R311:R316)</f>
        <v>46783527</v>
      </c>
      <c r="S317" s="32">
        <f>SUM(S311:S316)</f>
        <v>45895824</v>
      </c>
      <c r="T317" s="37">
        <f t="shared" si="78"/>
        <v>0.9810253083312851</v>
      </c>
      <c r="U317" s="37">
        <f t="shared" si="79"/>
        <v>-0.37282189798839704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3972634</v>
      </c>
      <c r="E318" s="31">
        <v>4352634</v>
      </c>
      <c r="F318" s="31">
        <v>1011402</v>
      </c>
      <c r="G318" s="36">
        <f t="shared" si="72"/>
        <v>0.25459229317374821</v>
      </c>
      <c r="H318" s="31">
        <v>1983944</v>
      </c>
      <c r="I318" s="36">
        <f t="shared" si="73"/>
        <v>0.49940266332111138</v>
      </c>
      <c r="J318" s="31">
        <v>1354187</v>
      </c>
      <c r="K318" s="36">
        <f t="shared" si="74"/>
        <v>0.31111896842233921</v>
      </c>
      <c r="L318" s="31">
        <v>1473454</v>
      </c>
      <c r="M318" s="36">
        <f t="shared" si="75"/>
        <v>0.3385200777276472</v>
      </c>
      <c r="N318" s="31">
        <f t="shared" si="76"/>
        <v>5822987</v>
      </c>
      <c r="O318" s="36">
        <f t="shared" si="77"/>
        <v>1.3378076355604445</v>
      </c>
      <c r="P318" s="31">
        <v>741814</v>
      </c>
      <c r="Q318" s="31">
        <v>2285940</v>
      </c>
      <c r="R318" s="31">
        <v>2535940</v>
      </c>
      <c r="S318" s="31">
        <v>2149799</v>
      </c>
      <c r="T318" s="36">
        <f t="shared" si="78"/>
        <v>0.84773259619707086</v>
      </c>
      <c r="U318" s="36">
        <f t="shared" si="79"/>
        <v>0.98628497170449725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12358000</v>
      </c>
      <c r="E319" s="31">
        <v>14288999</v>
      </c>
      <c r="F319" s="31">
        <v>3751216</v>
      </c>
      <c r="G319" s="36">
        <f t="shared" si="72"/>
        <v>0.30354555753358148</v>
      </c>
      <c r="H319" s="31">
        <v>3866385</v>
      </c>
      <c r="I319" s="36">
        <f t="shared" si="73"/>
        <v>0.31286494578410745</v>
      </c>
      <c r="J319" s="31">
        <v>4365823</v>
      </c>
      <c r="K319" s="36">
        <f t="shared" si="74"/>
        <v>0.3055373577953221</v>
      </c>
      <c r="L319" s="31">
        <v>3454707</v>
      </c>
      <c r="M319" s="36">
        <f t="shared" si="75"/>
        <v>0.24177389892741963</v>
      </c>
      <c r="N319" s="31">
        <f t="shared" si="76"/>
        <v>15438131</v>
      </c>
      <c r="O319" s="36">
        <f t="shared" si="77"/>
        <v>1.0804207488572153</v>
      </c>
      <c r="P319" s="31">
        <v>4370985</v>
      </c>
      <c r="Q319" s="31">
        <v>15360210</v>
      </c>
      <c r="R319" s="31">
        <v>15340535</v>
      </c>
      <c r="S319" s="31">
        <v>17543063</v>
      </c>
      <c r="T319" s="36">
        <f t="shared" si="78"/>
        <v>1.1435756966755071</v>
      </c>
      <c r="U319" s="36">
        <f t="shared" si="79"/>
        <v>-0.20962734944183059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3191598</v>
      </c>
      <c r="E320" s="31">
        <v>3191598</v>
      </c>
      <c r="F320" s="31">
        <v>872501</v>
      </c>
      <c r="G320" s="36">
        <f t="shared" si="72"/>
        <v>0.27337434100409891</v>
      </c>
      <c r="H320" s="31">
        <v>397986</v>
      </c>
      <c r="I320" s="36">
        <f t="shared" si="73"/>
        <v>0.12469803527887911</v>
      </c>
      <c r="J320" s="31">
        <v>335807</v>
      </c>
      <c r="K320" s="36">
        <f t="shared" si="74"/>
        <v>0.10521594511589492</v>
      </c>
      <c r="L320" s="31">
        <v>823455</v>
      </c>
      <c r="M320" s="36">
        <f t="shared" si="75"/>
        <v>0.25800711743772242</v>
      </c>
      <c r="N320" s="31">
        <f t="shared" si="76"/>
        <v>2429749</v>
      </c>
      <c r="O320" s="36">
        <f t="shared" si="77"/>
        <v>0.76129543883659534</v>
      </c>
      <c r="P320" s="31">
        <v>649942</v>
      </c>
      <c r="Q320" s="31">
        <v>3044260</v>
      </c>
      <c r="R320" s="31">
        <v>3044260</v>
      </c>
      <c r="S320" s="31">
        <v>2125989</v>
      </c>
      <c r="T320" s="36">
        <f t="shared" si="78"/>
        <v>0.6983598641377543</v>
      </c>
      <c r="U320" s="36">
        <f t="shared" si="79"/>
        <v>0.26696689858479683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2226034</v>
      </c>
      <c r="E321" s="31">
        <v>2442864</v>
      </c>
      <c r="F321" s="31">
        <v>644392</v>
      </c>
      <c r="G321" s="36">
        <f t="shared" si="72"/>
        <v>0.28947985520436798</v>
      </c>
      <c r="H321" s="31">
        <v>753522</v>
      </c>
      <c r="I321" s="36">
        <f t="shared" si="73"/>
        <v>0.33850426363658415</v>
      </c>
      <c r="J321" s="31">
        <v>591133</v>
      </c>
      <c r="K321" s="36">
        <f t="shared" si="74"/>
        <v>0.24198358975366618</v>
      </c>
      <c r="L321" s="31">
        <v>740720</v>
      </c>
      <c r="M321" s="36">
        <f t="shared" si="75"/>
        <v>0.30321786231243325</v>
      </c>
      <c r="N321" s="31">
        <f t="shared" si="76"/>
        <v>2729767</v>
      </c>
      <c r="O321" s="36">
        <f t="shared" si="77"/>
        <v>1.1174453428434821</v>
      </c>
      <c r="P321" s="31">
        <v>656667</v>
      </c>
      <c r="Q321" s="31">
        <v>2223891</v>
      </c>
      <c r="R321" s="31">
        <v>2446572</v>
      </c>
      <c r="S321" s="31">
        <v>2339239</v>
      </c>
      <c r="T321" s="36">
        <f t="shared" si="78"/>
        <v>0.95612922897834196</v>
      </c>
      <c r="U321" s="36">
        <f t="shared" si="79"/>
        <v>0.1279994274114582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21748266</v>
      </c>
      <c r="E323" s="32">
        <f>SUM(E318:E322)</f>
        <v>24276095</v>
      </c>
      <c r="F323" s="32">
        <f>SUM(F318:F322)</f>
        <v>6279511</v>
      </c>
      <c r="G323" s="37">
        <f t="shared" si="72"/>
        <v>0.28873616866742385</v>
      </c>
      <c r="H323" s="32">
        <f>SUM(H318:H322)</f>
        <v>7001837</v>
      </c>
      <c r="I323" s="37">
        <f t="shared" si="73"/>
        <v>0.32194920735289884</v>
      </c>
      <c r="J323" s="32">
        <f>SUM(J318:J322)</f>
        <v>6646950</v>
      </c>
      <c r="K323" s="37">
        <f t="shared" si="74"/>
        <v>0.27380639266735446</v>
      </c>
      <c r="L323" s="32">
        <f>SUM(L318:L322)</f>
        <v>6492336</v>
      </c>
      <c r="M323" s="37">
        <f t="shared" si="75"/>
        <v>0.26743741116518122</v>
      </c>
      <c r="N323" s="32">
        <f t="shared" si="76"/>
        <v>26420634</v>
      </c>
      <c r="O323" s="37">
        <f t="shared" si="77"/>
        <v>1.0883395373102636</v>
      </c>
      <c r="P323" s="32">
        <f>SUM(P318:P322)</f>
        <v>6419408</v>
      </c>
      <c r="Q323" s="32">
        <f>SUM(Q318:Q322)</f>
        <v>22914301</v>
      </c>
      <c r="R323" s="32">
        <f>SUM(R318:R322)</f>
        <v>23367307</v>
      </c>
      <c r="S323" s="32">
        <f>SUM(S318:S322)</f>
        <v>24158090</v>
      </c>
      <c r="T323" s="37">
        <f t="shared" si="78"/>
        <v>1.0338414263997131</v>
      </c>
      <c r="U323" s="37">
        <f t="shared" si="79"/>
        <v>1.1360549134748821E-2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23707625</v>
      </c>
      <c r="E325" s="31">
        <v>23707625</v>
      </c>
      <c r="F325" s="31">
        <v>1218909</v>
      </c>
      <c r="G325" s="36">
        <f t="shared" si="72"/>
        <v>5.1414217999483286E-2</v>
      </c>
      <c r="H325" s="31">
        <v>2256938</v>
      </c>
      <c r="I325" s="36">
        <f t="shared" si="73"/>
        <v>9.5198823163433699E-2</v>
      </c>
      <c r="J325" s="31">
        <v>1673551</v>
      </c>
      <c r="K325" s="36">
        <f t="shared" si="74"/>
        <v>7.059125492325781E-2</v>
      </c>
      <c r="L325" s="31">
        <v>2568035</v>
      </c>
      <c r="M325" s="36">
        <f t="shared" si="75"/>
        <v>0.10832105704388356</v>
      </c>
      <c r="N325" s="31">
        <f t="shared" si="76"/>
        <v>7717433</v>
      </c>
      <c r="O325" s="36">
        <f t="shared" si="77"/>
        <v>0.32552535313005837</v>
      </c>
      <c r="P325" s="31">
        <v>2781199</v>
      </c>
      <c r="Q325" s="31">
        <v>6803990</v>
      </c>
      <c r="R325" s="31">
        <v>7053990</v>
      </c>
      <c r="S325" s="31">
        <v>9243891</v>
      </c>
      <c r="T325" s="36">
        <f t="shared" si="78"/>
        <v>1.3104485546477951</v>
      </c>
      <c r="U325" s="36">
        <f t="shared" si="79"/>
        <v>-7.6644641393873614E-2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22155951</v>
      </c>
      <c r="E326" s="31">
        <v>25074101</v>
      </c>
      <c r="F326" s="31">
        <v>6961066</v>
      </c>
      <c r="G326" s="36">
        <f t="shared" si="72"/>
        <v>0.31418493388074381</v>
      </c>
      <c r="H326" s="31">
        <v>5752878</v>
      </c>
      <c r="I326" s="36">
        <f t="shared" si="73"/>
        <v>0.25965385101275951</v>
      </c>
      <c r="J326" s="31">
        <v>4536666</v>
      </c>
      <c r="K326" s="36">
        <f t="shared" si="74"/>
        <v>0.18093035519000261</v>
      </c>
      <c r="L326" s="31">
        <v>6379687</v>
      </c>
      <c r="M326" s="36">
        <f t="shared" si="75"/>
        <v>0.25443332943422381</v>
      </c>
      <c r="N326" s="31">
        <f t="shared" si="76"/>
        <v>23630297</v>
      </c>
      <c r="O326" s="36">
        <f t="shared" si="77"/>
        <v>0.94241851382827246</v>
      </c>
      <c r="P326" s="31">
        <v>11569418</v>
      </c>
      <c r="Q326" s="31">
        <v>30609861</v>
      </c>
      <c r="R326" s="31">
        <v>20426055</v>
      </c>
      <c r="S326" s="31">
        <v>28774691</v>
      </c>
      <c r="T326" s="36">
        <f t="shared" si="78"/>
        <v>1.4087248369790446</v>
      </c>
      <c r="U326" s="36">
        <f t="shared" si="79"/>
        <v>-0.44857321258511018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20047113</v>
      </c>
      <c r="E327" s="31">
        <v>20047113</v>
      </c>
      <c r="F327" s="31">
        <v>4898256</v>
      </c>
      <c r="G327" s="36">
        <f t="shared" si="72"/>
        <v>0.24433722701119109</v>
      </c>
      <c r="H327" s="31">
        <v>4727715</v>
      </c>
      <c r="I327" s="36">
        <f t="shared" si="73"/>
        <v>0.23583021655038308</v>
      </c>
      <c r="J327" s="31">
        <v>4540213</v>
      </c>
      <c r="K327" s="36">
        <f t="shared" si="74"/>
        <v>0.22647714910371383</v>
      </c>
      <c r="L327" s="31">
        <v>4909651</v>
      </c>
      <c r="M327" s="36">
        <f t="shared" si="75"/>
        <v>0.24490563803376575</v>
      </c>
      <c r="N327" s="31">
        <f t="shared" si="76"/>
        <v>19075835</v>
      </c>
      <c r="O327" s="36">
        <f t="shared" si="77"/>
        <v>0.95155023069905376</v>
      </c>
      <c r="P327" s="31">
        <v>9583377</v>
      </c>
      <c r="Q327" s="31">
        <v>23505480</v>
      </c>
      <c r="R327" s="31">
        <v>24291820</v>
      </c>
      <c r="S327" s="31">
        <v>24848239</v>
      </c>
      <c r="T327" s="36">
        <f t="shared" si="78"/>
        <v>1.0229056118479389</v>
      </c>
      <c r="U327" s="36">
        <f t="shared" si="79"/>
        <v>-0.48769092565178229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120000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117377</v>
      </c>
      <c r="M328" s="36">
        <f t="shared" si="75"/>
        <v>0.97814166666666669</v>
      </c>
      <c r="N328" s="31">
        <f t="shared" si="76"/>
        <v>117377</v>
      </c>
      <c r="O328" s="36">
        <f t="shared" si="77"/>
        <v>0.97814166666666669</v>
      </c>
      <c r="P328" s="31">
        <v>140000</v>
      </c>
      <c r="Q328" s="31">
        <v>120000</v>
      </c>
      <c r="R328" s="31">
        <v>270000</v>
      </c>
      <c r="S328" s="31">
        <v>140000</v>
      </c>
      <c r="T328" s="36">
        <f t="shared" si="78"/>
        <v>0.51851851851851849</v>
      </c>
      <c r="U328" s="36">
        <f t="shared" si="79"/>
        <v>-0.16159285714285709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11841828</v>
      </c>
      <c r="E329" s="31">
        <v>18733932</v>
      </c>
      <c r="F329" s="31">
        <v>2464687</v>
      </c>
      <c r="G329" s="36">
        <f t="shared" si="72"/>
        <v>0.2081339975551072</v>
      </c>
      <c r="H329" s="31">
        <v>6568007</v>
      </c>
      <c r="I329" s="36">
        <f t="shared" si="73"/>
        <v>0.55464468830319102</v>
      </c>
      <c r="J329" s="31">
        <v>4337435</v>
      </c>
      <c r="K329" s="36">
        <f t="shared" si="74"/>
        <v>0.23152827713904375</v>
      </c>
      <c r="L329" s="31">
        <v>13645301</v>
      </c>
      <c r="M329" s="36">
        <f t="shared" si="75"/>
        <v>0.72837357368437128</v>
      </c>
      <c r="N329" s="31">
        <f t="shared" si="76"/>
        <v>27015430</v>
      </c>
      <c r="O329" s="36">
        <f t="shared" si="77"/>
        <v>1.4420587199740023</v>
      </c>
      <c r="P329" s="31">
        <v>1699654</v>
      </c>
      <c r="Q329" s="31">
        <v>12726408</v>
      </c>
      <c r="R329" s="31">
        <v>21223191</v>
      </c>
      <c r="S329" s="31">
        <v>13316436</v>
      </c>
      <c r="T329" s="36">
        <f t="shared" si="78"/>
        <v>0.62744739940379368</v>
      </c>
      <c r="U329" s="36">
        <f t="shared" si="79"/>
        <v>7.0282816384981892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7743072</v>
      </c>
      <c r="E330" s="31">
        <v>8709304</v>
      </c>
      <c r="F330" s="31">
        <v>3776620</v>
      </c>
      <c r="G330" s="36">
        <f t="shared" si="72"/>
        <v>0.48774181616805318</v>
      </c>
      <c r="H330" s="31">
        <v>3538984</v>
      </c>
      <c r="I330" s="36">
        <f t="shared" si="73"/>
        <v>0.45705167148129322</v>
      </c>
      <c r="J330" s="31">
        <v>315172</v>
      </c>
      <c r="K330" s="36">
        <f t="shared" si="74"/>
        <v>3.618796634036428E-2</v>
      </c>
      <c r="L330" s="31">
        <v>2303755</v>
      </c>
      <c r="M330" s="36">
        <f t="shared" si="75"/>
        <v>0.26451654460563095</v>
      </c>
      <c r="N330" s="31">
        <f t="shared" si="76"/>
        <v>9934531</v>
      </c>
      <c r="O330" s="36">
        <f t="shared" si="77"/>
        <v>1.140680242646255</v>
      </c>
      <c r="P330" s="31">
        <v>3490083</v>
      </c>
      <c r="Q330" s="31">
        <v>10193264</v>
      </c>
      <c r="R330" s="31">
        <v>5910021</v>
      </c>
      <c r="S330" s="31">
        <v>11369583</v>
      </c>
      <c r="T330" s="36">
        <f t="shared" si="78"/>
        <v>1.9237804738764888</v>
      </c>
      <c r="U330" s="36">
        <f t="shared" si="79"/>
        <v>-0.33991397912313259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5119300</v>
      </c>
      <c r="E331" s="31">
        <v>15104779</v>
      </c>
      <c r="F331" s="31">
        <v>1267773</v>
      </c>
      <c r="G331" s="36">
        <f t="shared" si="72"/>
        <v>0.24764577188287462</v>
      </c>
      <c r="H331" s="31">
        <v>1231664</v>
      </c>
      <c r="I331" s="36">
        <f t="shared" si="73"/>
        <v>0.24059226847420545</v>
      </c>
      <c r="J331" s="31">
        <v>2403435</v>
      </c>
      <c r="K331" s="36">
        <f t="shared" si="74"/>
        <v>0.15911752167972798</v>
      </c>
      <c r="L331" s="31">
        <v>7464487</v>
      </c>
      <c r="M331" s="36">
        <f t="shared" si="75"/>
        <v>0.49418048420304594</v>
      </c>
      <c r="N331" s="31">
        <f t="shared" si="76"/>
        <v>12367359</v>
      </c>
      <c r="O331" s="36">
        <f t="shared" si="77"/>
        <v>0.8187712643793067</v>
      </c>
      <c r="P331" s="31">
        <v>1138522</v>
      </c>
      <c r="Q331" s="31">
        <v>0</v>
      </c>
      <c r="R331" s="31">
        <v>4605457</v>
      </c>
      <c r="S331" s="31">
        <v>4543037</v>
      </c>
      <c r="T331" s="36">
        <f t="shared" si="78"/>
        <v>0.98644651334275835</v>
      </c>
      <c r="U331" s="36">
        <f t="shared" si="79"/>
        <v>5.5562957940206692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90614889</v>
      </c>
      <c r="E332" s="32">
        <f>SUM(E324:E331)</f>
        <v>111496854</v>
      </c>
      <c r="F332" s="32">
        <f>SUM(F324:F331)</f>
        <v>20587311</v>
      </c>
      <c r="G332" s="37">
        <f t="shared" si="72"/>
        <v>0.22719567641913682</v>
      </c>
      <c r="H332" s="32">
        <f>SUM(H324:H331)</f>
        <v>24076186</v>
      </c>
      <c r="I332" s="37">
        <f t="shared" si="73"/>
        <v>0.2656979031337775</v>
      </c>
      <c r="J332" s="32">
        <f>SUM(J324:J331)</f>
        <v>17806472</v>
      </c>
      <c r="K332" s="37">
        <f t="shared" si="74"/>
        <v>0.15970380653072058</v>
      </c>
      <c r="L332" s="32">
        <f>SUM(L324:L331)</f>
        <v>37388293</v>
      </c>
      <c r="M332" s="37">
        <f t="shared" si="75"/>
        <v>0.33533047488496848</v>
      </c>
      <c r="N332" s="32">
        <f t="shared" si="76"/>
        <v>99858262</v>
      </c>
      <c r="O332" s="37">
        <f t="shared" si="77"/>
        <v>0.89561506372188759</v>
      </c>
      <c r="P332" s="32">
        <f>SUM(P324:P331)</f>
        <v>30402253</v>
      </c>
      <c r="Q332" s="32">
        <f>SUM(Q324:Q331)</f>
        <v>83959003</v>
      </c>
      <c r="R332" s="32">
        <f>SUM(R324:R331)</f>
        <v>83780534</v>
      </c>
      <c r="S332" s="32">
        <f>SUM(S324:S331)</f>
        <v>92235877</v>
      </c>
      <c r="T332" s="37">
        <f t="shared" si="78"/>
        <v>1.1009225245568379</v>
      </c>
      <c r="U332" s="37">
        <f t="shared" si="79"/>
        <v>0.22978691743667823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411400</v>
      </c>
      <c r="E334" s="31">
        <v>605491</v>
      </c>
      <c r="F334" s="31">
        <v>160406</v>
      </c>
      <c r="G334" s="36">
        <f t="shared" si="72"/>
        <v>0.3899027710257657</v>
      </c>
      <c r="H334" s="31">
        <v>139646</v>
      </c>
      <c r="I334" s="36">
        <f t="shared" si="73"/>
        <v>0.33944093339815262</v>
      </c>
      <c r="J334" s="31">
        <v>115101</v>
      </c>
      <c r="K334" s="36">
        <f t="shared" si="74"/>
        <v>0.19009531107811678</v>
      </c>
      <c r="L334" s="31">
        <v>184122</v>
      </c>
      <c r="M334" s="36">
        <f t="shared" si="75"/>
        <v>0.30408709625741753</v>
      </c>
      <c r="N334" s="31">
        <f t="shared" si="76"/>
        <v>599275</v>
      </c>
      <c r="O334" s="36">
        <f t="shared" si="77"/>
        <v>0.98973395145427434</v>
      </c>
      <c r="P334" s="31">
        <v>203207</v>
      </c>
      <c r="Q334" s="31">
        <v>763594</v>
      </c>
      <c r="R334" s="31">
        <v>389443</v>
      </c>
      <c r="S334" s="31">
        <v>817131</v>
      </c>
      <c r="T334" s="36">
        <f t="shared" si="78"/>
        <v>2.0982043585325707</v>
      </c>
      <c r="U334" s="36">
        <f t="shared" si="79"/>
        <v>-9.3919008695566575E-2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1410848</v>
      </c>
      <c r="E335" s="31">
        <v>1956688</v>
      </c>
      <c r="F335" s="31">
        <v>302350</v>
      </c>
      <c r="G335" s="36">
        <f t="shared" si="72"/>
        <v>0.21430373789380572</v>
      </c>
      <c r="H335" s="31">
        <v>378335</v>
      </c>
      <c r="I335" s="36">
        <f t="shared" si="73"/>
        <v>0.26816141781396718</v>
      </c>
      <c r="J335" s="31">
        <v>309615</v>
      </c>
      <c r="K335" s="36">
        <f t="shared" si="74"/>
        <v>0.15823422027425937</v>
      </c>
      <c r="L335" s="31">
        <v>307325</v>
      </c>
      <c r="M335" s="36">
        <f t="shared" si="75"/>
        <v>0.15706387528313148</v>
      </c>
      <c r="N335" s="31">
        <f t="shared" si="76"/>
        <v>1297625</v>
      </c>
      <c r="O335" s="36">
        <f t="shared" si="77"/>
        <v>0.66317420048571873</v>
      </c>
      <c r="P335" s="31">
        <v>677080</v>
      </c>
      <c r="Q335" s="31">
        <v>1465700</v>
      </c>
      <c r="R335" s="31">
        <v>1968445</v>
      </c>
      <c r="S335" s="31">
        <v>1781709</v>
      </c>
      <c r="T335" s="36">
        <f t="shared" si="78"/>
        <v>0.90513527175003616</v>
      </c>
      <c r="U335" s="36">
        <f t="shared" si="79"/>
        <v>-0.54610238081172091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2531000</v>
      </c>
      <c r="E336" s="31">
        <v>792540</v>
      </c>
      <c r="F336" s="31">
        <v>95220</v>
      </c>
      <c r="G336" s="36">
        <f t="shared" si="72"/>
        <v>3.7621493480837612E-2</v>
      </c>
      <c r="H336" s="31">
        <v>116320</v>
      </c>
      <c r="I336" s="36">
        <f t="shared" si="73"/>
        <v>4.5958119320426712E-2</v>
      </c>
      <c r="J336" s="31">
        <v>27514</v>
      </c>
      <c r="K336" s="36">
        <f t="shared" si="74"/>
        <v>3.4716228833875894E-2</v>
      </c>
      <c r="L336" s="31">
        <v>301732</v>
      </c>
      <c r="M336" s="36">
        <f t="shared" si="75"/>
        <v>0.38071516895046309</v>
      </c>
      <c r="N336" s="31">
        <f t="shared" si="76"/>
        <v>540786</v>
      </c>
      <c r="O336" s="36">
        <f t="shared" si="77"/>
        <v>0.68234537058066469</v>
      </c>
      <c r="P336" s="31">
        <v>908474</v>
      </c>
      <c r="Q336" s="31">
        <v>540000</v>
      </c>
      <c r="R336" s="31">
        <v>2306000</v>
      </c>
      <c r="S336" s="31">
        <v>907200</v>
      </c>
      <c r="T336" s="36">
        <f t="shared" si="78"/>
        <v>0.39340849956634866</v>
      </c>
      <c r="U336" s="36">
        <f t="shared" si="79"/>
        <v>-0.66786941618582363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4353248</v>
      </c>
      <c r="E337" s="32">
        <f>SUM(E333:E336)</f>
        <v>3354719</v>
      </c>
      <c r="F337" s="32">
        <f>SUM(F333:F336)</f>
        <v>557976</v>
      </c>
      <c r="G337" s="37">
        <f t="shared" si="72"/>
        <v>0.12817464109556817</v>
      </c>
      <c r="H337" s="32">
        <f>SUM(H333:H336)</f>
        <v>634301</v>
      </c>
      <c r="I337" s="37">
        <f t="shared" si="73"/>
        <v>0.14570752688567248</v>
      </c>
      <c r="J337" s="32">
        <f>SUM(J333:J336)</f>
        <v>452230</v>
      </c>
      <c r="K337" s="37">
        <f t="shared" si="74"/>
        <v>0.13480413709762279</v>
      </c>
      <c r="L337" s="32">
        <f>SUM(L333:L336)</f>
        <v>793179</v>
      </c>
      <c r="M337" s="37">
        <f t="shared" si="75"/>
        <v>0.23643679247054672</v>
      </c>
      <c r="N337" s="32">
        <f t="shared" si="76"/>
        <v>2437686</v>
      </c>
      <c r="O337" s="37">
        <f t="shared" si="77"/>
        <v>0.72664387091735549</v>
      </c>
      <c r="P337" s="32">
        <f>SUM(P333:P336)</f>
        <v>1788761</v>
      </c>
      <c r="Q337" s="32">
        <f>SUM(Q333:Q336)</f>
        <v>2769294</v>
      </c>
      <c r="R337" s="32">
        <f>SUM(R333:R336)</f>
        <v>4663888</v>
      </c>
      <c r="S337" s="32">
        <f>SUM(S333:S336)</f>
        <v>3506040</v>
      </c>
      <c r="T337" s="37">
        <f t="shared" si="78"/>
        <v>0.75174189431650162</v>
      </c>
      <c r="U337" s="37">
        <f t="shared" si="79"/>
        <v>-0.55657631175992761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812811344</v>
      </c>
      <c r="E338" s="32">
        <f>SUM(E302,E304:E309,E311:E316,E318:E322,E324:E331,E333:E336)</f>
        <v>828275928</v>
      </c>
      <c r="F338" s="32">
        <f>SUM(F302,F304:F309,F311:F316,F318:F322,F324:F331,F333:F336)</f>
        <v>195780502</v>
      </c>
      <c r="G338" s="37">
        <f t="shared" si="72"/>
        <v>0.24086831888507698</v>
      </c>
      <c r="H338" s="32">
        <f>SUM(H302,H304:H309,H311:H316,H318:H322,H324:H331,H333:H336)</f>
        <v>224482819</v>
      </c>
      <c r="I338" s="37">
        <f t="shared" si="73"/>
        <v>0.27618071605063621</v>
      </c>
      <c r="J338" s="32">
        <f>SUM(J302,J304:J309,J311:J316,J318:J322,J324:J331,J333:J336)</f>
        <v>199398879</v>
      </c>
      <c r="K338" s="37">
        <f t="shared" si="74"/>
        <v>0.24073967654894832</v>
      </c>
      <c r="L338" s="32">
        <f>SUM(L302,L304:L309,L311:L316,L318:L322,L324:L331,L333:L336)</f>
        <v>270288021</v>
      </c>
      <c r="M338" s="37">
        <f t="shared" si="75"/>
        <v>0.32632606099352918</v>
      </c>
      <c r="N338" s="32">
        <f t="shared" si="76"/>
        <v>889950221</v>
      </c>
      <c r="O338" s="37">
        <f t="shared" si="77"/>
        <v>1.0744610472369058</v>
      </c>
      <c r="P338" s="32">
        <f>SUM(P302,P304:P309,P311:P316,P318:P322,P324:P331,P333:P336)</f>
        <v>217949061</v>
      </c>
      <c r="Q338" s="32">
        <f>SUM(Q302,Q304:Q309,Q311:Q316,Q318:Q322,Q324:Q331,Q333:Q336)</f>
        <v>898786311</v>
      </c>
      <c r="R338" s="32">
        <f>SUM(R302,R304:R309,R311:R316,R318:R322,R324:R331,R333:R336)</f>
        <v>805981045</v>
      </c>
      <c r="S338" s="32">
        <f>SUM(S302,S304:S309,S311:S316,S318:S322,S324:S331,S333:S336)</f>
        <v>802547430</v>
      </c>
      <c r="T338" s="37">
        <f t="shared" si="78"/>
        <v>0.99573983157383061</v>
      </c>
      <c r="U338" s="37">
        <f t="shared" si="79"/>
        <v>0.24014308554419506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5322174054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6339682712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1739331200</v>
      </c>
      <c r="G339" s="39">
        <f t="shared" si="72"/>
        <v>0.32680840242208281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1547528835</v>
      </c>
      <c r="I339" s="39">
        <f t="shared" si="73"/>
        <v>0.29077005360937414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425341437</v>
      </c>
      <c r="K339" s="39">
        <f t="shared" si="74"/>
        <v>6.7091912375188287E-2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1097558503</v>
      </c>
      <c r="M339" s="39">
        <f t="shared" si="75"/>
        <v>0.17312514724475064</v>
      </c>
      <c r="N339" s="34">
        <f t="shared" si="76"/>
        <v>4809759975</v>
      </c>
      <c r="O339" s="39">
        <f t="shared" si="77"/>
        <v>0.75867518825443703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848354164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5392038124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5628280747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6001055427</v>
      </c>
      <c r="T339" s="39">
        <f t="shared" si="78"/>
        <v>1.0662324245638772</v>
      </c>
      <c r="U339" s="39">
        <f t="shared" si="79"/>
        <v>0.29375035754524803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A5B8F47-3854-4C50-A96D-427255C3D7D4}"/>
</file>

<file path=customXml/itemProps2.xml><?xml version="1.0" encoding="utf-8"?>
<ds:datastoreItem xmlns:ds="http://schemas.openxmlformats.org/officeDocument/2006/customXml" ds:itemID="{DF913C2D-C121-4930-9022-0928D119E90D}"/>
</file>

<file path=customXml/itemProps3.xml><?xml version="1.0" encoding="utf-8"?>
<ds:datastoreItem xmlns:ds="http://schemas.openxmlformats.org/officeDocument/2006/customXml" ds:itemID="{D0D33DE1-9CA3-4309-8C63-374B478FF8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2025-09-16T10:28:27Z</dcterms:created>
  <dcterms:modified xsi:type="dcterms:W3CDTF">2025-09-16T10:29:41Z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