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zatreasury-my.sharepoint.com/personal/nomfezeko_mayambela_treasury_gov_za/Documents/Documents/Section 71 - Detail/"/>
    </mc:Choice>
  </mc:AlternateContent>
  <xr:revisionPtr revIDLastSave="0" documentId="8_{E3512813-A386-487D-B122-4433E775F2D3}" xr6:coauthVersionLast="47" xr6:coauthVersionMax="47" xr10:uidLastSave="{00000000-0000-0000-0000-000000000000}"/>
  <workbookProtection workbookAlgorithmName="SHA-512" workbookHashValue="cU83blc1EM1u86umYgu16P56k95JfyrJ80VpSZpndNnDmWNe8rnbBSi92kM/JlsEGrZneOnUwhryo6xsHfDDGg==" workbookSaltValue="94yO4NlGG3CJn0pSFvcezA==" workbookSpinCount="100000" lockStructure="1"/>
  <bookViews>
    <workbookView xWindow="-110" yWindow="-110" windowWidth="19420" windowHeight="10420" xr2:uid="{00000000-000D-0000-FFFF-FFFF00000000}"/>
  </bookViews>
  <sheets>
    <sheet name="Summary" sheetId="1" r:id="rId1"/>
    <sheet name="NC451" sheetId="2" r:id="rId2"/>
    <sheet name="NC452" sheetId="3" r:id="rId3"/>
    <sheet name="NC453" sheetId="4" r:id="rId4"/>
    <sheet name="DC45" sheetId="5" r:id="rId5"/>
    <sheet name="NC061" sheetId="6" r:id="rId6"/>
    <sheet name="NC062" sheetId="7" r:id="rId7"/>
    <sheet name="NC064" sheetId="8" r:id="rId8"/>
    <sheet name="NC065" sheetId="9" r:id="rId9"/>
    <sheet name="NC066" sheetId="10" r:id="rId10"/>
    <sheet name="NC067" sheetId="11" r:id="rId11"/>
    <sheet name="DC6" sheetId="12" r:id="rId12"/>
    <sheet name="NC071" sheetId="13" r:id="rId13"/>
    <sheet name="NC072" sheetId="14" r:id="rId14"/>
    <sheet name="NC073" sheetId="15" r:id="rId15"/>
    <sheet name="NC074" sheetId="16" r:id="rId16"/>
    <sheet name="NC075" sheetId="17" r:id="rId17"/>
    <sheet name="NC076" sheetId="18" r:id="rId18"/>
    <sheet name="NC077" sheetId="19" r:id="rId19"/>
    <sheet name="NC078" sheetId="20" r:id="rId20"/>
    <sheet name="DC7" sheetId="21" r:id="rId21"/>
    <sheet name="NC082" sheetId="22" r:id="rId22"/>
    <sheet name="NC084" sheetId="23" r:id="rId23"/>
    <sheet name="NC085" sheetId="24" r:id="rId24"/>
    <sheet name="NC086" sheetId="25" r:id="rId25"/>
    <sheet name="NC087" sheetId="26" r:id="rId26"/>
    <sheet name="DC8" sheetId="27" r:id="rId27"/>
    <sheet name="NC091" sheetId="28" r:id="rId28"/>
    <sheet name="NC092" sheetId="29" r:id="rId29"/>
    <sheet name="NC093" sheetId="30" r:id="rId30"/>
    <sheet name="NC094" sheetId="31" r:id="rId31"/>
    <sheet name="DC9" sheetId="32" r:id="rId32"/>
  </sheets>
  <definedNames>
    <definedName name="_xlnm.Print_Area" localSheetId="4">'DC45'!$A$1:$X$128</definedName>
    <definedName name="_xlnm.Print_Area" localSheetId="11">'DC6'!$A$1:$X$128</definedName>
    <definedName name="_xlnm.Print_Area" localSheetId="20">'DC7'!$A$1:$X$128</definedName>
    <definedName name="_xlnm.Print_Area" localSheetId="26">'DC8'!$A$1:$X$128</definedName>
    <definedName name="_xlnm.Print_Area" localSheetId="31">'DC9'!$A$1:$X$128</definedName>
    <definedName name="_xlnm.Print_Area" localSheetId="5">'NC061'!$A$1:$X$128</definedName>
    <definedName name="_xlnm.Print_Area" localSheetId="6">'NC062'!$A$1:$X$128</definedName>
    <definedName name="_xlnm.Print_Area" localSheetId="7">'NC064'!$A$1:$X$128</definedName>
    <definedName name="_xlnm.Print_Area" localSheetId="8">'NC065'!$A$1:$X$128</definedName>
    <definedName name="_xlnm.Print_Area" localSheetId="9">'NC066'!$A$1:$X$128</definedName>
    <definedName name="_xlnm.Print_Area" localSheetId="10">'NC067'!$A$1:$X$128</definedName>
    <definedName name="_xlnm.Print_Area" localSheetId="12">'NC071'!$A$1:$X$128</definedName>
    <definedName name="_xlnm.Print_Area" localSheetId="13">'NC072'!$A$1:$X$128</definedName>
    <definedName name="_xlnm.Print_Area" localSheetId="14">'NC073'!$A$1:$X$128</definedName>
    <definedName name="_xlnm.Print_Area" localSheetId="15">'NC074'!$A$1:$X$128</definedName>
    <definedName name="_xlnm.Print_Area" localSheetId="16">'NC075'!$A$1:$X$128</definedName>
    <definedName name="_xlnm.Print_Area" localSheetId="17">'NC076'!$A$1:$X$128</definedName>
    <definedName name="_xlnm.Print_Area" localSheetId="18">'NC077'!$A$1:$X$128</definedName>
    <definedName name="_xlnm.Print_Area" localSheetId="19">'NC078'!$A$1:$X$128</definedName>
    <definedName name="_xlnm.Print_Area" localSheetId="21">'NC082'!$A$1:$X$128</definedName>
    <definedName name="_xlnm.Print_Area" localSheetId="22">'NC084'!$A$1:$X$128</definedName>
    <definedName name="_xlnm.Print_Area" localSheetId="23">'NC085'!$A$1:$X$128</definedName>
    <definedName name="_xlnm.Print_Area" localSheetId="24">'NC086'!$A$1:$X$128</definedName>
    <definedName name="_xlnm.Print_Area" localSheetId="25">'NC087'!$A$1:$X$128</definedName>
    <definedName name="_xlnm.Print_Area" localSheetId="27">'NC091'!$A$1:$X$128</definedName>
    <definedName name="_xlnm.Print_Area" localSheetId="28">'NC092'!$A$1:$X$128</definedName>
    <definedName name="_xlnm.Print_Area" localSheetId="29">'NC093'!$A$1:$X$128</definedName>
    <definedName name="_xlnm.Print_Area" localSheetId="30">'NC094'!$A$1:$X$128</definedName>
    <definedName name="_xlnm.Print_Area" localSheetId="1">'NC451'!$A$1:$X$128</definedName>
    <definedName name="_xlnm.Print_Area" localSheetId="2">'NC452'!$A$1:$X$128</definedName>
    <definedName name="_xlnm.Print_Area" localSheetId="3">'NC453'!$A$1:$X$128</definedName>
    <definedName name="_xlnm.Print_Area" localSheetId="0">Summary!$A$1:$X$128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87" i="2" l="1"/>
  <c r="N87" i="2"/>
  <c r="M87" i="2"/>
  <c r="L87" i="2"/>
  <c r="K87" i="2"/>
  <c r="J87" i="2"/>
  <c r="I87" i="2"/>
  <c r="H87" i="2"/>
  <c r="H115" i="2" s="1"/>
  <c r="G87" i="2"/>
  <c r="F87" i="2"/>
  <c r="D87" i="2"/>
  <c r="C87" i="2"/>
  <c r="B87" i="2"/>
  <c r="O87" i="3"/>
  <c r="N87" i="3"/>
  <c r="N114" i="3" s="1"/>
  <c r="M87" i="3"/>
  <c r="M115" i="3" s="1"/>
  <c r="S115" i="3" s="1"/>
  <c r="L87" i="3"/>
  <c r="K87" i="3"/>
  <c r="J87" i="3"/>
  <c r="I87" i="3"/>
  <c r="H87" i="3"/>
  <c r="G87" i="3"/>
  <c r="F87" i="3"/>
  <c r="D87" i="3"/>
  <c r="D115" i="3" s="1"/>
  <c r="C87" i="3"/>
  <c r="B87" i="3"/>
  <c r="O87" i="4"/>
  <c r="N87" i="4"/>
  <c r="M87" i="4"/>
  <c r="L87" i="4"/>
  <c r="K87" i="4"/>
  <c r="K115" i="4" s="1"/>
  <c r="J87" i="4"/>
  <c r="J115" i="4" s="1"/>
  <c r="I87" i="4"/>
  <c r="H87" i="4"/>
  <c r="G87" i="4"/>
  <c r="F87" i="4"/>
  <c r="D87" i="4"/>
  <c r="D115" i="4" s="1"/>
  <c r="C87" i="4"/>
  <c r="B87" i="4"/>
  <c r="B115" i="4" s="1"/>
  <c r="O87" i="5"/>
  <c r="O114" i="5" s="1"/>
  <c r="N87" i="5"/>
  <c r="M87" i="5"/>
  <c r="L87" i="5"/>
  <c r="K87" i="5"/>
  <c r="J87" i="5"/>
  <c r="I87" i="5"/>
  <c r="H87" i="5"/>
  <c r="H115" i="5" s="1"/>
  <c r="G87" i="5"/>
  <c r="F87" i="5"/>
  <c r="D87" i="5"/>
  <c r="C87" i="5"/>
  <c r="B87" i="5"/>
  <c r="O87" i="6"/>
  <c r="N87" i="6"/>
  <c r="M87" i="6"/>
  <c r="L87" i="6"/>
  <c r="L115" i="6" s="1"/>
  <c r="R115" i="6" s="1"/>
  <c r="K87" i="6"/>
  <c r="J87" i="6"/>
  <c r="I87" i="6"/>
  <c r="H87" i="6"/>
  <c r="G87" i="6"/>
  <c r="F87" i="6"/>
  <c r="D87" i="6"/>
  <c r="C87" i="6"/>
  <c r="C115" i="6" s="1"/>
  <c r="B87" i="6"/>
  <c r="O87" i="7"/>
  <c r="N87" i="7"/>
  <c r="M87" i="7"/>
  <c r="L87" i="7"/>
  <c r="K87" i="7"/>
  <c r="J87" i="7"/>
  <c r="I87" i="7"/>
  <c r="I115" i="7" s="1"/>
  <c r="H87" i="7"/>
  <c r="G87" i="7"/>
  <c r="F87" i="7"/>
  <c r="F115" i="7" s="1"/>
  <c r="D87" i="7"/>
  <c r="C87" i="7"/>
  <c r="B87" i="7"/>
  <c r="O87" i="8"/>
  <c r="O115" i="8" s="1"/>
  <c r="N87" i="8"/>
  <c r="N115" i="8" s="1"/>
  <c r="R115" i="8" s="1"/>
  <c r="M87" i="8"/>
  <c r="L87" i="8"/>
  <c r="K87" i="8"/>
  <c r="J87" i="8"/>
  <c r="I87" i="8"/>
  <c r="H87" i="8"/>
  <c r="G87" i="8"/>
  <c r="G115" i="8" s="1"/>
  <c r="F87" i="8"/>
  <c r="F115" i="8" s="1"/>
  <c r="D87" i="8"/>
  <c r="C87" i="8"/>
  <c r="B87" i="8"/>
  <c r="O87" i="9"/>
  <c r="N87" i="9"/>
  <c r="M87" i="9"/>
  <c r="L87" i="9"/>
  <c r="L115" i="9" s="1"/>
  <c r="R115" i="9" s="1"/>
  <c r="K87" i="9"/>
  <c r="J87" i="9"/>
  <c r="I87" i="9"/>
  <c r="H87" i="9"/>
  <c r="G87" i="9"/>
  <c r="F87" i="9"/>
  <c r="D87" i="9"/>
  <c r="D115" i="9" s="1"/>
  <c r="C87" i="9"/>
  <c r="C115" i="9" s="1"/>
  <c r="B87" i="9"/>
  <c r="B115" i="9" s="1"/>
  <c r="O87" i="10"/>
  <c r="N87" i="10"/>
  <c r="M87" i="10"/>
  <c r="L87" i="10"/>
  <c r="K87" i="10"/>
  <c r="J87" i="10"/>
  <c r="I87" i="10"/>
  <c r="I115" i="10" s="1"/>
  <c r="H87" i="10"/>
  <c r="H115" i="10" s="1"/>
  <c r="G87" i="10"/>
  <c r="F87" i="10"/>
  <c r="D87" i="10"/>
  <c r="C87" i="10"/>
  <c r="B87" i="10"/>
  <c r="O87" i="11"/>
  <c r="N87" i="11"/>
  <c r="N114" i="11" s="1"/>
  <c r="M87" i="11"/>
  <c r="M115" i="11" s="1"/>
  <c r="S115" i="11" s="1"/>
  <c r="L87" i="11"/>
  <c r="K87" i="11"/>
  <c r="J87" i="11"/>
  <c r="I87" i="11"/>
  <c r="H87" i="11"/>
  <c r="G87" i="11"/>
  <c r="F87" i="11"/>
  <c r="F115" i="11" s="1"/>
  <c r="D87" i="11"/>
  <c r="D115" i="11" s="1"/>
  <c r="C87" i="11"/>
  <c r="B87" i="11"/>
  <c r="O87" i="12"/>
  <c r="N87" i="12"/>
  <c r="M87" i="12"/>
  <c r="L87" i="12"/>
  <c r="K87" i="12"/>
  <c r="J87" i="12"/>
  <c r="J115" i="12" s="1"/>
  <c r="I87" i="12"/>
  <c r="H87" i="12"/>
  <c r="G87" i="12"/>
  <c r="F87" i="12"/>
  <c r="D87" i="12"/>
  <c r="C87" i="12"/>
  <c r="B87" i="12"/>
  <c r="O87" i="13"/>
  <c r="N87" i="13"/>
  <c r="M87" i="13"/>
  <c r="L87" i="13"/>
  <c r="K87" i="13"/>
  <c r="J87" i="13"/>
  <c r="I87" i="13"/>
  <c r="H87" i="13"/>
  <c r="H115" i="13" s="1"/>
  <c r="G87" i="13"/>
  <c r="G115" i="13" s="1"/>
  <c r="F87" i="13"/>
  <c r="D87" i="13"/>
  <c r="C87" i="13"/>
  <c r="B87" i="13"/>
  <c r="O87" i="14"/>
  <c r="N87" i="14"/>
  <c r="M87" i="14"/>
  <c r="M115" i="14" s="1"/>
  <c r="S115" i="14" s="1"/>
  <c r="L87" i="14"/>
  <c r="L115" i="14" s="1"/>
  <c r="K87" i="14"/>
  <c r="J87" i="14"/>
  <c r="I87" i="14"/>
  <c r="H87" i="14"/>
  <c r="G87" i="14"/>
  <c r="F87" i="14"/>
  <c r="D87" i="14"/>
  <c r="D115" i="14" s="1"/>
  <c r="C87" i="14"/>
  <c r="C115" i="14" s="1"/>
  <c r="B87" i="14"/>
  <c r="O87" i="15"/>
  <c r="N87" i="15"/>
  <c r="M87" i="15"/>
  <c r="L87" i="15"/>
  <c r="K87" i="15"/>
  <c r="J87" i="15"/>
  <c r="J115" i="15" s="1"/>
  <c r="I87" i="15"/>
  <c r="I115" i="15" s="1"/>
  <c r="H87" i="15"/>
  <c r="G87" i="15"/>
  <c r="F87" i="15"/>
  <c r="D87" i="15"/>
  <c r="C87" i="15"/>
  <c r="B87" i="15"/>
  <c r="O87" i="16"/>
  <c r="O114" i="16" s="1"/>
  <c r="N87" i="16"/>
  <c r="M87" i="16"/>
  <c r="L87" i="16"/>
  <c r="K87" i="16"/>
  <c r="J87" i="16"/>
  <c r="I87" i="16"/>
  <c r="H87" i="16"/>
  <c r="G87" i="16"/>
  <c r="F87" i="16"/>
  <c r="F115" i="16" s="1"/>
  <c r="D87" i="16"/>
  <c r="C87" i="16"/>
  <c r="B87" i="16"/>
  <c r="O87" i="17"/>
  <c r="N87" i="17"/>
  <c r="M87" i="17"/>
  <c r="L87" i="17"/>
  <c r="L115" i="17" s="1"/>
  <c r="K87" i="17"/>
  <c r="K115" i="17" s="1"/>
  <c r="J87" i="17"/>
  <c r="I87" i="17"/>
  <c r="H87" i="17"/>
  <c r="G87" i="17"/>
  <c r="F87" i="17"/>
  <c r="D87" i="17"/>
  <c r="C87" i="17"/>
  <c r="C115" i="17" s="1"/>
  <c r="B87" i="17"/>
  <c r="B115" i="17" s="1"/>
  <c r="O87" i="18"/>
  <c r="N87" i="18"/>
  <c r="M87" i="18"/>
  <c r="L87" i="18"/>
  <c r="K87" i="18"/>
  <c r="J87" i="18"/>
  <c r="I87" i="18"/>
  <c r="I115" i="18" s="1"/>
  <c r="H87" i="18"/>
  <c r="H115" i="18" s="1"/>
  <c r="G87" i="18"/>
  <c r="F87" i="18"/>
  <c r="D87" i="18"/>
  <c r="C87" i="18"/>
  <c r="B87" i="18"/>
  <c r="O87" i="19"/>
  <c r="N87" i="19"/>
  <c r="N114" i="19" s="1"/>
  <c r="M87" i="19"/>
  <c r="M115" i="19" s="1"/>
  <c r="S115" i="19" s="1"/>
  <c r="L87" i="19"/>
  <c r="K87" i="19"/>
  <c r="J87" i="19"/>
  <c r="I87" i="19"/>
  <c r="H87" i="19"/>
  <c r="G87" i="19"/>
  <c r="F87" i="19"/>
  <c r="F115" i="19" s="1"/>
  <c r="D87" i="19"/>
  <c r="D115" i="19" s="1"/>
  <c r="C87" i="19"/>
  <c r="B87" i="19"/>
  <c r="O87" i="20"/>
  <c r="N87" i="20"/>
  <c r="M87" i="20"/>
  <c r="L87" i="20"/>
  <c r="K87" i="20"/>
  <c r="K115" i="20" s="1"/>
  <c r="J87" i="20"/>
  <c r="J115" i="20" s="1"/>
  <c r="I87" i="20"/>
  <c r="H87" i="20"/>
  <c r="G87" i="20"/>
  <c r="F87" i="20"/>
  <c r="D87" i="20"/>
  <c r="C87" i="20"/>
  <c r="B87" i="20"/>
  <c r="B115" i="20" s="1"/>
  <c r="O87" i="21"/>
  <c r="N87" i="21"/>
  <c r="M87" i="21"/>
  <c r="L87" i="21"/>
  <c r="K87" i="21"/>
  <c r="J87" i="21"/>
  <c r="I87" i="21"/>
  <c r="H87" i="21"/>
  <c r="H115" i="21" s="1"/>
  <c r="G87" i="21"/>
  <c r="G115" i="21" s="1"/>
  <c r="F87" i="21"/>
  <c r="D87" i="21"/>
  <c r="C87" i="21"/>
  <c r="B87" i="21"/>
  <c r="O87" i="22"/>
  <c r="N87" i="22"/>
  <c r="M87" i="22"/>
  <c r="L87" i="22"/>
  <c r="L115" i="22" s="1"/>
  <c r="R115" i="22" s="1"/>
  <c r="K87" i="22"/>
  <c r="J87" i="22"/>
  <c r="I87" i="22"/>
  <c r="H87" i="22"/>
  <c r="G87" i="22"/>
  <c r="F87" i="22"/>
  <c r="D87" i="22"/>
  <c r="C87" i="22"/>
  <c r="C115" i="22" s="1"/>
  <c r="B87" i="22"/>
  <c r="O87" i="23"/>
  <c r="N87" i="23"/>
  <c r="M87" i="23"/>
  <c r="L87" i="23"/>
  <c r="K87" i="23"/>
  <c r="J87" i="23"/>
  <c r="J115" i="23" s="1"/>
  <c r="I87" i="23"/>
  <c r="I115" i="23" s="1"/>
  <c r="H87" i="23"/>
  <c r="G87" i="23"/>
  <c r="F87" i="23"/>
  <c r="D87" i="23"/>
  <c r="C87" i="23"/>
  <c r="B87" i="23"/>
  <c r="O87" i="24"/>
  <c r="O114" i="24" s="1"/>
  <c r="N87" i="24"/>
  <c r="M87" i="24"/>
  <c r="L87" i="24"/>
  <c r="K87" i="24"/>
  <c r="J87" i="24"/>
  <c r="I87" i="24"/>
  <c r="H87" i="24"/>
  <c r="G87" i="24"/>
  <c r="F87" i="24"/>
  <c r="F115" i="24" s="1"/>
  <c r="D87" i="24"/>
  <c r="C87" i="24"/>
  <c r="B87" i="24"/>
  <c r="O87" i="25"/>
  <c r="N87" i="25"/>
  <c r="M87" i="25"/>
  <c r="L87" i="25"/>
  <c r="L115" i="25" s="1"/>
  <c r="K87" i="25"/>
  <c r="K115" i="25" s="1"/>
  <c r="J87" i="25"/>
  <c r="I87" i="25"/>
  <c r="H87" i="25"/>
  <c r="G87" i="25"/>
  <c r="F87" i="25"/>
  <c r="D87" i="25"/>
  <c r="C87" i="25"/>
  <c r="C115" i="25" s="1"/>
  <c r="B87" i="25"/>
  <c r="B115" i="25" s="1"/>
  <c r="O87" i="26"/>
  <c r="N87" i="26"/>
  <c r="M87" i="26"/>
  <c r="L87" i="26"/>
  <c r="K87" i="26"/>
  <c r="J87" i="26"/>
  <c r="I87" i="26"/>
  <c r="I115" i="26" s="1"/>
  <c r="H87" i="26"/>
  <c r="H115" i="26" s="1"/>
  <c r="G87" i="26"/>
  <c r="F87" i="26"/>
  <c r="D87" i="26"/>
  <c r="C87" i="26"/>
  <c r="B87" i="26"/>
  <c r="O87" i="27"/>
  <c r="N87" i="27"/>
  <c r="N114" i="27" s="1"/>
  <c r="M87" i="27"/>
  <c r="M115" i="27" s="1"/>
  <c r="S115" i="27" s="1"/>
  <c r="L87" i="27"/>
  <c r="K87" i="27"/>
  <c r="J87" i="27"/>
  <c r="I87" i="27"/>
  <c r="H87" i="27"/>
  <c r="G87" i="27"/>
  <c r="F87" i="27"/>
  <c r="D87" i="27"/>
  <c r="D115" i="27" s="1"/>
  <c r="C87" i="27"/>
  <c r="B87" i="27"/>
  <c r="O87" i="28"/>
  <c r="N87" i="28"/>
  <c r="M87" i="28"/>
  <c r="L87" i="28"/>
  <c r="K87" i="28"/>
  <c r="J87" i="28"/>
  <c r="J115" i="28" s="1"/>
  <c r="I87" i="28"/>
  <c r="H87" i="28"/>
  <c r="G87" i="28"/>
  <c r="F87" i="28"/>
  <c r="D87" i="28"/>
  <c r="C87" i="28"/>
  <c r="B87" i="28"/>
  <c r="O87" i="29"/>
  <c r="N87" i="29"/>
  <c r="M87" i="29"/>
  <c r="L87" i="29"/>
  <c r="K87" i="29"/>
  <c r="J87" i="29"/>
  <c r="I87" i="29"/>
  <c r="H87" i="29"/>
  <c r="H115" i="29" s="1"/>
  <c r="G87" i="29"/>
  <c r="G115" i="29" s="1"/>
  <c r="F87" i="29"/>
  <c r="D87" i="29"/>
  <c r="C87" i="29"/>
  <c r="B87" i="29"/>
  <c r="O87" i="30"/>
  <c r="N87" i="30"/>
  <c r="M87" i="30"/>
  <c r="M115" i="30" s="1"/>
  <c r="S115" i="30" s="1"/>
  <c r="L87" i="30"/>
  <c r="L115" i="30" s="1"/>
  <c r="R115" i="30" s="1"/>
  <c r="K87" i="30"/>
  <c r="J87" i="30"/>
  <c r="I87" i="30"/>
  <c r="H87" i="30"/>
  <c r="G87" i="30"/>
  <c r="F87" i="30"/>
  <c r="D87" i="30"/>
  <c r="D115" i="30" s="1"/>
  <c r="C87" i="30"/>
  <c r="C115" i="30" s="1"/>
  <c r="B87" i="30"/>
  <c r="O87" i="31"/>
  <c r="N87" i="31"/>
  <c r="M87" i="31"/>
  <c r="L87" i="31"/>
  <c r="K87" i="31"/>
  <c r="J87" i="31"/>
  <c r="J115" i="31" s="1"/>
  <c r="I87" i="31"/>
  <c r="I115" i="31" s="1"/>
  <c r="H87" i="31"/>
  <c r="G87" i="31"/>
  <c r="F87" i="31"/>
  <c r="D87" i="31"/>
  <c r="C87" i="31"/>
  <c r="B87" i="31"/>
  <c r="O87" i="32"/>
  <c r="O114" i="32" s="1"/>
  <c r="N87" i="32"/>
  <c r="M87" i="32"/>
  <c r="L87" i="32"/>
  <c r="K87" i="32"/>
  <c r="J87" i="32"/>
  <c r="I87" i="32"/>
  <c r="H87" i="32"/>
  <c r="G87" i="32"/>
  <c r="G115" i="32" s="1"/>
  <c r="F87" i="32"/>
  <c r="F115" i="32" s="1"/>
  <c r="D87" i="32"/>
  <c r="C87" i="32"/>
  <c r="B87" i="32"/>
  <c r="O87" i="1"/>
  <c r="N87" i="1"/>
  <c r="M87" i="1"/>
  <c r="L87" i="1"/>
  <c r="L115" i="1" s="1"/>
  <c r="K87" i="1"/>
  <c r="K115" i="1" s="1"/>
  <c r="J87" i="1"/>
  <c r="I87" i="1"/>
  <c r="H87" i="1"/>
  <c r="G87" i="1"/>
  <c r="F87" i="1"/>
  <c r="D87" i="1"/>
  <c r="C87" i="1"/>
  <c r="C115" i="1" s="1"/>
  <c r="B87" i="1"/>
  <c r="B115" i="1" s="1"/>
  <c r="O115" i="2"/>
  <c r="N115" i="2"/>
  <c r="M115" i="2"/>
  <c r="S115" i="2" s="1"/>
  <c r="L115" i="2"/>
  <c r="K115" i="2"/>
  <c r="J115" i="2"/>
  <c r="I115" i="2"/>
  <c r="G115" i="2"/>
  <c r="F115" i="2"/>
  <c r="D115" i="2"/>
  <c r="C115" i="2"/>
  <c r="B115" i="2"/>
  <c r="O114" i="2"/>
  <c r="N114" i="2"/>
  <c r="B114" i="2"/>
  <c r="U113" i="2"/>
  <c r="T113" i="2"/>
  <c r="S113" i="2"/>
  <c r="R113" i="2"/>
  <c r="S112" i="2"/>
  <c r="R112" i="2"/>
  <c r="E112" i="2"/>
  <c r="U112" i="2" s="1"/>
  <c r="U111" i="2"/>
  <c r="T111" i="2"/>
  <c r="S111" i="2"/>
  <c r="R111" i="2"/>
  <c r="E111" i="2"/>
  <c r="S110" i="2"/>
  <c r="R110" i="2"/>
  <c r="E110" i="2"/>
  <c r="U110" i="2" s="1"/>
  <c r="S109" i="2"/>
  <c r="R109" i="2"/>
  <c r="E109" i="2"/>
  <c r="S108" i="2"/>
  <c r="R108" i="2"/>
  <c r="E108" i="2"/>
  <c r="U108" i="2" s="1"/>
  <c r="S107" i="2"/>
  <c r="R107" i="2"/>
  <c r="E107" i="2"/>
  <c r="U107" i="2" s="1"/>
  <c r="S106" i="2"/>
  <c r="R106" i="2"/>
  <c r="E106" i="2"/>
  <c r="S105" i="2"/>
  <c r="R105" i="2"/>
  <c r="E105" i="2"/>
  <c r="T105" i="2" s="1"/>
  <c r="S104" i="2"/>
  <c r="R104" i="2"/>
  <c r="E104" i="2"/>
  <c r="U104" i="2" s="1"/>
  <c r="S103" i="2"/>
  <c r="R103" i="2"/>
  <c r="E103" i="2"/>
  <c r="T103" i="2" s="1"/>
  <c r="S102" i="2"/>
  <c r="R102" i="2"/>
  <c r="E102" i="2"/>
  <c r="U102" i="2" s="1"/>
  <c r="S101" i="2"/>
  <c r="R101" i="2"/>
  <c r="E101" i="2"/>
  <c r="S100" i="2"/>
  <c r="R100" i="2"/>
  <c r="E100" i="2"/>
  <c r="U100" i="2" s="1"/>
  <c r="S99" i="2"/>
  <c r="R99" i="2"/>
  <c r="E99" i="2"/>
  <c r="U99" i="2" s="1"/>
  <c r="S98" i="2"/>
  <c r="R98" i="2"/>
  <c r="E98" i="2"/>
  <c r="M97" i="2"/>
  <c r="M114" i="2" s="1"/>
  <c r="S114" i="2" s="1"/>
  <c r="L97" i="2"/>
  <c r="L114" i="2" s="1"/>
  <c r="R114" i="2" s="1"/>
  <c r="K97" i="2"/>
  <c r="K114" i="2" s="1"/>
  <c r="J97" i="2"/>
  <c r="J114" i="2" s="1"/>
  <c r="I97" i="2"/>
  <c r="I114" i="2" s="1"/>
  <c r="H97" i="2"/>
  <c r="G97" i="2"/>
  <c r="G114" i="2" s="1"/>
  <c r="F97" i="2"/>
  <c r="F114" i="2" s="1"/>
  <c r="D97" i="2"/>
  <c r="D114" i="2" s="1"/>
  <c r="C97" i="2"/>
  <c r="C114" i="2" s="1"/>
  <c r="B97" i="2"/>
  <c r="O115" i="3"/>
  <c r="N115" i="3"/>
  <c r="L115" i="3"/>
  <c r="R115" i="3" s="1"/>
  <c r="K115" i="3"/>
  <c r="J115" i="3"/>
  <c r="I115" i="3"/>
  <c r="H115" i="3"/>
  <c r="G115" i="3"/>
  <c r="F115" i="3"/>
  <c r="C115" i="3"/>
  <c r="B115" i="3"/>
  <c r="O114" i="3"/>
  <c r="U113" i="3"/>
  <c r="T113" i="3"/>
  <c r="S113" i="3"/>
  <c r="R113" i="3"/>
  <c r="S112" i="3"/>
  <c r="R112" i="3"/>
  <c r="E112" i="3"/>
  <c r="S111" i="3"/>
  <c r="R111" i="3"/>
  <c r="E111" i="3"/>
  <c r="T110" i="3"/>
  <c r="S110" i="3"/>
  <c r="R110" i="3"/>
  <c r="E110" i="3"/>
  <c r="U110" i="3" s="1"/>
  <c r="S109" i="3"/>
  <c r="R109" i="3"/>
  <c r="E109" i="3"/>
  <c r="U108" i="3"/>
  <c r="T108" i="3"/>
  <c r="S108" i="3"/>
  <c r="R108" i="3"/>
  <c r="E108" i="3"/>
  <c r="S107" i="3"/>
  <c r="R107" i="3"/>
  <c r="E107" i="3"/>
  <c r="U107" i="3" s="1"/>
  <c r="U106" i="3"/>
  <c r="T106" i="3"/>
  <c r="S106" i="3"/>
  <c r="R106" i="3"/>
  <c r="E106" i="3"/>
  <c r="S105" i="3"/>
  <c r="R105" i="3"/>
  <c r="E105" i="3"/>
  <c r="U105" i="3" s="1"/>
  <c r="S104" i="3"/>
  <c r="R104" i="3"/>
  <c r="E104" i="3"/>
  <c r="S103" i="3"/>
  <c r="R103" i="3"/>
  <c r="E103" i="3"/>
  <c r="U103" i="3" s="1"/>
  <c r="S102" i="3"/>
  <c r="R102" i="3"/>
  <c r="E102" i="3"/>
  <c r="U102" i="3" s="1"/>
  <c r="S101" i="3"/>
  <c r="R101" i="3"/>
  <c r="E101" i="3"/>
  <c r="S100" i="3"/>
  <c r="R100" i="3"/>
  <c r="E100" i="3"/>
  <c r="U100" i="3" s="1"/>
  <c r="S99" i="3"/>
  <c r="R99" i="3"/>
  <c r="E99" i="3"/>
  <c r="U99" i="3" s="1"/>
  <c r="S98" i="3"/>
  <c r="R98" i="3"/>
  <c r="E98" i="3"/>
  <c r="T98" i="3" s="1"/>
  <c r="M97" i="3"/>
  <c r="L97" i="3"/>
  <c r="R97" i="3" s="1"/>
  <c r="K97" i="3"/>
  <c r="K114" i="3" s="1"/>
  <c r="J97" i="3"/>
  <c r="J114" i="3" s="1"/>
  <c r="I97" i="3"/>
  <c r="I114" i="3" s="1"/>
  <c r="H97" i="3"/>
  <c r="H114" i="3" s="1"/>
  <c r="G97" i="3"/>
  <c r="G114" i="3" s="1"/>
  <c r="F97" i="3"/>
  <c r="D97" i="3"/>
  <c r="C97" i="3"/>
  <c r="C114" i="3" s="1"/>
  <c r="B97" i="3"/>
  <c r="B114" i="3" s="1"/>
  <c r="O115" i="4"/>
  <c r="N115" i="4"/>
  <c r="M115" i="4"/>
  <c r="S115" i="4" s="1"/>
  <c r="L115" i="4"/>
  <c r="R115" i="4" s="1"/>
  <c r="I115" i="4"/>
  <c r="H115" i="4"/>
  <c r="G115" i="4"/>
  <c r="F115" i="4"/>
  <c r="C115" i="4"/>
  <c r="O114" i="4"/>
  <c r="N114" i="4"/>
  <c r="U113" i="4"/>
  <c r="T113" i="4"/>
  <c r="S113" i="4"/>
  <c r="R113" i="4"/>
  <c r="S112" i="4"/>
  <c r="R112" i="4"/>
  <c r="E112" i="4"/>
  <c r="S111" i="4"/>
  <c r="R111" i="4"/>
  <c r="E111" i="4"/>
  <c r="T111" i="4" s="1"/>
  <c r="S110" i="4"/>
  <c r="R110" i="4"/>
  <c r="E110" i="4"/>
  <c r="U110" i="4" s="1"/>
  <c r="S109" i="4"/>
  <c r="R109" i="4"/>
  <c r="E109" i="4"/>
  <c r="U109" i="4" s="1"/>
  <c r="U108" i="4"/>
  <c r="T108" i="4"/>
  <c r="S108" i="4"/>
  <c r="R108" i="4"/>
  <c r="E108" i="4"/>
  <c r="S107" i="4"/>
  <c r="R107" i="4"/>
  <c r="E107" i="4"/>
  <c r="U106" i="4"/>
  <c r="T106" i="4"/>
  <c r="S106" i="4"/>
  <c r="R106" i="4"/>
  <c r="E106" i="4"/>
  <c r="S105" i="4"/>
  <c r="R105" i="4"/>
  <c r="E105" i="4"/>
  <c r="T105" i="4" s="1"/>
  <c r="S104" i="4"/>
  <c r="R104" i="4"/>
  <c r="E104" i="4"/>
  <c r="S103" i="4"/>
  <c r="R103" i="4"/>
  <c r="E103" i="4"/>
  <c r="T103" i="4" s="1"/>
  <c r="S102" i="4"/>
  <c r="R102" i="4"/>
  <c r="E102" i="4"/>
  <c r="U102" i="4" s="1"/>
  <c r="S101" i="4"/>
  <c r="R101" i="4"/>
  <c r="E101" i="4"/>
  <c r="U101" i="4" s="1"/>
  <c r="S100" i="4"/>
  <c r="R100" i="4"/>
  <c r="E100" i="4"/>
  <c r="U100" i="4" s="1"/>
  <c r="S99" i="4"/>
  <c r="R99" i="4"/>
  <c r="E99" i="4"/>
  <c r="S98" i="4"/>
  <c r="R98" i="4"/>
  <c r="E98" i="4"/>
  <c r="U98" i="4" s="1"/>
  <c r="M97" i="4"/>
  <c r="M114" i="4" s="1"/>
  <c r="S114" i="4" s="1"/>
  <c r="L97" i="4"/>
  <c r="L114" i="4" s="1"/>
  <c r="R114" i="4" s="1"/>
  <c r="K97" i="4"/>
  <c r="J97" i="4"/>
  <c r="J114" i="4" s="1"/>
  <c r="I97" i="4"/>
  <c r="I114" i="4" s="1"/>
  <c r="H97" i="4"/>
  <c r="H114" i="4" s="1"/>
  <c r="G97" i="4"/>
  <c r="G114" i="4" s="1"/>
  <c r="F97" i="4"/>
  <c r="F114" i="4" s="1"/>
  <c r="D97" i="4"/>
  <c r="C97" i="4"/>
  <c r="C114" i="4" s="1"/>
  <c r="B97" i="4"/>
  <c r="O115" i="5"/>
  <c r="N115" i="5"/>
  <c r="M115" i="5"/>
  <c r="S115" i="5" s="1"/>
  <c r="L115" i="5"/>
  <c r="R115" i="5" s="1"/>
  <c r="K115" i="5"/>
  <c r="J115" i="5"/>
  <c r="I115" i="5"/>
  <c r="G115" i="5"/>
  <c r="F115" i="5"/>
  <c r="D115" i="5"/>
  <c r="C115" i="5"/>
  <c r="B115" i="5"/>
  <c r="N114" i="5"/>
  <c r="U113" i="5"/>
  <c r="T113" i="5"/>
  <c r="S113" i="5"/>
  <c r="R113" i="5"/>
  <c r="S112" i="5"/>
  <c r="R112" i="5"/>
  <c r="E112" i="5"/>
  <c r="U112" i="5" s="1"/>
  <c r="S111" i="5"/>
  <c r="R111" i="5"/>
  <c r="E111" i="5"/>
  <c r="S110" i="5"/>
  <c r="R110" i="5"/>
  <c r="E110" i="5"/>
  <c r="S109" i="5"/>
  <c r="R109" i="5"/>
  <c r="E109" i="5"/>
  <c r="T109" i="5" s="1"/>
  <c r="S108" i="5"/>
  <c r="R108" i="5"/>
  <c r="E108" i="5"/>
  <c r="U108" i="5" s="1"/>
  <c r="S107" i="5"/>
  <c r="R107" i="5"/>
  <c r="E107" i="5"/>
  <c r="S106" i="5"/>
  <c r="R106" i="5"/>
  <c r="E106" i="5"/>
  <c r="U106" i="5" s="1"/>
  <c r="S105" i="5"/>
  <c r="R105" i="5"/>
  <c r="E105" i="5"/>
  <c r="S104" i="5"/>
  <c r="R104" i="5"/>
  <c r="E104" i="5"/>
  <c r="U104" i="5" s="1"/>
  <c r="S103" i="5"/>
  <c r="R103" i="5"/>
  <c r="E103" i="5"/>
  <c r="T103" i="5" s="1"/>
  <c r="S102" i="5"/>
  <c r="R102" i="5"/>
  <c r="E102" i="5"/>
  <c r="S101" i="5"/>
  <c r="R101" i="5"/>
  <c r="E101" i="5"/>
  <c r="T101" i="5" s="1"/>
  <c r="U100" i="5"/>
  <c r="S100" i="5"/>
  <c r="R100" i="5"/>
  <c r="E100" i="5"/>
  <c r="T100" i="5" s="1"/>
  <c r="S99" i="5"/>
  <c r="R99" i="5"/>
  <c r="E99" i="5"/>
  <c r="U98" i="5"/>
  <c r="S98" i="5"/>
  <c r="R98" i="5"/>
  <c r="E98" i="5"/>
  <c r="T98" i="5" s="1"/>
  <c r="M97" i="5"/>
  <c r="M114" i="5" s="1"/>
  <c r="S114" i="5" s="1"/>
  <c r="L97" i="5"/>
  <c r="R97" i="5" s="1"/>
  <c r="K97" i="5"/>
  <c r="K114" i="5" s="1"/>
  <c r="J97" i="5"/>
  <c r="J114" i="5" s="1"/>
  <c r="I97" i="5"/>
  <c r="I114" i="5" s="1"/>
  <c r="H97" i="5"/>
  <c r="H114" i="5" s="1"/>
  <c r="G97" i="5"/>
  <c r="F97" i="5"/>
  <c r="F114" i="5" s="1"/>
  <c r="D97" i="5"/>
  <c r="D114" i="5" s="1"/>
  <c r="C97" i="5"/>
  <c r="C114" i="5" s="1"/>
  <c r="B97" i="5"/>
  <c r="B114" i="5" s="1"/>
  <c r="O115" i="6"/>
  <c r="N115" i="6"/>
  <c r="M115" i="6"/>
  <c r="S115" i="6" s="1"/>
  <c r="K115" i="6"/>
  <c r="J115" i="6"/>
  <c r="I115" i="6"/>
  <c r="H115" i="6"/>
  <c r="G115" i="6"/>
  <c r="F115" i="6"/>
  <c r="D115" i="6"/>
  <c r="B115" i="6"/>
  <c r="O114" i="6"/>
  <c r="N114" i="6"/>
  <c r="U113" i="6"/>
  <c r="T113" i="6"/>
  <c r="S113" i="6"/>
  <c r="R113" i="6"/>
  <c r="S112" i="6"/>
  <c r="R112" i="6"/>
  <c r="E112" i="6"/>
  <c r="U112" i="6" s="1"/>
  <c r="S111" i="6"/>
  <c r="R111" i="6"/>
  <c r="E111" i="6"/>
  <c r="U111" i="6" s="1"/>
  <c r="S110" i="6"/>
  <c r="R110" i="6"/>
  <c r="E110" i="6"/>
  <c r="S109" i="6"/>
  <c r="R109" i="6"/>
  <c r="E109" i="6"/>
  <c r="U109" i="6" s="1"/>
  <c r="S108" i="6"/>
  <c r="R108" i="6"/>
  <c r="E108" i="6"/>
  <c r="U108" i="6" s="1"/>
  <c r="S107" i="6"/>
  <c r="R107" i="6"/>
  <c r="E107" i="6"/>
  <c r="S106" i="6"/>
  <c r="R106" i="6"/>
  <c r="E106" i="6"/>
  <c r="U106" i="6" s="1"/>
  <c r="S105" i="6"/>
  <c r="R105" i="6"/>
  <c r="E105" i="6"/>
  <c r="S104" i="6"/>
  <c r="R104" i="6"/>
  <c r="E104" i="6"/>
  <c r="U104" i="6" s="1"/>
  <c r="S103" i="6"/>
  <c r="R103" i="6"/>
  <c r="E103" i="6"/>
  <c r="T103" i="6" s="1"/>
  <c r="S102" i="6"/>
  <c r="R102" i="6"/>
  <c r="E102" i="6"/>
  <c r="U101" i="6"/>
  <c r="S101" i="6"/>
  <c r="R101" i="6"/>
  <c r="E101" i="6"/>
  <c r="T101" i="6" s="1"/>
  <c r="S100" i="6"/>
  <c r="R100" i="6"/>
  <c r="E100" i="6"/>
  <c r="U100" i="6" s="1"/>
  <c r="S99" i="6"/>
  <c r="R99" i="6"/>
  <c r="E99" i="6"/>
  <c r="S98" i="6"/>
  <c r="R98" i="6"/>
  <c r="E98" i="6"/>
  <c r="U98" i="6" s="1"/>
  <c r="M97" i="6"/>
  <c r="L97" i="6"/>
  <c r="K97" i="6"/>
  <c r="K114" i="6" s="1"/>
  <c r="J97" i="6"/>
  <c r="J114" i="6" s="1"/>
  <c r="I97" i="6"/>
  <c r="I114" i="6" s="1"/>
  <c r="H97" i="6"/>
  <c r="H114" i="6" s="1"/>
  <c r="G97" i="6"/>
  <c r="G114" i="6" s="1"/>
  <c r="F97" i="6"/>
  <c r="F114" i="6" s="1"/>
  <c r="D97" i="6"/>
  <c r="D114" i="6" s="1"/>
  <c r="C97" i="6"/>
  <c r="B97" i="6"/>
  <c r="B114" i="6" s="1"/>
  <c r="O115" i="7"/>
  <c r="M115" i="7"/>
  <c r="S115" i="7" s="1"/>
  <c r="L115" i="7"/>
  <c r="R115" i="7" s="1"/>
  <c r="K115" i="7"/>
  <c r="J115" i="7"/>
  <c r="H115" i="7"/>
  <c r="G115" i="7"/>
  <c r="D115" i="7"/>
  <c r="C115" i="7"/>
  <c r="B115" i="7"/>
  <c r="O114" i="7"/>
  <c r="F114" i="7"/>
  <c r="U113" i="7"/>
  <c r="T113" i="7"/>
  <c r="S113" i="7"/>
  <c r="R113" i="7"/>
  <c r="S112" i="7"/>
  <c r="R112" i="7"/>
  <c r="E112" i="7"/>
  <c r="U112" i="7" s="1"/>
  <c r="S111" i="7"/>
  <c r="R111" i="7"/>
  <c r="E111" i="7"/>
  <c r="S110" i="7"/>
  <c r="R110" i="7"/>
  <c r="E110" i="7"/>
  <c r="S109" i="7"/>
  <c r="R109" i="7"/>
  <c r="E109" i="7"/>
  <c r="T109" i="7" s="1"/>
  <c r="S108" i="7"/>
  <c r="R108" i="7"/>
  <c r="E108" i="7"/>
  <c r="S107" i="7"/>
  <c r="R107" i="7"/>
  <c r="E107" i="7"/>
  <c r="S106" i="7"/>
  <c r="R106" i="7"/>
  <c r="E106" i="7"/>
  <c r="U106" i="7" s="1"/>
  <c r="S105" i="7"/>
  <c r="R105" i="7"/>
  <c r="E105" i="7"/>
  <c r="S104" i="7"/>
  <c r="R104" i="7"/>
  <c r="E104" i="7"/>
  <c r="U104" i="7" s="1"/>
  <c r="S103" i="7"/>
  <c r="R103" i="7"/>
  <c r="E103" i="7"/>
  <c r="S102" i="7"/>
  <c r="R102" i="7"/>
  <c r="E102" i="7"/>
  <c r="U101" i="7"/>
  <c r="S101" i="7"/>
  <c r="R101" i="7"/>
  <c r="E101" i="7"/>
  <c r="T101" i="7" s="1"/>
  <c r="S100" i="7"/>
  <c r="R100" i="7"/>
  <c r="E100" i="7"/>
  <c r="S99" i="7"/>
  <c r="R99" i="7"/>
  <c r="E99" i="7"/>
  <c r="T99" i="7" s="1"/>
  <c r="U98" i="7"/>
  <c r="S98" i="7"/>
  <c r="R98" i="7"/>
  <c r="E98" i="7"/>
  <c r="M97" i="7"/>
  <c r="L97" i="7"/>
  <c r="K97" i="7"/>
  <c r="K114" i="7" s="1"/>
  <c r="J97" i="7"/>
  <c r="I97" i="7"/>
  <c r="H97" i="7"/>
  <c r="H114" i="7" s="1"/>
  <c r="G97" i="7"/>
  <c r="G114" i="7" s="1"/>
  <c r="F97" i="7"/>
  <c r="D97" i="7"/>
  <c r="C97" i="7"/>
  <c r="C114" i="7" s="1"/>
  <c r="B97" i="7"/>
  <c r="B114" i="7" s="1"/>
  <c r="M115" i="8"/>
  <c r="S115" i="8" s="1"/>
  <c r="L115" i="8"/>
  <c r="K115" i="8"/>
  <c r="J115" i="8"/>
  <c r="I115" i="8"/>
  <c r="H115" i="8"/>
  <c r="D115" i="8"/>
  <c r="C115" i="8"/>
  <c r="B115" i="8"/>
  <c r="O114" i="8"/>
  <c r="N114" i="8"/>
  <c r="U113" i="8"/>
  <c r="T113" i="8"/>
  <c r="S113" i="8"/>
  <c r="R113" i="8"/>
  <c r="S112" i="8"/>
  <c r="R112" i="8"/>
  <c r="E112" i="8"/>
  <c r="S111" i="8"/>
  <c r="R111" i="8"/>
  <c r="E111" i="8"/>
  <c r="S110" i="8"/>
  <c r="R110" i="8"/>
  <c r="E110" i="8"/>
  <c r="S109" i="8"/>
  <c r="R109" i="8"/>
  <c r="E109" i="8"/>
  <c r="U109" i="8" s="1"/>
  <c r="S108" i="8"/>
  <c r="R108" i="8"/>
  <c r="E108" i="8"/>
  <c r="S107" i="8"/>
  <c r="R107" i="8"/>
  <c r="E107" i="8"/>
  <c r="U107" i="8" s="1"/>
  <c r="S106" i="8"/>
  <c r="R106" i="8"/>
  <c r="E106" i="8"/>
  <c r="U106" i="8" s="1"/>
  <c r="S105" i="8"/>
  <c r="R105" i="8"/>
  <c r="E105" i="8"/>
  <c r="S104" i="8"/>
  <c r="R104" i="8"/>
  <c r="E104" i="8"/>
  <c r="S103" i="8"/>
  <c r="R103" i="8"/>
  <c r="E103" i="8"/>
  <c r="S102" i="8"/>
  <c r="R102" i="8"/>
  <c r="E102" i="8"/>
  <c r="S101" i="8"/>
  <c r="R101" i="8"/>
  <c r="E101" i="8"/>
  <c r="U101" i="8" s="1"/>
  <c r="S100" i="8"/>
  <c r="R100" i="8"/>
  <c r="E100" i="8"/>
  <c r="S99" i="8"/>
  <c r="R99" i="8"/>
  <c r="E99" i="8"/>
  <c r="U99" i="8" s="1"/>
  <c r="S98" i="8"/>
  <c r="R98" i="8"/>
  <c r="E98" i="8"/>
  <c r="U98" i="8" s="1"/>
  <c r="M97" i="8"/>
  <c r="L97" i="8"/>
  <c r="R97" i="8" s="1"/>
  <c r="K97" i="8"/>
  <c r="K114" i="8" s="1"/>
  <c r="J97" i="8"/>
  <c r="J114" i="8" s="1"/>
  <c r="I97" i="8"/>
  <c r="I114" i="8" s="1"/>
  <c r="H97" i="8"/>
  <c r="H114" i="8" s="1"/>
  <c r="G97" i="8"/>
  <c r="G114" i="8" s="1"/>
  <c r="F97" i="8"/>
  <c r="D97" i="8"/>
  <c r="D114" i="8" s="1"/>
  <c r="C97" i="8"/>
  <c r="C114" i="8" s="1"/>
  <c r="B97" i="8"/>
  <c r="B114" i="8" s="1"/>
  <c r="O115" i="9"/>
  <c r="N115" i="9"/>
  <c r="M115" i="9"/>
  <c r="S115" i="9" s="1"/>
  <c r="K115" i="9"/>
  <c r="J115" i="9"/>
  <c r="I115" i="9"/>
  <c r="H115" i="9"/>
  <c r="G115" i="9"/>
  <c r="F115" i="9"/>
  <c r="O114" i="9"/>
  <c r="N114" i="9"/>
  <c r="U113" i="9"/>
  <c r="T113" i="9"/>
  <c r="S113" i="9"/>
  <c r="R113" i="9"/>
  <c r="S112" i="9"/>
  <c r="R112" i="9"/>
  <c r="E112" i="9"/>
  <c r="S111" i="9"/>
  <c r="R111" i="9"/>
  <c r="E111" i="9"/>
  <c r="S110" i="9"/>
  <c r="R110" i="9"/>
  <c r="E110" i="9"/>
  <c r="T110" i="9" s="1"/>
  <c r="S109" i="9"/>
  <c r="R109" i="9"/>
  <c r="E109" i="9"/>
  <c r="U109" i="9" s="1"/>
  <c r="S108" i="9"/>
  <c r="R108" i="9"/>
  <c r="E108" i="9"/>
  <c r="S107" i="9"/>
  <c r="R107" i="9"/>
  <c r="E107" i="9"/>
  <c r="U107" i="9" s="1"/>
  <c r="S106" i="9"/>
  <c r="R106" i="9"/>
  <c r="E106" i="9"/>
  <c r="S105" i="9"/>
  <c r="R105" i="9"/>
  <c r="E105" i="9"/>
  <c r="U105" i="9" s="1"/>
  <c r="S104" i="9"/>
  <c r="R104" i="9"/>
  <c r="E104" i="9"/>
  <c r="S103" i="9"/>
  <c r="R103" i="9"/>
  <c r="E103" i="9"/>
  <c r="S102" i="9"/>
  <c r="R102" i="9"/>
  <c r="E102" i="9"/>
  <c r="S101" i="9"/>
  <c r="R101" i="9"/>
  <c r="E101" i="9"/>
  <c r="U101" i="9" s="1"/>
  <c r="S100" i="9"/>
  <c r="R100" i="9"/>
  <c r="E100" i="9"/>
  <c r="T100" i="9" s="1"/>
  <c r="S99" i="9"/>
  <c r="R99" i="9"/>
  <c r="E99" i="9"/>
  <c r="T99" i="9" s="1"/>
  <c r="S98" i="9"/>
  <c r="R98" i="9"/>
  <c r="E98" i="9"/>
  <c r="M97" i="9"/>
  <c r="M114" i="9" s="1"/>
  <c r="S114" i="9" s="1"/>
  <c r="L97" i="9"/>
  <c r="R97" i="9" s="1"/>
  <c r="K97" i="9"/>
  <c r="J97" i="9"/>
  <c r="J114" i="9" s="1"/>
  <c r="I97" i="9"/>
  <c r="I114" i="9" s="1"/>
  <c r="H97" i="9"/>
  <c r="H114" i="9" s="1"/>
  <c r="G97" i="9"/>
  <c r="G114" i="9" s="1"/>
  <c r="F97" i="9"/>
  <c r="F114" i="9" s="1"/>
  <c r="D97" i="9"/>
  <c r="D114" i="9" s="1"/>
  <c r="C97" i="9"/>
  <c r="B97" i="9"/>
  <c r="O115" i="10"/>
  <c r="N115" i="10"/>
  <c r="M115" i="10"/>
  <c r="S115" i="10" s="1"/>
  <c r="L115" i="10"/>
  <c r="R115" i="10" s="1"/>
  <c r="K115" i="10"/>
  <c r="J115" i="10"/>
  <c r="G115" i="10"/>
  <c r="F115" i="10"/>
  <c r="D115" i="10"/>
  <c r="C115" i="10"/>
  <c r="B115" i="10"/>
  <c r="O114" i="10"/>
  <c r="N114" i="10"/>
  <c r="U113" i="10"/>
  <c r="T113" i="10"/>
  <c r="S113" i="10"/>
  <c r="R113" i="10"/>
  <c r="S112" i="10"/>
  <c r="R112" i="10"/>
  <c r="E112" i="10"/>
  <c r="S111" i="10"/>
  <c r="R111" i="10"/>
  <c r="E111" i="10"/>
  <c r="T111" i="10" s="1"/>
  <c r="S110" i="10"/>
  <c r="R110" i="10"/>
  <c r="E110" i="10"/>
  <c r="S109" i="10"/>
  <c r="R109" i="10"/>
  <c r="E109" i="10"/>
  <c r="S108" i="10"/>
  <c r="R108" i="10"/>
  <c r="E108" i="10"/>
  <c r="S107" i="10"/>
  <c r="R107" i="10"/>
  <c r="E107" i="10"/>
  <c r="S106" i="10"/>
  <c r="R106" i="10"/>
  <c r="E106" i="10"/>
  <c r="S105" i="10"/>
  <c r="R105" i="10"/>
  <c r="E105" i="10"/>
  <c r="U105" i="10" s="1"/>
  <c r="S104" i="10"/>
  <c r="R104" i="10"/>
  <c r="E104" i="10"/>
  <c r="U104" i="10" s="1"/>
  <c r="S103" i="10"/>
  <c r="R103" i="10"/>
  <c r="E103" i="10"/>
  <c r="S102" i="10"/>
  <c r="R102" i="10"/>
  <c r="E102" i="10"/>
  <c r="T102" i="10" s="1"/>
  <c r="S101" i="10"/>
  <c r="R101" i="10"/>
  <c r="E101" i="10"/>
  <c r="S100" i="10"/>
  <c r="R100" i="10"/>
  <c r="E100" i="10"/>
  <c r="T100" i="10" s="1"/>
  <c r="U99" i="10"/>
  <c r="T99" i="10"/>
  <c r="S99" i="10"/>
  <c r="R99" i="10"/>
  <c r="E99" i="10"/>
  <c r="S98" i="10"/>
  <c r="R98" i="10"/>
  <c r="E98" i="10"/>
  <c r="M97" i="10"/>
  <c r="M114" i="10" s="1"/>
  <c r="S114" i="10" s="1"/>
  <c r="L97" i="10"/>
  <c r="L114" i="10" s="1"/>
  <c r="R114" i="10" s="1"/>
  <c r="K97" i="10"/>
  <c r="K114" i="10" s="1"/>
  <c r="J97" i="10"/>
  <c r="J114" i="10" s="1"/>
  <c r="I97" i="10"/>
  <c r="H97" i="10"/>
  <c r="G97" i="10"/>
  <c r="G114" i="10" s="1"/>
  <c r="F97" i="10"/>
  <c r="F114" i="10" s="1"/>
  <c r="D97" i="10"/>
  <c r="D114" i="10" s="1"/>
  <c r="C97" i="10"/>
  <c r="C114" i="10" s="1"/>
  <c r="B97" i="10"/>
  <c r="B114" i="10" s="1"/>
  <c r="O115" i="11"/>
  <c r="L115" i="11"/>
  <c r="R115" i="11" s="1"/>
  <c r="K115" i="11"/>
  <c r="J115" i="11"/>
  <c r="I115" i="11"/>
  <c r="H115" i="11"/>
  <c r="G115" i="11"/>
  <c r="C115" i="11"/>
  <c r="B115" i="11"/>
  <c r="O114" i="11"/>
  <c r="U113" i="11"/>
  <c r="T113" i="11"/>
  <c r="S113" i="11"/>
  <c r="R113" i="11"/>
  <c r="S112" i="11"/>
  <c r="R112" i="11"/>
  <c r="E112" i="11"/>
  <c r="T112" i="11" s="1"/>
  <c r="S111" i="11"/>
  <c r="R111" i="11"/>
  <c r="E111" i="11"/>
  <c r="S110" i="11"/>
  <c r="R110" i="11"/>
  <c r="E110" i="11"/>
  <c r="S109" i="11"/>
  <c r="R109" i="11"/>
  <c r="E109" i="11"/>
  <c r="U109" i="11" s="1"/>
  <c r="S108" i="11"/>
  <c r="R108" i="11"/>
  <c r="E108" i="11"/>
  <c r="U108" i="11" s="1"/>
  <c r="S107" i="11"/>
  <c r="R107" i="11"/>
  <c r="E107" i="11"/>
  <c r="U107" i="11" s="1"/>
  <c r="S106" i="11"/>
  <c r="R106" i="11"/>
  <c r="E106" i="11"/>
  <c r="S105" i="11"/>
  <c r="R105" i="11"/>
  <c r="E105" i="11"/>
  <c r="T105" i="11" s="1"/>
  <c r="S104" i="11"/>
  <c r="R104" i="11"/>
  <c r="E104" i="11"/>
  <c r="T104" i="11" s="1"/>
  <c r="S103" i="11"/>
  <c r="R103" i="11"/>
  <c r="E103" i="11"/>
  <c r="S102" i="11"/>
  <c r="R102" i="11"/>
  <c r="E102" i="11"/>
  <c r="T102" i="11" s="1"/>
  <c r="S101" i="11"/>
  <c r="R101" i="11"/>
  <c r="E101" i="11"/>
  <c r="S100" i="11"/>
  <c r="R100" i="11"/>
  <c r="E100" i="11"/>
  <c r="U100" i="11" s="1"/>
  <c r="S99" i="11"/>
  <c r="R99" i="11"/>
  <c r="E99" i="11"/>
  <c r="U99" i="11" s="1"/>
  <c r="S98" i="11"/>
  <c r="R98" i="11"/>
  <c r="E98" i="11"/>
  <c r="M97" i="11"/>
  <c r="L97" i="11"/>
  <c r="L114" i="11" s="1"/>
  <c r="R114" i="11" s="1"/>
  <c r="K97" i="11"/>
  <c r="K114" i="11" s="1"/>
  <c r="J97" i="11"/>
  <c r="J114" i="11" s="1"/>
  <c r="I97" i="11"/>
  <c r="I114" i="11" s="1"/>
  <c r="H97" i="11"/>
  <c r="H114" i="11" s="1"/>
  <c r="G97" i="11"/>
  <c r="G114" i="11" s="1"/>
  <c r="F97" i="11"/>
  <c r="D97" i="11"/>
  <c r="C97" i="11"/>
  <c r="C114" i="11" s="1"/>
  <c r="B97" i="11"/>
  <c r="B114" i="11" s="1"/>
  <c r="R115" i="12"/>
  <c r="O115" i="12"/>
  <c r="N115" i="12"/>
  <c r="M115" i="12"/>
  <c r="S115" i="12" s="1"/>
  <c r="L115" i="12"/>
  <c r="K115" i="12"/>
  <c r="I115" i="12"/>
  <c r="H115" i="12"/>
  <c r="G115" i="12"/>
  <c r="F115" i="12"/>
  <c r="D115" i="12"/>
  <c r="C115" i="12"/>
  <c r="B115" i="12"/>
  <c r="O114" i="12"/>
  <c r="N114" i="12"/>
  <c r="U113" i="12"/>
  <c r="T113" i="12"/>
  <c r="S113" i="12"/>
  <c r="R113" i="12"/>
  <c r="S112" i="12"/>
  <c r="R112" i="12"/>
  <c r="E112" i="12"/>
  <c r="U112" i="12" s="1"/>
  <c r="S111" i="12"/>
  <c r="R111" i="12"/>
  <c r="E111" i="12"/>
  <c r="U111" i="12" s="1"/>
  <c r="S110" i="12"/>
  <c r="R110" i="12"/>
  <c r="E110" i="12"/>
  <c r="S109" i="12"/>
  <c r="R109" i="12"/>
  <c r="E109" i="12"/>
  <c r="T109" i="12" s="1"/>
  <c r="U108" i="12"/>
  <c r="S108" i="12"/>
  <c r="R108" i="12"/>
  <c r="E108" i="12"/>
  <c r="T108" i="12" s="1"/>
  <c r="S107" i="12"/>
  <c r="R107" i="12"/>
  <c r="E107" i="12"/>
  <c r="T107" i="12" s="1"/>
  <c r="U106" i="12"/>
  <c r="S106" i="12"/>
  <c r="R106" i="12"/>
  <c r="E106" i="12"/>
  <c r="T106" i="12" s="1"/>
  <c r="S105" i="12"/>
  <c r="R105" i="12"/>
  <c r="E105" i="12"/>
  <c r="S104" i="12"/>
  <c r="R104" i="12"/>
  <c r="E104" i="12"/>
  <c r="T104" i="12" s="1"/>
  <c r="S103" i="12"/>
  <c r="R103" i="12"/>
  <c r="E103" i="12"/>
  <c r="U103" i="12" s="1"/>
  <c r="S102" i="12"/>
  <c r="R102" i="12"/>
  <c r="E102" i="12"/>
  <c r="U102" i="12" s="1"/>
  <c r="S101" i="12"/>
  <c r="R101" i="12"/>
  <c r="E101" i="12"/>
  <c r="U101" i="12" s="1"/>
  <c r="S100" i="12"/>
  <c r="R100" i="12"/>
  <c r="E100" i="12"/>
  <c r="S99" i="12"/>
  <c r="R99" i="12"/>
  <c r="E99" i="12"/>
  <c r="T99" i="12" s="1"/>
  <c r="U98" i="12"/>
  <c r="T98" i="12"/>
  <c r="S98" i="12"/>
  <c r="R98" i="12"/>
  <c r="E98" i="12"/>
  <c r="M97" i="12"/>
  <c r="M114" i="12" s="1"/>
  <c r="S114" i="12" s="1"/>
  <c r="L97" i="12"/>
  <c r="L114" i="12" s="1"/>
  <c r="R114" i="12" s="1"/>
  <c r="K97" i="12"/>
  <c r="J97" i="12"/>
  <c r="I97" i="12"/>
  <c r="I114" i="12" s="1"/>
  <c r="H97" i="12"/>
  <c r="H114" i="12" s="1"/>
  <c r="G97" i="12"/>
  <c r="G114" i="12" s="1"/>
  <c r="F97" i="12"/>
  <c r="F114" i="12" s="1"/>
  <c r="D97" i="12"/>
  <c r="D114" i="12" s="1"/>
  <c r="C97" i="12"/>
  <c r="C114" i="12" s="1"/>
  <c r="B97" i="12"/>
  <c r="R115" i="13"/>
  <c r="N115" i="13"/>
  <c r="M115" i="13"/>
  <c r="S115" i="13" s="1"/>
  <c r="L115" i="13"/>
  <c r="K115" i="13"/>
  <c r="J115" i="13"/>
  <c r="I115" i="13"/>
  <c r="F115" i="13"/>
  <c r="D115" i="13"/>
  <c r="C115" i="13"/>
  <c r="B115" i="13"/>
  <c r="N114" i="13"/>
  <c r="U113" i="13"/>
  <c r="T113" i="13"/>
  <c r="S113" i="13"/>
  <c r="R113" i="13"/>
  <c r="S112" i="13"/>
  <c r="R112" i="13"/>
  <c r="E112" i="13"/>
  <c r="U112" i="13" s="1"/>
  <c r="S111" i="13"/>
  <c r="R111" i="13"/>
  <c r="E111" i="13"/>
  <c r="U111" i="13" s="1"/>
  <c r="S110" i="13"/>
  <c r="R110" i="13"/>
  <c r="E110" i="13"/>
  <c r="S109" i="13"/>
  <c r="R109" i="13"/>
  <c r="E109" i="13"/>
  <c r="U109" i="13" s="1"/>
  <c r="S108" i="13"/>
  <c r="R108" i="13"/>
  <c r="E108" i="13"/>
  <c r="U108" i="13" s="1"/>
  <c r="S107" i="13"/>
  <c r="R107" i="13"/>
  <c r="E107" i="13"/>
  <c r="U107" i="13" s="1"/>
  <c r="S106" i="13"/>
  <c r="R106" i="13"/>
  <c r="E106" i="13"/>
  <c r="U106" i="13" s="1"/>
  <c r="S105" i="13"/>
  <c r="R105" i="13"/>
  <c r="E105" i="13"/>
  <c r="S104" i="13"/>
  <c r="R104" i="13"/>
  <c r="E104" i="13"/>
  <c r="T104" i="13" s="1"/>
  <c r="S103" i="13"/>
  <c r="R103" i="13"/>
  <c r="E103" i="13"/>
  <c r="T103" i="13" s="1"/>
  <c r="S102" i="13"/>
  <c r="R102" i="13"/>
  <c r="E102" i="13"/>
  <c r="T102" i="13" s="1"/>
  <c r="U101" i="13"/>
  <c r="S101" i="13"/>
  <c r="R101" i="13"/>
  <c r="E101" i="13"/>
  <c r="T101" i="13" s="1"/>
  <c r="S100" i="13"/>
  <c r="R100" i="13"/>
  <c r="E100" i="13"/>
  <c r="S99" i="13"/>
  <c r="R99" i="13"/>
  <c r="E99" i="13"/>
  <c r="T99" i="13" s="1"/>
  <c r="T98" i="13"/>
  <c r="S98" i="13"/>
  <c r="R98" i="13"/>
  <c r="E98" i="13"/>
  <c r="U98" i="13" s="1"/>
  <c r="M97" i="13"/>
  <c r="S97" i="13" s="1"/>
  <c r="L97" i="13"/>
  <c r="L114" i="13" s="1"/>
  <c r="R114" i="13" s="1"/>
  <c r="K97" i="13"/>
  <c r="K114" i="13" s="1"/>
  <c r="J97" i="13"/>
  <c r="J114" i="13" s="1"/>
  <c r="I97" i="13"/>
  <c r="I114" i="13" s="1"/>
  <c r="H97" i="13"/>
  <c r="G97" i="13"/>
  <c r="F97" i="13"/>
  <c r="F114" i="13" s="1"/>
  <c r="D97" i="13"/>
  <c r="D114" i="13" s="1"/>
  <c r="C97" i="13"/>
  <c r="C114" i="13" s="1"/>
  <c r="B97" i="13"/>
  <c r="B114" i="13" s="1"/>
  <c r="O115" i="14"/>
  <c r="N115" i="14"/>
  <c r="K115" i="14"/>
  <c r="J115" i="14"/>
  <c r="I115" i="14"/>
  <c r="H115" i="14"/>
  <c r="G115" i="14"/>
  <c r="F115" i="14"/>
  <c r="B115" i="14"/>
  <c r="O114" i="14"/>
  <c r="N114" i="14"/>
  <c r="M114" i="14"/>
  <c r="S114" i="14" s="1"/>
  <c r="U113" i="14"/>
  <c r="T113" i="14"/>
  <c r="S113" i="14"/>
  <c r="R113" i="14"/>
  <c r="S112" i="14"/>
  <c r="R112" i="14"/>
  <c r="E112" i="14"/>
  <c r="S111" i="14"/>
  <c r="R111" i="14"/>
  <c r="E111" i="14"/>
  <c r="T111" i="14" s="1"/>
  <c r="S110" i="14"/>
  <c r="R110" i="14"/>
  <c r="E110" i="14"/>
  <c r="U110" i="14" s="1"/>
  <c r="S109" i="14"/>
  <c r="R109" i="14"/>
  <c r="E109" i="14"/>
  <c r="U109" i="14" s="1"/>
  <c r="S108" i="14"/>
  <c r="R108" i="14"/>
  <c r="E108" i="14"/>
  <c r="U108" i="14" s="1"/>
  <c r="S107" i="14"/>
  <c r="R107" i="14"/>
  <c r="E107" i="14"/>
  <c r="S106" i="14"/>
  <c r="R106" i="14"/>
  <c r="E106" i="14"/>
  <c r="U106" i="14" s="1"/>
  <c r="S105" i="14"/>
  <c r="R105" i="14"/>
  <c r="E105" i="14"/>
  <c r="U105" i="14" s="1"/>
  <c r="S104" i="14"/>
  <c r="R104" i="14"/>
  <c r="E104" i="14"/>
  <c r="S103" i="14"/>
  <c r="R103" i="14"/>
  <c r="E103" i="14"/>
  <c r="T103" i="14" s="1"/>
  <c r="S102" i="14"/>
  <c r="R102" i="14"/>
  <c r="E102" i="14"/>
  <c r="U102" i="14" s="1"/>
  <c r="S101" i="14"/>
  <c r="R101" i="14"/>
  <c r="E101" i="14"/>
  <c r="U101" i="14" s="1"/>
  <c r="S100" i="14"/>
  <c r="R100" i="14"/>
  <c r="E100" i="14"/>
  <c r="U100" i="14" s="1"/>
  <c r="S99" i="14"/>
  <c r="R99" i="14"/>
  <c r="E99" i="14"/>
  <c r="S98" i="14"/>
  <c r="R98" i="14"/>
  <c r="E98" i="14"/>
  <c r="U98" i="14" s="1"/>
  <c r="M97" i="14"/>
  <c r="S97" i="14" s="1"/>
  <c r="L97" i="14"/>
  <c r="R97" i="14" s="1"/>
  <c r="K97" i="14"/>
  <c r="K114" i="14" s="1"/>
  <c r="J97" i="14"/>
  <c r="J114" i="14" s="1"/>
  <c r="I97" i="14"/>
  <c r="I114" i="14" s="1"/>
  <c r="H97" i="14"/>
  <c r="H114" i="14" s="1"/>
  <c r="G97" i="14"/>
  <c r="G114" i="14" s="1"/>
  <c r="F97" i="14"/>
  <c r="F114" i="14" s="1"/>
  <c r="D97" i="14"/>
  <c r="C97" i="14"/>
  <c r="B97" i="14"/>
  <c r="B114" i="14" s="1"/>
  <c r="O115" i="15"/>
  <c r="N115" i="15"/>
  <c r="M115" i="15"/>
  <c r="S115" i="15" s="1"/>
  <c r="L115" i="15"/>
  <c r="K115" i="15"/>
  <c r="H115" i="15"/>
  <c r="G115" i="15"/>
  <c r="F115" i="15"/>
  <c r="D115" i="15"/>
  <c r="C115" i="15"/>
  <c r="B115" i="15"/>
  <c r="O114" i="15"/>
  <c r="N114" i="15"/>
  <c r="K114" i="15"/>
  <c r="U113" i="15"/>
  <c r="T113" i="15"/>
  <c r="S113" i="15"/>
  <c r="R113" i="15"/>
  <c r="S112" i="15"/>
  <c r="R112" i="15"/>
  <c r="E112" i="15"/>
  <c r="U112" i="15" s="1"/>
  <c r="S111" i="15"/>
  <c r="R111" i="15"/>
  <c r="E111" i="15"/>
  <c r="T111" i="15" s="1"/>
  <c r="S110" i="15"/>
  <c r="R110" i="15"/>
  <c r="E110" i="15"/>
  <c r="U110" i="15" s="1"/>
  <c r="S109" i="15"/>
  <c r="R109" i="15"/>
  <c r="E109" i="15"/>
  <c r="S108" i="15"/>
  <c r="R108" i="15"/>
  <c r="E108" i="15"/>
  <c r="U108" i="15" s="1"/>
  <c r="S107" i="15"/>
  <c r="R107" i="15"/>
  <c r="E107" i="15"/>
  <c r="S106" i="15"/>
  <c r="R106" i="15"/>
  <c r="E106" i="15"/>
  <c r="T106" i="15" s="1"/>
  <c r="U105" i="15"/>
  <c r="S105" i="15"/>
  <c r="R105" i="15"/>
  <c r="E105" i="15"/>
  <c r="T105" i="15" s="1"/>
  <c r="S104" i="15"/>
  <c r="R104" i="15"/>
  <c r="E104" i="15"/>
  <c r="U104" i="15" s="1"/>
  <c r="S103" i="15"/>
  <c r="R103" i="15"/>
  <c r="E103" i="15"/>
  <c r="T103" i="15" s="1"/>
  <c r="S102" i="15"/>
  <c r="R102" i="15"/>
  <c r="E102" i="15"/>
  <c r="U102" i="15" s="1"/>
  <c r="S101" i="15"/>
  <c r="R101" i="15"/>
  <c r="E101" i="15"/>
  <c r="T100" i="15"/>
  <c r="S100" i="15"/>
  <c r="R100" i="15"/>
  <c r="E100" i="15"/>
  <c r="U100" i="15" s="1"/>
  <c r="S99" i="15"/>
  <c r="R99" i="15"/>
  <c r="E99" i="15"/>
  <c r="S98" i="15"/>
  <c r="R98" i="15"/>
  <c r="E98" i="15"/>
  <c r="T98" i="15" s="1"/>
  <c r="M97" i="15"/>
  <c r="M114" i="15" s="1"/>
  <c r="S114" i="15" s="1"/>
  <c r="L97" i="15"/>
  <c r="L114" i="15" s="1"/>
  <c r="K97" i="15"/>
  <c r="J97" i="15"/>
  <c r="J114" i="15" s="1"/>
  <c r="I97" i="15"/>
  <c r="H97" i="15"/>
  <c r="H114" i="15" s="1"/>
  <c r="G97" i="15"/>
  <c r="G114" i="15" s="1"/>
  <c r="F97" i="15"/>
  <c r="F114" i="15" s="1"/>
  <c r="D97" i="15"/>
  <c r="D114" i="15" s="1"/>
  <c r="C97" i="15"/>
  <c r="C114" i="15" s="1"/>
  <c r="B97" i="15"/>
  <c r="B114" i="15" s="1"/>
  <c r="O115" i="16"/>
  <c r="M115" i="16"/>
  <c r="S115" i="16" s="1"/>
  <c r="L115" i="16"/>
  <c r="K115" i="16"/>
  <c r="J115" i="16"/>
  <c r="I115" i="16"/>
  <c r="H115" i="16"/>
  <c r="G115" i="16"/>
  <c r="D115" i="16"/>
  <c r="C115" i="16"/>
  <c r="B115" i="16"/>
  <c r="U113" i="16"/>
  <c r="T113" i="16"/>
  <c r="S113" i="16"/>
  <c r="R113" i="16"/>
  <c r="S112" i="16"/>
  <c r="R112" i="16"/>
  <c r="E112" i="16"/>
  <c r="S111" i="16"/>
  <c r="R111" i="16"/>
  <c r="E111" i="16"/>
  <c r="T111" i="16" s="1"/>
  <c r="S110" i="16"/>
  <c r="R110" i="16"/>
  <c r="E110" i="16"/>
  <c r="S109" i="16"/>
  <c r="R109" i="16"/>
  <c r="E109" i="16"/>
  <c r="S108" i="16"/>
  <c r="R108" i="16"/>
  <c r="E108" i="16"/>
  <c r="S107" i="16"/>
  <c r="R107" i="16"/>
  <c r="E107" i="16"/>
  <c r="U107" i="16" s="1"/>
  <c r="S106" i="16"/>
  <c r="R106" i="16"/>
  <c r="E106" i="16"/>
  <c r="S105" i="16"/>
  <c r="R105" i="16"/>
  <c r="E105" i="16"/>
  <c r="U105" i="16" s="1"/>
  <c r="S104" i="16"/>
  <c r="R104" i="16"/>
  <c r="E104" i="16"/>
  <c r="U103" i="16"/>
  <c r="S103" i="16"/>
  <c r="R103" i="16"/>
  <c r="E103" i="16"/>
  <c r="T103" i="16" s="1"/>
  <c r="S102" i="16"/>
  <c r="R102" i="16"/>
  <c r="E102" i="16"/>
  <c r="U101" i="16"/>
  <c r="S101" i="16"/>
  <c r="R101" i="16"/>
  <c r="E101" i="16"/>
  <c r="T101" i="16" s="1"/>
  <c r="S100" i="16"/>
  <c r="R100" i="16"/>
  <c r="E100" i="16"/>
  <c r="S99" i="16"/>
  <c r="R99" i="16"/>
  <c r="E99" i="16"/>
  <c r="U99" i="16" s="1"/>
  <c r="S98" i="16"/>
  <c r="R98" i="16"/>
  <c r="E98" i="16"/>
  <c r="M97" i="16"/>
  <c r="L97" i="16"/>
  <c r="L114" i="16" s="1"/>
  <c r="K97" i="16"/>
  <c r="K114" i="16" s="1"/>
  <c r="J97" i="16"/>
  <c r="J114" i="16" s="1"/>
  <c r="I97" i="16"/>
  <c r="I114" i="16" s="1"/>
  <c r="H97" i="16"/>
  <c r="H114" i="16" s="1"/>
  <c r="G97" i="16"/>
  <c r="F97" i="16"/>
  <c r="D97" i="16"/>
  <c r="D114" i="16" s="1"/>
  <c r="C97" i="16"/>
  <c r="C114" i="16" s="1"/>
  <c r="B97" i="16"/>
  <c r="B114" i="16" s="1"/>
  <c r="O115" i="17"/>
  <c r="N115" i="17"/>
  <c r="M115" i="17"/>
  <c r="S115" i="17" s="1"/>
  <c r="J115" i="17"/>
  <c r="I115" i="17"/>
  <c r="H115" i="17"/>
  <c r="G115" i="17"/>
  <c r="F115" i="17"/>
  <c r="D115" i="17"/>
  <c r="O114" i="17"/>
  <c r="N114" i="17"/>
  <c r="U113" i="17"/>
  <c r="T113" i="17"/>
  <c r="S113" i="17"/>
  <c r="R113" i="17"/>
  <c r="S112" i="17"/>
  <c r="R112" i="17"/>
  <c r="E112" i="17"/>
  <c r="T112" i="17" s="1"/>
  <c r="S111" i="17"/>
  <c r="R111" i="17"/>
  <c r="E111" i="17"/>
  <c r="U111" i="17" s="1"/>
  <c r="S110" i="17"/>
  <c r="R110" i="17"/>
  <c r="E110" i="17"/>
  <c r="U110" i="17" s="1"/>
  <c r="S109" i="17"/>
  <c r="R109" i="17"/>
  <c r="E109" i="17"/>
  <c r="U109" i="17" s="1"/>
  <c r="S108" i="17"/>
  <c r="R108" i="17"/>
  <c r="E108" i="17"/>
  <c r="U108" i="17" s="1"/>
  <c r="S107" i="17"/>
  <c r="R107" i="17"/>
  <c r="E107" i="17"/>
  <c r="S106" i="17"/>
  <c r="R106" i="17"/>
  <c r="E106" i="17"/>
  <c r="T106" i="17" s="1"/>
  <c r="S105" i="17"/>
  <c r="R105" i="17"/>
  <c r="E105" i="17"/>
  <c r="U104" i="17"/>
  <c r="S104" i="17"/>
  <c r="R104" i="17"/>
  <c r="E104" i="17"/>
  <c r="T104" i="17" s="1"/>
  <c r="S103" i="17"/>
  <c r="R103" i="17"/>
  <c r="E103" i="17"/>
  <c r="U103" i="17" s="1"/>
  <c r="S102" i="17"/>
  <c r="R102" i="17"/>
  <c r="E102" i="17"/>
  <c r="U102" i="17" s="1"/>
  <c r="S101" i="17"/>
  <c r="R101" i="17"/>
  <c r="E101" i="17"/>
  <c r="U101" i="17" s="1"/>
  <c r="S100" i="17"/>
  <c r="R100" i="17"/>
  <c r="E100" i="17"/>
  <c r="T100" i="17" s="1"/>
  <c r="S99" i="17"/>
  <c r="R99" i="17"/>
  <c r="E99" i="17"/>
  <c r="U98" i="17"/>
  <c r="S98" i="17"/>
  <c r="R98" i="17"/>
  <c r="E98" i="17"/>
  <c r="T98" i="17" s="1"/>
  <c r="M97" i="17"/>
  <c r="L97" i="17"/>
  <c r="K97" i="17"/>
  <c r="J97" i="17"/>
  <c r="J114" i="17" s="1"/>
  <c r="I97" i="17"/>
  <c r="I114" i="17" s="1"/>
  <c r="H97" i="17"/>
  <c r="H114" i="17" s="1"/>
  <c r="G97" i="17"/>
  <c r="G114" i="17" s="1"/>
  <c r="F97" i="17"/>
  <c r="F114" i="17" s="1"/>
  <c r="D97" i="17"/>
  <c r="D114" i="17" s="1"/>
  <c r="C97" i="17"/>
  <c r="B97" i="17"/>
  <c r="O115" i="18"/>
  <c r="N115" i="18"/>
  <c r="M115" i="18"/>
  <c r="S115" i="18" s="1"/>
  <c r="L115" i="18"/>
  <c r="R115" i="18" s="1"/>
  <c r="K115" i="18"/>
  <c r="J115" i="18"/>
  <c r="G115" i="18"/>
  <c r="F115" i="18"/>
  <c r="D115" i="18"/>
  <c r="C115" i="18"/>
  <c r="B115" i="18"/>
  <c r="O114" i="18"/>
  <c r="N114" i="18"/>
  <c r="U113" i="18"/>
  <c r="T113" i="18"/>
  <c r="S113" i="18"/>
  <c r="R113" i="18"/>
  <c r="S112" i="18"/>
  <c r="R112" i="18"/>
  <c r="E112" i="18"/>
  <c r="T112" i="18" s="1"/>
  <c r="S111" i="18"/>
  <c r="R111" i="18"/>
  <c r="E111" i="18"/>
  <c r="S110" i="18"/>
  <c r="R110" i="18"/>
  <c r="E110" i="18"/>
  <c r="S109" i="18"/>
  <c r="R109" i="18"/>
  <c r="E109" i="18"/>
  <c r="U109" i="18" s="1"/>
  <c r="S108" i="18"/>
  <c r="R108" i="18"/>
  <c r="E108" i="18"/>
  <c r="U108" i="18" s="1"/>
  <c r="S107" i="18"/>
  <c r="R107" i="18"/>
  <c r="E107" i="18"/>
  <c r="S106" i="18"/>
  <c r="R106" i="18"/>
  <c r="E106" i="18"/>
  <c r="U106" i="18" s="1"/>
  <c r="S105" i="18"/>
  <c r="R105" i="18"/>
  <c r="E105" i="18"/>
  <c r="S104" i="18"/>
  <c r="R104" i="18"/>
  <c r="E104" i="18"/>
  <c r="U104" i="18" s="1"/>
  <c r="S103" i="18"/>
  <c r="R103" i="18"/>
  <c r="E103" i="18"/>
  <c r="S102" i="18"/>
  <c r="R102" i="18"/>
  <c r="E102" i="18"/>
  <c r="S101" i="18"/>
  <c r="R101" i="18"/>
  <c r="E101" i="18"/>
  <c r="S100" i="18"/>
  <c r="R100" i="18"/>
  <c r="E100" i="18"/>
  <c r="U100" i="18" s="1"/>
  <c r="S99" i="18"/>
  <c r="R99" i="18"/>
  <c r="E99" i="18"/>
  <c r="T99" i="18" s="1"/>
  <c r="S98" i="18"/>
  <c r="R98" i="18"/>
  <c r="E98" i="18"/>
  <c r="T98" i="18" s="1"/>
  <c r="M97" i="18"/>
  <c r="S97" i="18" s="1"/>
  <c r="L97" i="18"/>
  <c r="R97" i="18" s="1"/>
  <c r="K97" i="18"/>
  <c r="K114" i="18" s="1"/>
  <c r="J97" i="18"/>
  <c r="J114" i="18" s="1"/>
  <c r="I97" i="18"/>
  <c r="H97" i="18"/>
  <c r="G97" i="18"/>
  <c r="G114" i="18" s="1"/>
  <c r="F97" i="18"/>
  <c r="F114" i="18" s="1"/>
  <c r="D97" i="18"/>
  <c r="D114" i="18" s="1"/>
  <c r="C97" i="18"/>
  <c r="C114" i="18" s="1"/>
  <c r="B97" i="18"/>
  <c r="B114" i="18" s="1"/>
  <c r="O115" i="19"/>
  <c r="L115" i="19"/>
  <c r="R115" i="19" s="1"/>
  <c r="K115" i="19"/>
  <c r="J115" i="19"/>
  <c r="I115" i="19"/>
  <c r="H115" i="19"/>
  <c r="G115" i="19"/>
  <c r="C115" i="19"/>
  <c r="B115" i="19"/>
  <c r="O114" i="19"/>
  <c r="U113" i="19"/>
  <c r="T113" i="19"/>
  <c r="S113" i="19"/>
  <c r="R113" i="19"/>
  <c r="S112" i="19"/>
  <c r="R112" i="19"/>
  <c r="E112" i="19"/>
  <c r="U112" i="19" s="1"/>
  <c r="S111" i="19"/>
  <c r="R111" i="19"/>
  <c r="E111" i="19"/>
  <c r="U111" i="19" s="1"/>
  <c r="S110" i="19"/>
  <c r="R110" i="19"/>
  <c r="E110" i="19"/>
  <c r="S109" i="19"/>
  <c r="R109" i="19"/>
  <c r="E109" i="19"/>
  <c r="U109" i="19" s="1"/>
  <c r="S108" i="19"/>
  <c r="R108" i="19"/>
  <c r="E108" i="19"/>
  <c r="S107" i="19"/>
  <c r="R107" i="19"/>
  <c r="E107" i="19"/>
  <c r="U107" i="19" s="1"/>
  <c r="S106" i="19"/>
  <c r="R106" i="19"/>
  <c r="E106" i="19"/>
  <c r="U106" i="19" s="1"/>
  <c r="S105" i="19"/>
  <c r="R105" i="19"/>
  <c r="E105" i="19"/>
  <c r="T104" i="19"/>
  <c r="S104" i="19"/>
  <c r="R104" i="19"/>
  <c r="E104" i="19"/>
  <c r="U104" i="19" s="1"/>
  <c r="S103" i="19"/>
  <c r="R103" i="19"/>
  <c r="E103" i="19"/>
  <c r="U103" i="19" s="1"/>
  <c r="S102" i="19"/>
  <c r="R102" i="19"/>
  <c r="E102" i="19"/>
  <c r="T102" i="19" s="1"/>
  <c r="S101" i="19"/>
  <c r="R101" i="19"/>
  <c r="E101" i="19"/>
  <c r="T101" i="19" s="1"/>
  <c r="S100" i="19"/>
  <c r="R100" i="19"/>
  <c r="E100" i="19"/>
  <c r="S99" i="19"/>
  <c r="R99" i="19"/>
  <c r="E99" i="19"/>
  <c r="T99" i="19" s="1"/>
  <c r="S98" i="19"/>
  <c r="R98" i="19"/>
  <c r="E98" i="19"/>
  <c r="T98" i="19" s="1"/>
  <c r="M97" i="19"/>
  <c r="S97" i="19" s="1"/>
  <c r="L97" i="19"/>
  <c r="R97" i="19" s="1"/>
  <c r="K97" i="19"/>
  <c r="K114" i="19" s="1"/>
  <c r="J97" i="19"/>
  <c r="J114" i="19" s="1"/>
  <c r="I97" i="19"/>
  <c r="I114" i="19" s="1"/>
  <c r="H97" i="19"/>
  <c r="H114" i="19" s="1"/>
  <c r="G97" i="19"/>
  <c r="G114" i="19" s="1"/>
  <c r="F97" i="19"/>
  <c r="D97" i="19"/>
  <c r="C97" i="19"/>
  <c r="C114" i="19" s="1"/>
  <c r="B97" i="19"/>
  <c r="B114" i="19" s="1"/>
  <c r="S115" i="20"/>
  <c r="O115" i="20"/>
  <c r="N115" i="20"/>
  <c r="M115" i="20"/>
  <c r="L115" i="20"/>
  <c r="R115" i="20" s="1"/>
  <c r="I115" i="20"/>
  <c r="H115" i="20"/>
  <c r="G115" i="20"/>
  <c r="F115" i="20"/>
  <c r="D115" i="20"/>
  <c r="C115" i="20"/>
  <c r="O114" i="20"/>
  <c r="N114" i="20"/>
  <c r="U113" i="20"/>
  <c r="T113" i="20"/>
  <c r="S113" i="20"/>
  <c r="R113" i="20"/>
  <c r="S112" i="20"/>
  <c r="R112" i="20"/>
  <c r="E112" i="20"/>
  <c r="U112" i="20" s="1"/>
  <c r="S111" i="20"/>
  <c r="R111" i="20"/>
  <c r="E111" i="20"/>
  <c r="S110" i="20"/>
  <c r="R110" i="20"/>
  <c r="E110" i="20"/>
  <c r="U110" i="20" s="1"/>
  <c r="S109" i="20"/>
  <c r="R109" i="20"/>
  <c r="E109" i="20"/>
  <c r="T109" i="20" s="1"/>
  <c r="S108" i="20"/>
  <c r="R108" i="20"/>
  <c r="E108" i="20"/>
  <c r="S107" i="20"/>
  <c r="R107" i="20"/>
  <c r="E107" i="20"/>
  <c r="T107" i="20" s="1"/>
  <c r="S106" i="20"/>
  <c r="R106" i="20"/>
  <c r="E106" i="20"/>
  <c r="U105" i="20"/>
  <c r="S105" i="20"/>
  <c r="R105" i="20"/>
  <c r="E105" i="20"/>
  <c r="T105" i="20" s="1"/>
  <c r="S104" i="20"/>
  <c r="R104" i="20"/>
  <c r="E104" i="20"/>
  <c r="U104" i="20" s="1"/>
  <c r="S103" i="20"/>
  <c r="R103" i="20"/>
  <c r="E103" i="20"/>
  <c r="S102" i="20"/>
  <c r="R102" i="20"/>
  <c r="E102" i="20"/>
  <c r="U102" i="20" s="1"/>
  <c r="S101" i="20"/>
  <c r="R101" i="20"/>
  <c r="E101" i="20"/>
  <c r="U101" i="20" s="1"/>
  <c r="S100" i="20"/>
  <c r="R100" i="20"/>
  <c r="E100" i="20"/>
  <c r="S99" i="20"/>
  <c r="R99" i="20"/>
  <c r="E99" i="20"/>
  <c r="U99" i="20" s="1"/>
  <c r="S98" i="20"/>
  <c r="R98" i="20"/>
  <c r="E98" i="20"/>
  <c r="U98" i="20" s="1"/>
  <c r="M97" i="20"/>
  <c r="S97" i="20" s="1"/>
  <c r="L97" i="20"/>
  <c r="R97" i="20" s="1"/>
  <c r="K97" i="20"/>
  <c r="J97" i="20"/>
  <c r="I97" i="20"/>
  <c r="I114" i="20" s="1"/>
  <c r="H97" i="20"/>
  <c r="H114" i="20" s="1"/>
  <c r="G97" i="20"/>
  <c r="G114" i="20" s="1"/>
  <c r="F97" i="20"/>
  <c r="F114" i="20" s="1"/>
  <c r="D97" i="20"/>
  <c r="D114" i="20" s="1"/>
  <c r="C97" i="20"/>
  <c r="C114" i="20" s="1"/>
  <c r="B97" i="20"/>
  <c r="N115" i="21"/>
  <c r="M115" i="21"/>
  <c r="S115" i="21" s="1"/>
  <c r="L115" i="21"/>
  <c r="R115" i="21" s="1"/>
  <c r="K115" i="21"/>
  <c r="J115" i="21"/>
  <c r="I115" i="21"/>
  <c r="F115" i="21"/>
  <c r="D115" i="21"/>
  <c r="C115" i="21"/>
  <c r="B115" i="21"/>
  <c r="N114" i="21"/>
  <c r="U113" i="21"/>
  <c r="T113" i="21"/>
  <c r="S113" i="21"/>
  <c r="R113" i="21"/>
  <c r="S112" i="21"/>
  <c r="R112" i="21"/>
  <c r="E112" i="21"/>
  <c r="U112" i="21" s="1"/>
  <c r="S111" i="21"/>
  <c r="R111" i="21"/>
  <c r="E111" i="21"/>
  <c r="S110" i="21"/>
  <c r="R110" i="21"/>
  <c r="E110" i="21"/>
  <c r="U110" i="21" s="1"/>
  <c r="S109" i="21"/>
  <c r="R109" i="21"/>
  <c r="E109" i="21"/>
  <c r="S108" i="21"/>
  <c r="R108" i="21"/>
  <c r="E108" i="21"/>
  <c r="T108" i="21" s="1"/>
  <c r="S107" i="21"/>
  <c r="R107" i="21"/>
  <c r="E107" i="21"/>
  <c r="U107" i="21" s="1"/>
  <c r="S106" i="21"/>
  <c r="R106" i="21"/>
  <c r="E106" i="21"/>
  <c r="U106" i="21" s="1"/>
  <c r="S105" i="21"/>
  <c r="R105" i="21"/>
  <c r="E105" i="21"/>
  <c r="U105" i="21" s="1"/>
  <c r="U104" i="21"/>
  <c r="S104" i="21"/>
  <c r="R104" i="21"/>
  <c r="E104" i="21"/>
  <c r="T104" i="21" s="1"/>
  <c r="S103" i="21"/>
  <c r="R103" i="21"/>
  <c r="E103" i="21"/>
  <c r="U102" i="21"/>
  <c r="T102" i="21"/>
  <c r="S102" i="21"/>
  <c r="R102" i="21"/>
  <c r="E102" i="21"/>
  <c r="S101" i="21"/>
  <c r="R101" i="21"/>
  <c r="E101" i="21"/>
  <c r="S100" i="21"/>
  <c r="R100" i="21"/>
  <c r="E100" i="21"/>
  <c r="S99" i="21"/>
  <c r="R99" i="21"/>
  <c r="E99" i="21"/>
  <c r="S98" i="21"/>
  <c r="R98" i="21"/>
  <c r="E98" i="21"/>
  <c r="M97" i="21"/>
  <c r="S97" i="21" s="1"/>
  <c r="L97" i="21"/>
  <c r="R97" i="21" s="1"/>
  <c r="K97" i="21"/>
  <c r="K114" i="21" s="1"/>
  <c r="J97" i="21"/>
  <c r="J114" i="21" s="1"/>
  <c r="I97" i="21"/>
  <c r="I114" i="21" s="1"/>
  <c r="H97" i="21"/>
  <c r="H114" i="21" s="1"/>
  <c r="G97" i="21"/>
  <c r="F97" i="21"/>
  <c r="F114" i="21" s="1"/>
  <c r="D97" i="21"/>
  <c r="D114" i="21" s="1"/>
  <c r="C97" i="21"/>
  <c r="C114" i="21" s="1"/>
  <c r="B97" i="21"/>
  <c r="B114" i="21" s="1"/>
  <c r="O115" i="22"/>
  <c r="N115" i="22"/>
  <c r="M115" i="22"/>
  <c r="S115" i="22" s="1"/>
  <c r="K115" i="22"/>
  <c r="J115" i="22"/>
  <c r="I115" i="22"/>
  <c r="H115" i="22"/>
  <c r="G115" i="22"/>
  <c r="F115" i="22"/>
  <c r="D115" i="22"/>
  <c r="B115" i="22"/>
  <c r="O114" i="22"/>
  <c r="N114" i="22"/>
  <c r="U113" i="22"/>
  <c r="T113" i="22"/>
  <c r="S113" i="22"/>
  <c r="R113" i="22"/>
  <c r="S112" i="22"/>
  <c r="R112" i="22"/>
  <c r="E112" i="22"/>
  <c r="S111" i="22"/>
  <c r="R111" i="22"/>
  <c r="E111" i="22"/>
  <c r="T111" i="22" s="1"/>
  <c r="S110" i="22"/>
  <c r="R110" i="22"/>
  <c r="E110" i="22"/>
  <c r="U110" i="22" s="1"/>
  <c r="S109" i="22"/>
  <c r="R109" i="22"/>
  <c r="E109" i="22"/>
  <c r="T109" i="22" s="1"/>
  <c r="S108" i="22"/>
  <c r="R108" i="22"/>
  <c r="E108" i="22"/>
  <c r="S107" i="22"/>
  <c r="R107" i="22"/>
  <c r="E107" i="22"/>
  <c r="S106" i="22"/>
  <c r="R106" i="22"/>
  <c r="E106" i="22"/>
  <c r="U106" i="22" s="1"/>
  <c r="S105" i="22"/>
  <c r="R105" i="22"/>
  <c r="E105" i="22"/>
  <c r="U105" i="22" s="1"/>
  <c r="S104" i="22"/>
  <c r="R104" i="22"/>
  <c r="E104" i="22"/>
  <c r="S103" i="22"/>
  <c r="R103" i="22"/>
  <c r="E103" i="22"/>
  <c r="T103" i="22" s="1"/>
  <c r="S102" i="22"/>
  <c r="R102" i="22"/>
  <c r="E102" i="22"/>
  <c r="U102" i="22" s="1"/>
  <c r="S101" i="22"/>
  <c r="R101" i="22"/>
  <c r="E101" i="22"/>
  <c r="T101" i="22" s="1"/>
  <c r="S100" i="22"/>
  <c r="R100" i="22"/>
  <c r="E100" i="22"/>
  <c r="U100" i="22" s="1"/>
  <c r="S99" i="22"/>
  <c r="R99" i="22"/>
  <c r="E99" i="22"/>
  <c r="S98" i="22"/>
  <c r="R98" i="22"/>
  <c r="E98" i="22"/>
  <c r="U98" i="22" s="1"/>
  <c r="M97" i="22"/>
  <c r="L97" i="22"/>
  <c r="K97" i="22"/>
  <c r="K114" i="22" s="1"/>
  <c r="J97" i="22"/>
  <c r="J114" i="22" s="1"/>
  <c r="I97" i="22"/>
  <c r="I114" i="22" s="1"/>
  <c r="H97" i="22"/>
  <c r="H114" i="22" s="1"/>
  <c r="G97" i="22"/>
  <c r="G114" i="22" s="1"/>
  <c r="F97" i="22"/>
  <c r="F114" i="22" s="1"/>
  <c r="D97" i="22"/>
  <c r="C97" i="22"/>
  <c r="B97" i="22"/>
  <c r="B114" i="22" s="1"/>
  <c r="O115" i="23"/>
  <c r="N115" i="23"/>
  <c r="M115" i="23"/>
  <c r="S115" i="23" s="1"/>
  <c r="L115" i="23"/>
  <c r="K115" i="23"/>
  <c r="H115" i="23"/>
  <c r="G115" i="23"/>
  <c r="F115" i="23"/>
  <c r="D115" i="23"/>
  <c r="C115" i="23"/>
  <c r="B115" i="23"/>
  <c r="O114" i="23"/>
  <c r="N114" i="23"/>
  <c r="U113" i="23"/>
  <c r="T113" i="23"/>
  <c r="S113" i="23"/>
  <c r="R113" i="23"/>
  <c r="S112" i="23"/>
  <c r="R112" i="23"/>
  <c r="E112" i="23"/>
  <c r="T112" i="23" s="1"/>
  <c r="S111" i="23"/>
  <c r="R111" i="23"/>
  <c r="E111" i="23"/>
  <c r="T111" i="23" s="1"/>
  <c r="S110" i="23"/>
  <c r="R110" i="23"/>
  <c r="E110" i="23"/>
  <c r="S109" i="23"/>
  <c r="R109" i="23"/>
  <c r="E109" i="23"/>
  <c r="U109" i="23" s="1"/>
  <c r="S108" i="23"/>
  <c r="R108" i="23"/>
  <c r="E108" i="23"/>
  <c r="S107" i="23"/>
  <c r="R107" i="23"/>
  <c r="E107" i="23"/>
  <c r="S106" i="23"/>
  <c r="R106" i="23"/>
  <c r="E106" i="23"/>
  <c r="T106" i="23" s="1"/>
  <c r="U105" i="23"/>
  <c r="S105" i="23"/>
  <c r="R105" i="23"/>
  <c r="E105" i="23"/>
  <c r="T105" i="23" s="1"/>
  <c r="S104" i="23"/>
  <c r="R104" i="23"/>
  <c r="E104" i="23"/>
  <c r="U103" i="23"/>
  <c r="T103" i="23"/>
  <c r="S103" i="23"/>
  <c r="R103" i="23"/>
  <c r="E103" i="23"/>
  <c r="S102" i="23"/>
  <c r="R102" i="23"/>
  <c r="E102" i="23"/>
  <c r="S101" i="23"/>
  <c r="R101" i="23"/>
  <c r="E101" i="23"/>
  <c r="U101" i="23" s="1"/>
  <c r="S100" i="23"/>
  <c r="R100" i="23"/>
  <c r="E100" i="23"/>
  <c r="U100" i="23" s="1"/>
  <c r="S99" i="23"/>
  <c r="R99" i="23"/>
  <c r="E99" i="23"/>
  <c r="S98" i="23"/>
  <c r="R98" i="23"/>
  <c r="E98" i="23"/>
  <c r="T98" i="23" s="1"/>
  <c r="M97" i="23"/>
  <c r="M114" i="23" s="1"/>
  <c r="S114" i="23" s="1"/>
  <c r="L97" i="23"/>
  <c r="L114" i="23" s="1"/>
  <c r="K97" i="23"/>
  <c r="K114" i="23" s="1"/>
  <c r="J97" i="23"/>
  <c r="J114" i="23" s="1"/>
  <c r="I97" i="23"/>
  <c r="H97" i="23"/>
  <c r="H114" i="23" s="1"/>
  <c r="G97" i="23"/>
  <c r="G114" i="23" s="1"/>
  <c r="F97" i="23"/>
  <c r="F114" i="23" s="1"/>
  <c r="D97" i="23"/>
  <c r="D114" i="23" s="1"/>
  <c r="C97" i="23"/>
  <c r="C114" i="23" s="1"/>
  <c r="B97" i="23"/>
  <c r="B114" i="23" s="1"/>
  <c r="O115" i="24"/>
  <c r="M115" i="24"/>
  <c r="S115" i="24" s="1"/>
  <c r="L115" i="24"/>
  <c r="K115" i="24"/>
  <c r="J115" i="24"/>
  <c r="I115" i="24"/>
  <c r="H115" i="24"/>
  <c r="G115" i="24"/>
  <c r="D115" i="24"/>
  <c r="C115" i="24"/>
  <c r="B115" i="24"/>
  <c r="L114" i="24"/>
  <c r="D114" i="24"/>
  <c r="U113" i="24"/>
  <c r="T113" i="24"/>
  <c r="S113" i="24"/>
  <c r="R113" i="24"/>
  <c r="S112" i="24"/>
  <c r="R112" i="24"/>
  <c r="E112" i="24"/>
  <c r="U112" i="24" s="1"/>
  <c r="S111" i="24"/>
  <c r="R111" i="24"/>
  <c r="E111" i="24"/>
  <c r="S110" i="24"/>
  <c r="R110" i="24"/>
  <c r="E110" i="24"/>
  <c r="S109" i="24"/>
  <c r="R109" i="24"/>
  <c r="E109" i="24"/>
  <c r="T109" i="24" s="1"/>
  <c r="S108" i="24"/>
  <c r="R108" i="24"/>
  <c r="E108" i="24"/>
  <c r="U108" i="24" s="1"/>
  <c r="S107" i="24"/>
  <c r="R107" i="24"/>
  <c r="E107" i="24"/>
  <c r="S106" i="24"/>
  <c r="R106" i="24"/>
  <c r="E106" i="24"/>
  <c r="U106" i="24" s="1"/>
  <c r="S105" i="24"/>
  <c r="R105" i="24"/>
  <c r="E105" i="24"/>
  <c r="S104" i="24"/>
  <c r="R104" i="24"/>
  <c r="E104" i="24"/>
  <c r="U104" i="24" s="1"/>
  <c r="S103" i="24"/>
  <c r="R103" i="24"/>
  <c r="E103" i="24"/>
  <c r="U103" i="24" s="1"/>
  <c r="S102" i="24"/>
  <c r="R102" i="24"/>
  <c r="E102" i="24"/>
  <c r="S101" i="24"/>
  <c r="R101" i="24"/>
  <c r="E101" i="24"/>
  <c r="T101" i="24" s="1"/>
  <c r="T100" i="24"/>
  <c r="S100" i="24"/>
  <c r="R100" i="24"/>
  <c r="E100" i="24"/>
  <c r="U100" i="24" s="1"/>
  <c r="S99" i="24"/>
  <c r="R99" i="24"/>
  <c r="E99" i="24"/>
  <c r="T99" i="24" s="1"/>
  <c r="T98" i="24"/>
  <c r="S98" i="24"/>
  <c r="R98" i="24"/>
  <c r="E98" i="24"/>
  <c r="U98" i="24" s="1"/>
  <c r="M97" i="24"/>
  <c r="L97" i="24"/>
  <c r="R97" i="24" s="1"/>
  <c r="K97" i="24"/>
  <c r="K114" i="24" s="1"/>
  <c r="J97" i="24"/>
  <c r="J114" i="24" s="1"/>
  <c r="I97" i="24"/>
  <c r="I114" i="24" s="1"/>
  <c r="H97" i="24"/>
  <c r="H114" i="24" s="1"/>
  <c r="G97" i="24"/>
  <c r="F97" i="24"/>
  <c r="D97" i="24"/>
  <c r="C97" i="24"/>
  <c r="C114" i="24" s="1"/>
  <c r="B97" i="24"/>
  <c r="B114" i="24" s="1"/>
  <c r="O115" i="25"/>
  <c r="N115" i="25"/>
  <c r="M115" i="25"/>
  <c r="S115" i="25" s="1"/>
  <c r="J115" i="25"/>
  <c r="I115" i="25"/>
  <c r="H115" i="25"/>
  <c r="G115" i="25"/>
  <c r="F115" i="25"/>
  <c r="D115" i="25"/>
  <c r="O114" i="25"/>
  <c r="N114" i="25"/>
  <c r="I114" i="25"/>
  <c r="U113" i="25"/>
  <c r="T113" i="25"/>
  <c r="S113" i="25"/>
  <c r="R113" i="25"/>
  <c r="S112" i="25"/>
  <c r="R112" i="25"/>
  <c r="E112" i="25"/>
  <c r="S111" i="25"/>
  <c r="R111" i="25"/>
  <c r="E111" i="25"/>
  <c r="T111" i="25" s="1"/>
  <c r="S110" i="25"/>
  <c r="R110" i="25"/>
  <c r="E110" i="25"/>
  <c r="T110" i="25" s="1"/>
  <c r="S109" i="25"/>
  <c r="R109" i="25"/>
  <c r="E109" i="25"/>
  <c r="U109" i="25" s="1"/>
  <c r="S108" i="25"/>
  <c r="R108" i="25"/>
  <c r="E108" i="25"/>
  <c r="S107" i="25"/>
  <c r="R107" i="25"/>
  <c r="E107" i="25"/>
  <c r="U107" i="25" s="1"/>
  <c r="S106" i="25"/>
  <c r="R106" i="25"/>
  <c r="E106" i="25"/>
  <c r="U106" i="25" s="1"/>
  <c r="S105" i="25"/>
  <c r="R105" i="25"/>
  <c r="E105" i="25"/>
  <c r="S104" i="25"/>
  <c r="R104" i="25"/>
  <c r="E104" i="25"/>
  <c r="S103" i="25"/>
  <c r="R103" i="25"/>
  <c r="E103" i="25"/>
  <c r="T103" i="25" s="1"/>
  <c r="S102" i="25"/>
  <c r="R102" i="25"/>
  <c r="E102" i="25"/>
  <c r="S101" i="25"/>
  <c r="R101" i="25"/>
  <c r="E101" i="25"/>
  <c r="U101" i="25" s="1"/>
  <c r="S100" i="25"/>
  <c r="R100" i="25"/>
  <c r="E100" i="25"/>
  <c r="S99" i="25"/>
  <c r="R99" i="25"/>
  <c r="E99" i="25"/>
  <c r="U99" i="25" s="1"/>
  <c r="S98" i="25"/>
  <c r="R98" i="25"/>
  <c r="E98" i="25"/>
  <c r="U98" i="25" s="1"/>
  <c r="M97" i="25"/>
  <c r="L97" i="25"/>
  <c r="K97" i="25"/>
  <c r="J97" i="25"/>
  <c r="J114" i="25" s="1"/>
  <c r="I97" i="25"/>
  <c r="H97" i="25"/>
  <c r="H114" i="25" s="1"/>
  <c r="G97" i="25"/>
  <c r="G114" i="25" s="1"/>
  <c r="F97" i="25"/>
  <c r="F114" i="25" s="1"/>
  <c r="D97" i="25"/>
  <c r="D114" i="25" s="1"/>
  <c r="C97" i="25"/>
  <c r="B97" i="25"/>
  <c r="O115" i="26"/>
  <c r="N115" i="26"/>
  <c r="M115" i="26"/>
  <c r="S115" i="26" s="1"/>
  <c r="L115" i="26"/>
  <c r="R115" i="26" s="1"/>
  <c r="K115" i="26"/>
  <c r="J115" i="26"/>
  <c r="G115" i="26"/>
  <c r="F115" i="26"/>
  <c r="D115" i="26"/>
  <c r="C115" i="26"/>
  <c r="B115" i="26"/>
  <c r="O114" i="26"/>
  <c r="N114" i="26"/>
  <c r="U113" i="26"/>
  <c r="T113" i="26"/>
  <c r="S113" i="26"/>
  <c r="R113" i="26"/>
  <c r="S112" i="26"/>
  <c r="R112" i="26"/>
  <c r="E112" i="26"/>
  <c r="T112" i="26" s="1"/>
  <c r="S111" i="26"/>
  <c r="R111" i="26"/>
  <c r="E111" i="26"/>
  <c r="S110" i="26"/>
  <c r="R110" i="26"/>
  <c r="E110" i="26"/>
  <c r="U110" i="26" s="1"/>
  <c r="S109" i="26"/>
  <c r="R109" i="26"/>
  <c r="E109" i="26"/>
  <c r="S108" i="26"/>
  <c r="R108" i="26"/>
  <c r="E108" i="26"/>
  <c r="S107" i="26"/>
  <c r="R107" i="26"/>
  <c r="E107" i="26"/>
  <c r="T107" i="26" s="1"/>
  <c r="S106" i="26"/>
  <c r="R106" i="26"/>
  <c r="E106" i="26"/>
  <c r="S105" i="26"/>
  <c r="R105" i="26"/>
  <c r="E105" i="26"/>
  <c r="T105" i="26" s="1"/>
  <c r="S104" i="26"/>
  <c r="R104" i="26"/>
  <c r="E104" i="26"/>
  <c r="S103" i="26"/>
  <c r="R103" i="26"/>
  <c r="E103" i="26"/>
  <c r="S102" i="26"/>
  <c r="R102" i="26"/>
  <c r="E102" i="26"/>
  <c r="U102" i="26" s="1"/>
  <c r="S101" i="26"/>
  <c r="R101" i="26"/>
  <c r="E101" i="26"/>
  <c r="U101" i="26" s="1"/>
  <c r="S100" i="26"/>
  <c r="R100" i="26"/>
  <c r="E100" i="26"/>
  <c r="S99" i="26"/>
  <c r="R99" i="26"/>
  <c r="E99" i="26"/>
  <c r="S98" i="26"/>
  <c r="R98" i="26"/>
  <c r="E98" i="26"/>
  <c r="T98" i="26" s="1"/>
  <c r="M97" i="26"/>
  <c r="M114" i="26" s="1"/>
  <c r="S114" i="26" s="1"/>
  <c r="L97" i="26"/>
  <c r="R97" i="26" s="1"/>
  <c r="K97" i="26"/>
  <c r="K114" i="26" s="1"/>
  <c r="J97" i="26"/>
  <c r="J114" i="26" s="1"/>
  <c r="I97" i="26"/>
  <c r="I114" i="26" s="1"/>
  <c r="H97" i="26"/>
  <c r="G97" i="26"/>
  <c r="G114" i="26" s="1"/>
  <c r="F97" i="26"/>
  <c r="F114" i="26" s="1"/>
  <c r="D97" i="26"/>
  <c r="D114" i="26" s="1"/>
  <c r="C97" i="26"/>
  <c r="C114" i="26" s="1"/>
  <c r="B97" i="26"/>
  <c r="B114" i="26" s="1"/>
  <c r="O115" i="27"/>
  <c r="N115" i="27"/>
  <c r="L115" i="27"/>
  <c r="R115" i="27" s="1"/>
  <c r="K115" i="27"/>
  <c r="J115" i="27"/>
  <c r="I115" i="27"/>
  <c r="H115" i="27"/>
  <c r="G115" i="27"/>
  <c r="F115" i="27"/>
  <c r="C115" i="27"/>
  <c r="B115" i="27"/>
  <c r="O114" i="27"/>
  <c r="U113" i="27"/>
  <c r="T113" i="27"/>
  <c r="S113" i="27"/>
  <c r="R113" i="27"/>
  <c r="S112" i="27"/>
  <c r="R112" i="27"/>
  <c r="E112" i="27"/>
  <c r="U112" i="27" s="1"/>
  <c r="S111" i="27"/>
  <c r="R111" i="27"/>
  <c r="E111" i="27"/>
  <c r="S110" i="27"/>
  <c r="R110" i="27"/>
  <c r="E110" i="27"/>
  <c r="T110" i="27" s="1"/>
  <c r="S109" i="27"/>
  <c r="R109" i="27"/>
  <c r="E109" i="27"/>
  <c r="S108" i="27"/>
  <c r="R108" i="27"/>
  <c r="E108" i="27"/>
  <c r="S107" i="27"/>
  <c r="R107" i="27"/>
  <c r="E107" i="27"/>
  <c r="U107" i="27" s="1"/>
  <c r="S106" i="27"/>
  <c r="R106" i="27"/>
  <c r="E106" i="27"/>
  <c r="S105" i="27"/>
  <c r="R105" i="27"/>
  <c r="E105" i="27"/>
  <c r="U105" i="27" s="1"/>
  <c r="S104" i="27"/>
  <c r="R104" i="27"/>
  <c r="E104" i="27"/>
  <c r="U104" i="27" s="1"/>
  <c r="S103" i="27"/>
  <c r="R103" i="27"/>
  <c r="E103" i="27"/>
  <c r="U102" i="27"/>
  <c r="S102" i="27"/>
  <c r="R102" i="27"/>
  <c r="E102" i="27"/>
  <c r="T102" i="27" s="1"/>
  <c r="S101" i="27"/>
  <c r="R101" i="27"/>
  <c r="E101" i="27"/>
  <c r="U101" i="27" s="1"/>
  <c r="S100" i="27"/>
  <c r="R100" i="27"/>
  <c r="E100" i="27"/>
  <c r="T100" i="27" s="1"/>
  <c r="S99" i="27"/>
  <c r="R99" i="27"/>
  <c r="E99" i="27"/>
  <c r="S98" i="27"/>
  <c r="R98" i="27"/>
  <c r="E98" i="27"/>
  <c r="R97" i="27"/>
  <c r="M97" i="27"/>
  <c r="S97" i="27" s="1"/>
  <c r="L97" i="27"/>
  <c r="L114" i="27" s="1"/>
  <c r="R114" i="27" s="1"/>
  <c r="K97" i="27"/>
  <c r="K114" i="27" s="1"/>
  <c r="J97" i="27"/>
  <c r="J114" i="27" s="1"/>
  <c r="I97" i="27"/>
  <c r="I114" i="27" s="1"/>
  <c r="H97" i="27"/>
  <c r="H114" i="27" s="1"/>
  <c r="G97" i="27"/>
  <c r="G114" i="27" s="1"/>
  <c r="F97" i="27"/>
  <c r="F114" i="27" s="1"/>
  <c r="D97" i="27"/>
  <c r="C97" i="27"/>
  <c r="C114" i="27" s="1"/>
  <c r="B97" i="27"/>
  <c r="B114" i="27" s="1"/>
  <c r="O115" i="28"/>
  <c r="N115" i="28"/>
  <c r="M115" i="28"/>
  <c r="S115" i="28" s="1"/>
  <c r="L115" i="28"/>
  <c r="R115" i="28" s="1"/>
  <c r="K115" i="28"/>
  <c r="I115" i="28"/>
  <c r="H115" i="28"/>
  <c r="G115" i="28"/>
  <c r="F115" i="28"/>
  <c r="D115" i="28"/>
  <c r="C115" i="28"/>
  <c r="B115" i="28"/>
  <c r="O114" i="28"/>
  <c r="N114" i="28"/>
  <c r="U113" i="28"/>
  <c r="T113" i="28"/>
  <c r="S113" i="28"/>
  <c r="R113" i="28"/>
  <c r="S112" i="28"/>
  <c r="R112" i="28"/>
  <c r="E112" i="28"/>
  <c r="T112" i="28" s="1"/>
  <c r="S111" i="28"/>
  <c r="R111" i="28"/>
  <c r="E111" i="28"/>
  <c r="T111" i="28" s="1"/>
  <c r="S110" i="28"/>
  <c r="R110" i="28"/>
  <c r="E110" i="28"/>
  <c r="T110" i="28" s="1"/>
  <c r="S109" i="28"/>
  <c r="R109" i="28"/>
  <c r="E109" i="28"/>
  <c r="S108" i="28"/>
  <c r="R108" i="28"/>
  <c r="E108" i="28"/>
  <c r="U108" i="28" s="1"/>
  <c r="S107" i="28"/>
  <c r="R107" i="28"/>
  <c r="E107" i="28"/>
  <c r="U107" i="28" s="1"/>
  <c r="S106" i="28"/>
  <c r="R106" i="28"/>
  <c r="E106" i="28"/>
  <c r="S105" i="28"/>
  <c r="R105" i="28"/>
  <c r="E105" i="28"/>
  <c r="T105" i="28" s="1"/>
  <c r="S104" i="28"/>
  <c r="R104" i="28"/>
  <c r="E104" i="28"/>
  <c r="T104" i="28" s="1"/>
  <c r="U103" i="28"/>
  <c r="S103" i="28"/>
  <c r="R103" i="28"/>
  <c r="E103" i="28"/>
  <c r="T103" i="28" s="1"/>
  <c r="T102" i="28"/>
  <c r="S102" i="28"/>
  <c r="R102" i="28"/>
  <c r="E102" i="28"/>
  <c r="U102" i="28" s="1"/>
  <c r="S101" i="28"/>
  <c r="R101" i="28"/>
  <c r="E101" i="28"/>
  <c r="S100" i="28"/>
  <c r="R100" i="28"/>
  <c r="E100" i="28"/>
  <c r="U100" i="28" s="1"/>
  <c r="T99" i="28"/>
  <c r="S99" i="28"/>
  <c r="R99" i="28"/>
  <c r="E99" i="28"/>
  <c r="U99" i="28" s="1"/>
  <c r="S98" i="28"/>
  <c r="R98" i="28"/>
  <c r="E98" i="28"/>
  <c r="M97" i="28"/>
  <c r="L97" i="28"/>
  <c r="R97" i="28" s="1"/>
  <c r="K97" i="28"/>
  <c r="J97" i="28"/>
  <c r="I97" i="28"/>
  <c r="I114" i="28" s="1"/>
  <c r="H97" i="28"/>
  <c r="H114" i="28" s="1"/>
  <c r="G97" i="28"/>
  <c r="G114" i="28" s="1"/>
  <c r="F97" i="28"/>
  <c r="F114" i="28" s="1"/>
  <c r="D97" i="28"/>
  <c r="D114" i="28" s="1"/>
  <c r="C97" i="28"/>
  <c r="C114" i="28" s="1"/>
  <c r="B97" i="28"/>
  <c r="N115" i="29"/>
  <c r="M115" i="29"/>
  <c r="S115" i="29" s="1"/>
  <c r="L115" i="29"/>
  <c r="K115" i="29"/>
  <c r="J115" i="29"/>
  <c r="I115" i="29"/>
  <c r="F115" i="29"/>
  <c r="D115" i="29"/>
  <c r="C115" i="29"/>
  <c r="B115" i="29"/>
  <c r="N114" i="29"/>
  <c r="U113" i="29"/>
  <c r="T113" i="29"/>
  <c r="S113" i="29"/>
  <c r="R113" i="29"/>
  <c r="S112" i="29"/>
  <c r="R112" i="29"/>
  <c r="E112" i="29"/>
  <c r="S111" i="29"/>
  <c r="R111" i="29"/>
  <c r="E111" i="29"/>
  <c r="U111" i="29" s="1"/>
  <c r="S110" i="29"/>
  <c r="R110" i="29"/>
  <c r="E110" i="29"/>
  <c r="U110" i="29" s="1"/>
  <c r="S109" i="29"/>
  <c r="R109" i="29"/>
  <c r="E109" i="29"/>
  <c r="S108" i="29"/>
  <c r="R108" i="29"/>
  <c r="E108" i="29"/>
  <c r="T108" i="29" s="1"/>
  <c r="S107" i="29"/>
  <c r="R107" i="29"/>
  <c r="E107" i="29"/>
  <c r="T107" i="29" s="1"/>
  <c r="T106" i="29"/>
  <c r="S106" i="29"/>
  <c r="R106" i="29"/>
  <c r="E106" i="29"/>
  <c r="U106" i="29" s="1"/>
  <c r="S105" i="29"/>
  <c r="R105" i="29"/>
  <c r="E105" i="29"/>
  <c r="S104" i="29"/>
  <c r="R104" i="29"/>
  <c r="E104" i="29"/>
  <c r="S103" i="29"/>
  <c r="R103" i="29"/>
  <c r="E103" i="29"/>
  <c r="U103" i="29" s="1"/>
  <c r="S102" i="29"/>
  <c r="R102" i="29"/>
  <c r="E102" i="29"/>
  <c r="U102" i="29" s="1"/>
  <c r="S101" i="29"/>
  <c r="R101" i="29"/>
  <c r="E101" i="29"/>
  <c r="S100" i="29"/>
  <c r="R100" i="29"/>
  <c r="E100" i="29"/>
  <c r="S99" i="29"/>
  <c r="R99" i="29"/>
  <c r="E99" i="29"/>
  <c r="T99" i="29" s="1"/>
  <c r="S98" i="29"/>
  <c r="R98" i="29"/>
  <c r="E98" i="29"/>
  <c r="M97" i="29"/>
  <c r="S97" i="29" s="1"/>
  <c r="L97" i="29"/>
  <c r="R97" i="29" s="1"/>
  <c r="K97" i="29"/>
  <c r="K114" i="29" s="1"/>
  <c r="J97" i="29"/>
  <c r="J114" i="29" s="1"/>
  <c r="I97" i="29"/>
  <c r="I114" i="29" s="1"/>
  <c r="H97" i="29"/>
  <c r="G97" i="29"/>
  <c r="F97" i="29"/>
  <c r="F114" i="29" s="1"/>
  <c r="D97" i="29"/>
  <c r="D114" i="29" s="1"/>
  <c r="C97" i="29"/>
  <c r="C114" i="29" s="1"/>
  <c r="B97" i="29"/>
  <c r="B114" i="29" s="1"/>
  <c r="O115" i="30"/>
  <c r="N115" i="30"/>
  <c r="K115" i="30"/>
  <c r="J115" i="30"/>
  <c r="I115" i="30"/>
  <c r="H115" i="30"/>
  <c r="G115" i="30"/>
  <c r="F115" i="30"/>
  <c r="B115" i="30"/>
  <c r="O114" i="30"/>
  <c r="N114" i="30"/>
  <c r="U113" i="30"/>
  <c r="T113" i="30"/>
  <c r="S113" i="30"/>
  <c r="R113" i="30"/>
  <c r="S112" i="30"/>
  <c r="R112" i="30"/>
  <c r="E112" i="30"/>
  <c r="S111" i="30"/>
  <c r="R111" i="30"/>
  <c r="E111" i="30"/>
  <c r="T111" i="30" s="1"/>
  <c r="S110" i="30"/>
  <c r="R110" i="30"/>
  <c r="E110" i="30"/>
  <c r="U110" i="30" s="1"/>
  <c r="S109" i="30"/>
  <c r="R109" i="30"/>
  <c r="E109" i="30"/>
  <c r="S108" i="30"/>
  <c r="R108" i="30"/>
  <c r="E108" i="30"/>
  <c r="U108" i="30" s="1"/>
  <c r="S107" i="30"/>
  <c r="R107" i="30"/>
  <c r="E107" i="30"/>
  <c r="U107" i="30" s="1"/>
  <c r="S106" i="30"/>
  <c r="R106" i="30"/>
  <c r="E106" i="30"/>
  <c r="S105" i="30"/>
  <c r="R105" i="30"/>
  <c r="E105" i="30"/>
  <c r="U105" i="30" s="1"/>
  <c r="S104" i="30"/>
  <c r="R104" i="30"/>
  <c r="E104" i="30"/>
  <c r="S103" i="30"/>
  <c r="R103" i="30"/>
  <c r="E103" i="30"/>
  <c r="T103" i="30" s="1"/>
  <c r="S102" i="30"/>
  <c r="R102" i="30"/>
  <c r="E102" i="30"/>
  <c r="T102" i="30" s="1"/>
  <c r="S101" i="30"/>
  <c r="R101" i="30"/>
  <c r="E101" i="30"/>
  <c r="T101" i="30" s="1"/>
  <c r="U100" i="30"/>
  <c r="T100" i="30"/>
  <c r="S100" i="30"/>
  <c r="R100" i="30"/>
  <c r="E100" i="30"/>
  <c r="S99" i="30"/>
  <c r="R99" i="30"/>
  <c r="E99" i="30"/>
  <c r="U99" i="30" s="1"/>
  <c r="S98" i="30"/>
  <c r="R98" i="30"/>
  <c r="E98" i="30"/>
  <c r="M97" i="30"/>
  <c r="L97" i="30"/>
  <c r="R97" i="30" s="1"/>
  <c r="K97" i="30"/>
  <c r="K114" i="30" s="1"/>
  <c r="J97" i="30"/>
  <c r="J114" i="30" s="1"/>
  <c r="I97" i="30"/>
  <c r="I114" i="30" s="1"/>
  <c r="H97" i="30"/>
  <c r="H114" i="30" s="1"/>
  <c r="G97" i="30"/>
  <c r="G114" i="30" s="1"/>
  <c r="F97" i="30"/>
  <c r="F114" i="30" s="1"/>
  <c r="D97" i="30"/>
  <c r="C97" i="30"/>
  <c r="B97" i="30"/>
  <c r="B114" i="30" s="1"/>
  <c r="O115" i="31"/>
  <c r="N115" i="31"/>
  <c r="M115" i="31"/>
  <c r="S115" i="31" s="1"/>
  <c r="L115" i="31"/>
  <c r="K115" i="31"/>
  <c r="H115" i="31"/>
  <c r="G115" i="31"/>
  <c r="F115" i="31"/>
  <c r="D115" i="31"/>
  <c r="C115" i="31"/>
  <c r="B115" i="31"/>
  <c r="O114" i="31"/>
  <c r="N114" i="31"/>
  <c r="U113" i="31"/>
  <c r="T113" i="31"/>
  <c r="S113" i="31"/>
  <c r="R113" i="31"/>
  <c r="S112" i="31"/>
  <c r="R112" i="31"/>
  <c r="E112" i="31"/>
  <c r="U112" i="31" s="1"/>
  <c r="S111" i="31"/>
  <c r="R111" i="31"/>
  <c r="E111" i="31"/>
  <c r="T110" i="31"/>
  <c r="S110" i="31"/>
  <c r="R110" i="31"/>
  <c r="E110" i="31"/>
  <c r="U110" i="31" s="1"/>
  <c r="S109" i="31"/>
  <c r="R109" i="31"/>
  <c r="E109" i="31"/>
  <c r="S108" i="31"/>
  <c r="R108" i="31"/>
  <c r="E108" i="31"/>
  <c r="U108" i="31" s="1"/>
  <c r="S107" i="31"/>
  <c r="R107" i="31"/>
  <c r="E107" i="31"/>
  <c r="S106" i="31"/>
  <c r="R106" i="31"/>
  <c r="E106" i="31"/>
  <c r="T106" i="31" s="1"/>
  <c r="S105" i="31"/>
  <c r="R105" i="31"/>
  <c r="E105" i="31"/>
  <c r="T105" i="31" s="1"/>
  <c r="S104" i="31"/>
  <c r="R104" i="31"/>
  <c r="E104" i="31"/>
  <c r="T104" i="31" s="1"/>
  <c r="S103" i="31"/>
  <c r="R103" i="31"/>
  <c r="E103" i="31"/>
  <c r="S102" i="31"/>
  <c r="R102" i="31"/>
  <c r="E102" i="31"/>
  <c r="U102" i="31" s="1"/>
  <c r="S101" i="31"/>
  <c r="R101" i="31"/>
  <c r="E101" i="31"/>
  <c r="S100" i="31"/>
  <c r="R100" i="31"/>
  <c r="E100" i="31"/>
  <c r="U100" i="31" s="1"/>
  <c r="S99" i="31"/>
  <c r="R99" i="31"/>
  <c r="E99" i="31"/>
  <c r="U99" i="31" s="1"/>
  <c r="S98" i="31"/>
  <c r="R98" i="31"/>
  <c r="E98" i="31"/>
  <c r="U98" i="31" s="1"/>
  <c r="S97" i="31"/>
  <c r="M97" i="31"/>
  <c r="M114" i="31" s="1"/>
  <c r="S114" i="31" s="1"/>
  <c r="L97" i="31"/>
  <c r="L114" i="31" s="1"/>
  <c r="R114" i="31" s="1"/>
  <c r="K97" i="31"/>
  <c r="K114" i="31" s="1"/>
  <c r="J97" i="31"/>
  <c r="I97" i="31"/>
  <c r="H97" i="31"/>
  <c r="H114" i="31" s="1"/>
  <c r="G97" i="31"/>
  <c r="G114" i="31" s="1"/>
  <c r="F97" i="31"/>
  <c r="F114" i="31" s="1"/>
  <c r="D97" i="31"/>
  <c r="D114" i="31" s="1"/>
  <c r="C97" i="31"/>
  <c r="C114" i="31" s="1"/>
  <c r="B97" i="31"/>
  <c r="B114" i="31" s="1"/>
  <c r="M115" i="32"/>
  <c r="S115" i="32" s="1"/>
  <c r="L115" i="32"/>
  <c r="R115" i="32" s="1"/>
  <c r="K115" i="32"/>
  <c r="J115" i="32"/>
  <c r="I115" i="32"/>
  <c r="H115" i="32"/>
  <c r="D115" i="32"/>
  <c r="C115" i="32"/>
  <c r="B115" i="32"/>
  <c r="U113" i="32"/>
  <c r="T113" i="32"/>
  <c r="S113" i="32"/>
  <c r="R113" i="32"/>
  <c r="S112" i="32"/>
  <c r="R112" i="32"/>
  <c r="E112" i="32"/>
  <c r="U112" i="32" s="1"/>
  <c r="S111" i="32"/>
  <c r="R111" i="32"/>
  <c r="E111" i="32"/>
  <c r="U111" i="32" s="1"/>
  <c r="S110" i="32"/>
  <c r="R110" i="32"/>
  <c r="E110" i="32"/>
  <c r="U110" i="32" s="1"/>
  <c r="S109" i="32"/>
  <c r="R109" i="32"/>
  <c r="E109" i="32"/>
  <c r="U109" i="32" s="1"/>
  <c r="S108" i="32"/>
  <c r="R108" i="32"/>
  <c r="E108" i="32"/>
  <c r="T108" i="32" s="1"/>
  <c r="S107" i="32"/>
  <c r="R107" i="32"/>
  <c r="E107" i="32"/>
  <c r="U107" i="32" s="1"/>
  <c r="S106" i="32"/>
  <c r="R106" i="32"/>
  <c r="E106" i="32"/>
  <c r="T106" i="32" s="1"/>
  <c r="S105" i="32"/>
  <c r="R105" i="32"/>
  <c r="E105" i="32"/>
  <c r="S104" i="32"/>
  <c r="R104" i="32"/>
  <c r="E104" i="32"/>
  <c r="U104" i="32" s="1"/>
  <c r="S103" i="32"/>
  <c r="R103" i="32"/>
  <c r="E103" i="32"/>
  <c r="S102" i="32"/>
  <c r="R102" i="32"/>
  <c r="E102" i="32"/>
  <c r="U102" i="32" s="1"/>
  <c r="S101" i="32"/>
  <c r="R101" i="32"/>
  <c r="E101" i="32"/>
  <c r="U101" i="32" s="1"/>
  <c r="S100" i="32"/>
  <c r="R100" i="32"/>
  <c r="E100" i="32"/>
  <c r="T100" i="32" s="1"/>
  <c r="S99" i="32"/>
  <c r="R99" i="32"/>
  <c r="E99" i="32"/>
  <c r="U99" i="32" s="1"/>
  <c r="S98" i="32"/>
  <c r="R98" i="32"/>
  <c r="E98" i="32"/>
  <c r="M97" i="32"/>
  <c r="L97" i="32"/>
  <c r="K97" i="32"/>
  <c r="K114" i="32" s="1"/>
  <c r="J97" i="32"/>
  <c r="J114" i="32" s="1"/>
  <c r="I97" i="32"/>
  <c r="I114" i="32" s="1"/>
  <c r="H97" i="32"/>
  <c r="H114" i="32" s="1"/>
  <c r="G97" i="32"/>
  <c r="F97" i="32"/>
  <c r="D97" i="32"/>
  <c r="D114" i="32" s="1"/>
  <c r="C97" i="32"/>
  <c r="C114" i="32" s="1"/>
  <c r="B97" i="32"/>
  <c r="B114" i="32" s="1"/>
  <c r="O115" i="1"/>
  <c r="N115" i="1"/>
  <c r="M115" i="1"/>
  <c r="S115" i="1" s="1"/>
  <c r="J115" i="1"/>
  <c r="I115" i="1"/>
  <c r="H115" i="1"/>
  <c r="G115" i="1"/>
  <c r="F115" i="1"/>
  <c r="D115" i="1"/>
  <c r="O114" i="1"/>
  <c r="N114" i="1"/>
  <c r="U113" i="1"/>
  <c r="T113" i="1"/>
  <c r="S113" i="1"/>
  <c r="R113" i="1"/>
  <c r="S112" i="1"/>
  <c r="R112" i="1"/>
  <c r="E112" i="1"/>
  <c r="U112" i="1" s="1"/>
  <c r="S111" i="1"/>
  <c r="R111" i="1"/>
  <c r="E111" i="1"/>
  <c r="U111" i="1" s="1"/>
  <c r="S110" i="1"/>
  <c r="R110" i="1"/>
  <c r="E110" i="1"/>
  <c r="U110" i="1" s="1"/>
  <c r="S109" i="1"/>
  <c r="R109" i="1"/>
  <c r="E109" i="1"/>
  <c r="T109" i="1" s="1"/>
  <c r="S108" i="1"/>
  <c r="R108" i="1"/>
  <c r="E108" i="1"/>
  <c r="T108" i="1" s="1"/>
  <c r="S107" i="1"/>
  <c r="R107" i="1"/>
  <c r="E107" i="1"/>
  <c r="U107" i="1" s="1"/>
  <c r="S106" i="1"/>
  <c r="R106" i="1"/>
  <c r="E106" i="1"/>
  <c r="T106" i="1" s="1"/>
  <c r="S105" i="1"/>
  <c r="R105" i="1"/>
  <c r="E105" i="1"/>
  <c r="U105" i="1" s="1"/>
  <c r="S104" i="1"/>
  <c r="R104" i="1"/>
  <c r="E104" i="1"/>
  <c r="U104" i="1" s="1"/>
  <c r="S103" i="1"/>
  <c r="R103" i="1"/>
  <c r="E103" i="1"/>
  <c r="U103" i="1" s="1"/>
  <c r="S102" i="1"/>
  <c r="R102" i="1"/>
  <c r="E102" i="1"/>
  <c r="U102" i="1" s="1"/>
  <c r="S101" i="1"/>
  <c r="R101" i="1"/>
  <c r="E101" i="1"/>
  <c r="S100" i="1"/>
  <c r="R100" i="1"/>
  <c r="E100" i="1"/>
  <c r="T100" i="1" s="1"/>
  <c r="S99" i="1"/>
  <c r="R99" i="1"/>
  <c r="E99" i="1"/>
  <c r="U99" i="1" s="1"/>
  <c r="S98" i="1"/>
  <c r="R98" i="1"/>
  <c r="E98" i="1"/>
  <c r="U98" i="1" s="1"/>
  <c r="M97" i="1"/>
  <c r="M114" i="1" s="1"/>
  <c r="S114" i="1" s="1"/>
  <c r="L97" i="1"/>
  <c r="K97" i="1"/>
  <c r="J97" i="1"/>
  <c r="J114" i="1" s="1"/>
  <c r="I97" i="1"/>
  <c r="I114" i="1" s="1"/>
  <c r="H97" i="1"/>
  <c r="H114" i="1" s="1"/>
  <c r="G97" i="1"/>
  <c r="G114" i="1" s="1"/>
  <c r="F97" i="1"/>
  <c r="F114" i="1" s="1"/>
  <c r="D97" i="1"/>
  <c r="D114" i="1" s="1"/>
  <c r="C97" i="1"/>
  <c r="B97" i="1"/>
  <c r="E86" i="2"/>
  <c r="E85" i="2"/>
  <c r="E84" i="2"/>
  <c r="E83" i="2"/>
  <c r="M82" i="2"/>
  <c r="L82" i="2"/>
  <c r="K82" i="2"/>
  <c r="J82" i="2"/>
  <c r="I82" i="2"/>
  <c r="H82" i="2"/>
  <c r="G82" i="2"/>
  <c r="F82" i="2"/>
  <c r="D82" i="2"/>
  <c r="C82" i="2"/>
  <c r="B82" i="2"/>
  <c r="A79" i="2"/>
  <c r="E86" i="3"/>
  <c r="E85" i="3"/>
  <c r="E84" i="3"/>
  <c r="E83" i="3"/>
  <c r="M82" i="3"/>
  <c r="L82" i="3"/>
  <c r="K82" i="3"/>
  <c r="J82" i="3"/>
  <c r="I82" i="3"/>
  <c r="H82" i="3"/>
  <c r="G82" i="3"/>
  <c r="F82" i="3"/>
  <c r="D82" i="3"/>
  <c r="C82" i="3"/>
  <c r="B82" i="3"/>
  <c r="A79" i="3"/>
  <c r="E86" i="4"/>
  <c r="E82" i="4" s="1"/>
  <c r="E85" i="4"/>
  <c r="E84" i="4"/>
  <c r="E83" i="4"/>
  <c r="M82" i="4"/>
  <c r="L82" i="4"/>
  <c r="K82" i="4"/>
  <c r="J82" i="4"/>
  <c r="I82" i="4"/>
  <c r="H82" i="4"/>
  <c r="G82" i="4"/>
  <c r="F82" i="4"/>
  <c r="D82" i="4"/>
  <c r="C82" i="4"/>
  <c r="B82" i="4"/>
  <c r="A79" i="4"/>
  <c r="E86" i="5"/>
  <c r="E85" i="5"/>
  <c r="E84" i="5"/>
  <c r="E83" i="5"/>
  <c r="E82" i="5" s="1"/>
  <c r="M82" i="5"/>
  <c r="L82" i="5"/>
  <c r="K82" i="5"/>
  <c r="J82" i="5"/>
  <c r="I82" i="5"/>
  <c r="H82" i="5"/>
  <c r="G82" i="5"/>
  <c r="F82" i="5"/>
  <c r="D82" i="5"/>
  <c r="C82" i="5"/>
  <c r="B82" i="5"/>
  <c r="A79" i="5"/>
  <c r="E86" i="6"/>
  <c r="E85" i="6"/>
  <c r="E84" i="6"/>
  <c r="E83" i="6"/>
  <c r="M82" i="6"/>
  <c r="L82" i="6"/>
  <c r="K82" i="6"/>
  <c r="J82" i="6"/>
  <c r="I82" i="6"/>
  <c r="H82" i="6"/>
  <c r="G82" i="6"/>
  <c r="F82" i="6"/>
  <c r="D82" i="6"/>
  <c r="C82" i="6"/>
  <c r="B82" i="6"/>
  <c r="A79" i="6"/>
  <c r="E86" i="7"/>
  <c r="E85" i="7"/>
  <c r="E84" i="7"/>
  <c r="E83" i="7"/>
  <c r="M82" i="7"/>
  <c r="L82" i="7"/>
  <c r="K82" i="7"/>
  <c r="J82" i="7"/>
  <c r="I82" i="7"/>
  <c r="H82" i="7"/>
  <c r="G82" i="7"/>
  <c r="F82" i="7"/>
  <c r="D82" i="7"/>
  <c r="C82" i="7"/>
  <c r="B82" i="7"/>
  <c r="A79" i="7"/>
  <c r="E86" i="8"/>
  <c r="E85" i="8"/>
  <c r="E84" i="8"/>
  <c r="E83" i="8"/>
  <c r="M82" i="8"/>
  <c r="L82" i="8"/>
  <c r="K82" i="8"/>
  <c r="J82" i="8"/>
  <c r="I82" i="8"/>
  <c r="H82" i="8"/>
  <c r="G82" i="8"/>
  <c r="F82" i="8"/>
  <c r="D82" i="8"/>
  <c r="C82" i="8"/>
  <c r="B82" i="8"/>
  <c r="A79" i="8"/>
  <c r="E86" i="9"/>
  <c r="E85" i="9"/>
  <c r="E84" i="9"/>
  <c r="E83" i="9"/>
  <c r="M82" i="9"/>
  <c r="L82" i="9"/>
  <c r="K82" i="9"/>
  <c r="J82" i="9"/>
  <c r="I82" i="9"/>
  <c r="H82" i="9"/>
  <c r="G82" i="9"/>
  <c r="F82" i="9"/>
  <c r="D82" i="9"/>
  <c r="C82" i="9"/>
  <c r="B82" i="9"/>
  <c r="A79" i="9"/>
  <c r="E86" i="10"/>
  <c r="E85" i="10"/>
  <c r="E84" i="10"/>
  <c r="E83" i="10"/>
  <c r="M82" i="10"/>
  <c r="L82" i="10"/>
  <c r="K82" i="10"/>
  <c r="J82" i="10"/>
  <c r="I82" i="10"/>
  <c r="H82" i="10"/>
  <c r="G82" i="10"/>
  <c r="F82" i="10"/>
  <c r="D82" i="10"/>
  <c r="C82" i="10"/>
  <c r="B82" i="10"/>
  <c r="A79" i="10"/>
  <c r="E86" i="11"/>
  <c r="E85" i="11"/>
  <c r="E84" i="11"/>
  <c r="E83" i="11"/>
  <c r="M82" i="11"/>
  <c r="L82" i="11"/>
  <c r="K82" i="11"/>
  <c r="J82" i="11"/>
  <c r="I82" i="11"/>
  <c r="H82" i="11"/>
  <c r="G82" i="11"/>
  <c r="F82" i="11"/>
  <c r="D82" i="11"/>
  <c r="C82" i="11"/>
  <c r="B82" i="11"/>
  <c r="A79" i="11"/>
  <c r="E86" i="12"/>
  <c r="E85" i="12"/>
  <c r="E84" i="12"/>
  <c r="E83" i="12"/>
  <c r="M82" i="12"/>
  <c r="L82" i="12"/>
  <c r="K82" i="12"/>
  <c r="J82" i="12"/>
  <c r="I82" i="12"/>
  <c r="H82" i="12"/>
  <c r="G82" i="12"/>
  <c r="F82" i="12"/>
  <c r="D82" i="12"/>
  <c r="C82" i="12"/>
  <c r="B82" i="12"/>
  <c r="A79" i="12"/>
  <c r="E86" i="13"/>
  <c r="E85" i="13"/>
  <c r="E84" i="13"/>
  <c r="E83" i="13"/>
  <c r="M82" i="13"/>
  <c r="L82" i="13"/>
  <c r="K82" i="13"/>
  <c r="J82" i="13"/>
  <c r="I82" i="13"/>
  <c r="H82" i="13"/>
  <c r="G82" i="13"/>
  <c r="F82" i="13"/>
  <c r="D82" i="13"/>
  <c r="C82" i="13"/>
  <c r="B82" i="13"/>
  <c r="A79" i="13"/>
  <c r="E86" i="14"/>
  <c r="E85" i="14"/>
  <c r="E84" i="14"/>
  <c r="E83" i="14"/>
  <c r="M82" i="14"/>
  <c r="L82" i="14"/>
  <c r="K82" i="14"/>
  <c r="J82" i="14"/>
  <c r="I82" i="14"/>
  <c r="H82" i="14"/>
  <c r="G82" i="14"/>
  <c r="F82" i="14"/>
  <c r="D82" i="14"/>
  <c r="C82" i="14"/>
  <c r="B82" i="14"/>
  <c r="A79" i="14"/>
  <c r="E86" i="15"/>
  <c r="E85" i="15"/>
  <c r="E84" i="15"/>
  <c r="E83" i="15"/>
  <c r="M82" i="15"/>
  <c r="L82" i="15"/>
  <c r="K82" i="15"/>
  <c r="J82" i="15"/>
  <c r="I82" i="15"/>
  <c r="H82" i="15"/>
  <c r="G82" i="15"/>
  <c r="F82" i="15"/>
  <c r="D82" i="15"/>
  <c r="C82" i="15"/>
  <c r="B82" i="15"/>
  <c r="A79" i="15"/>
  <c r="E86" i="16"/>
  <c r="E85" i="16"/>
  <c r="E84" i="16"/>
  <c r="E83" i="16"/>
  <c r="M82" i="16"/>
  <c r="L82" i="16"/>
  <c r="K82" i="16"/>
  <c r="J82" i="16"/>
  <c r="I82" i="16"/>
  <c r="H82" i="16"/>
  <c r="G82" i="16"/>
  <c r="F82" i="16"/>
  <c r="D82" i="16"/>
  <c r="C82" i="16"/>
  <c r="B82" i="16"/>
  <c r="A79" i="16"/>
  <c r="E86" i="17"/>
  <c r="E85" i="17"/>
  <c r="E84" i="17"/>
  <c r="E83" i="17"/>
  <c r="M82" i="17"/>
  <c r="L82" i="17"/>
  <c r="K82" i="17"/>
  <c r="J82" i="17"/>
  <c r="I82" i="17"/>
  <c r="H82" i="17"/>
  <c r="G82" i="17"/>
  <c r="F82" i="17"/>
  <c r="D82" i="17"/>
  <c r="C82" i="17"/>
  <c r="B82" i="17"/>
  <c r="A79" i="17"/>
  <c r="E86" i="18"/>
  <c r="E85" i="18"/>
  <c r="E84" i="18"/>
  <c r="E83" i="18"/>
  <c r="M82" i="18"/>
  <c r="L82" i="18"/>
  <c r="K82" i="18"/>
  <c r="J82" i="18"/>
  <c r="I82" i="18"/>
  <c r="H82" i="18"/>
  <c r="G82" i="18"/>
  <c r="F82" i="18"/>
  <c r="D82" i="18"/>
  <c r="C82" i="18"/>
  <c r="B82" i="18"/>
  <c r="A79" i="18"/>
  <c r="E86" i="19"/>
  <c r="E85" i="19"/>
  <c r="E84" i="19"/>
  <c r="E83" i="19"/>
  <c r="E82" i="19" s="1"/>
  <c r="M82" i="19"/>
  <c r="L82" i="19"/>
  <c r="K82" i="19"/>
  <c r="J82" i="19"/>
  <c r="I82" i="19"/>
  <c r="H82" i="19"/>
  <c r="G82" i="19"/>
  <c r="F82" i="19"/>
  <c r="D82" i="19"/>
  <c r="C82" i="19"/>
  <c r="B82" i="19"/>
  <c r="A79" i="19"/>
  <c r="E86" i="20"/>
  <c r="E85" i="20"/>
  <c r="E84" i="20"/>
  <c r="E83" i="20"/>
  <c r="M82" i="20"/>
  <c r="L82" i="20"/>
  <c r="K82" i="20"/>
  <c r="J82" i="20"/>
  <c r="I82" i="20"/>
  <c r="H82" i="20"/>
  <c r="G82" i="20"/>
  <c r="F82" i="20"/>
  <c r="D82" i="20"/>
  <c r="C82" i="20"/>
  <c r="B82" i="20"/>
  <c r="A79" i="20"/>
  <c r="E86" i="21"/>
  <c r="E85" i="21"/>
  <c r="E84" i="21"/>
  <c r="E83" i="21"/>
  <c r="M82" i="21"/>
  <c r="L82" i="21"/>
  <c r="K82" i="21"/>
  <c r="J82" i="21"/>
  <c r="I82" i="21"/>
  <c r="H82" i="21"/>
  <c r="G82" i="21"/>
  <c r="F82" i="21"/>
  <c r="D82" i="21"/>
  <c r="C82" i="21"/>
  <c r="B82" i="21"/>
  <c r="A79" i="21"/>
  <c r="E86" i="22"/>
  <c r="E85" i="22"/>
  <c r="E84" i="22"/>
  <c r="E83" i="22"/>
  <c r="M82" i="22"/>
  <c r="L82" i="22"/>
  <c r="K82" i="22"/>
  <c r="J82" i="22"/>
  <c r="I82" i="22"/>
  <c r="H82" i="22"/>
  <c r="G82" i="22"/>
  <c r="F82" i="22"/>
  <c r="D82" i="22"/>
  <c r="C82" i="22"/>
  <c r="B82" i="22"/>
  <c r="A79" i="22"/>
  <c r="E86" i="23"/>
  <c r="E85" i="23"/>
  <c r="E84" i="23"/>
  <c r="E83" i="23"/>
  <c r="M82" i="23"/>
  <c r="L82" i="23"/>
  <c r="K82" i="23"/>
  <c r="J82" i="23"/>
  <c r="I82" i="23"/>
  <c r="H82" i="23"/>
  <c r="G82" i="23"/>
  <c r="F82" i="23"/>
  <c r="D82" i="23"/>
  <c r="C82" i="23"/>
  <c r="B82" i="23"/>
  <c r="A79" i="23"/>
  <c r="E86" i="24"/>
  <c r="E85" i="24"/>
  <c r="E84" i="24"/>
  <c r="E83" i="24"/>
  <c r="M82" i="24"/>
  <c r="L82" i="24"/>
  <c r="K82" i="24"/>
  <c r="J82" i="24"/>
  <c r="I82" i="24"/>
  <c r="H82" i="24"/>
  <c r="G82" i="24"/>
  <c r="F82" i="24"/>
  <c r="D82" i="24"/>
  <c r="C82" i="24"/>
  <c r="B82" i="24"/>
  <c r="A79" i="24"/>
  <c r="E86" i="25"/>
  <c r="E85" i="25"/>
  <c r="E84" i="25"/>
  <c r="E83" i="25"/>
  <c r="M82" i="25"/>
  <c r="L82" i="25"/>
  <c r="K82" i="25"/>
  <c r="J82" i="25"/>
  <c r="I82" i="25"/>
  <c r="H82" i="25"/>
  <c r="G82" i="25"/>
  <c r="F82" i="25"/>
  <c r="D82" i="25"/>
  <c r="C82" i="25"/>
  <c r="B82" i="25"/>
  <c r="A79" i="25"/>
  <c r="E86" i="26"/>
  <c r="E85" i="26"/>
  <c r="E84" i="26"/>
  <c r="E83" i="26"/>
  <c r="M82" i="26"/>
  <c r="L82" i="26"/>
  <c r="K82" i="26"/>
  <c r="J82" i="26"/>
  <c r="I82" i="26"/>
  <c r="H82" i="26"/>
  <c r="G82" i="26"/>
  <c r="F82" i="26"/>
  <c r="D82" i="26"/>
  <c r="C82" i="26"/>
  <c r="B82" i="26"/>
  <c r="A79" i="26"/>
  <c r="E86" i="27"/>
  <c r="E85" i="27"/>
  <c r="E84" i="27"/>
  <c r="E83" i="27"/>
  <c r="M82" i="27"/>
  <c r="L82" i="27"/>
  <c r="K82" i="27"/>
  <c r="J82" i="27"/>
  <c r="I82" i="27"/>
  <c r="H82" i="27"/>
  <c r="G82" i="27"/>
  <c r="F82" i="27"/>
  <c r="D82" i="27"/>
  <c r="C82" i="27"/>
  <c r="B82" i="27"/>
  <c r="A79" i="27"/>
  <c r="E86" i="28"/>
  <c r="E85" i="28"/>
  <c r="E84" i="28"/>
  <c r="E83" i="28"/>
  <c r="M82" i="28"/>
  <c r="L82" i="28"/>
  <c r="K82" i="28"/>
  <c r="J82" i="28"/>
  <c r="I82" i="28"/>
  <c r="H82" i="28"/>
  <c r="G82" i="28"/>
  <c r="F82" i="28"/>
  <c r="D82" i="28"/>
  <c r="C82" i="28"/>
  <c r="B82" i="28"/>
  <c r="A79" i="28"/>
  <c r="E86" i="29"/>
  <c r="E85" i="29"/>
  <c r="E84" i="29"/>
  <c r="E83" i="29"/>
  <c r="M82" i="29"/>
  <c r="L82" i="29"/>
  <c r="K82" i="29"/>
  <c r="J82" i="29"/>
  <c r="I82" i="29"/>
  <c r="H82" i="29"/>
  <c r="G82" i="29"/>
  <c r="F82" i="29"/>
  <c r="D82" i="29"/>
  <c r="C82" i="29"/>
  <c r="B82" i="29"/>
  <c r="A79" i="29"/>
  <c r="E86" i="30"/>
  <c r="E85" i="30"/>
  <c r="E84" i="30"/>
  <c r="E83" i="30"/>
  <c r="M82" i="30"/>
  <c r="L82" i="30"/>
  <c r="K82" i="30"/>
  <c r="J82" i="30"/>
  <c r="I82" i="30"/>
  <c r="H82" i="30"/>
  <c r="G82" i="30"/>
  <c r="F82" i="30"/>
  <c r="D82" i="30"/>
  <c r="C82" i="30"/>
  <c r="B82" i="30"/>
  <c r="A79" i="30"/>
  <c r="E86" i="31"/>
  <c r="E85" i="31"/>
  <c r="E84" i="31"/>
  <c r="E83" i="31"/>
  <c r="M82" i="31"/>
  <c r="L82" i="31"/>
  <c r="K82" i="31"/>
  <c r="J82" i="31"/>
  <c r="I82" i="31"/>
  <c r="H82" i="31"/>
  <c r="G82" i="31"/>
  <c r="F82" i="31"/>
  <c r="D82" i="31"/>
  <c r="C82" i="31"/>
  <c r="B82" i="31"/>
  <c r="A79" i="31"/>
  <c r="E86" i="32"/>
  <c r="E85" i="32"/>
  <c r="E84" i="32"/>
  <c r="E83" i="32"/>
  <c r="M82" i="32"/>
  <c r="L82" i="32"/>
  <c r="K82" i="32"/>
  <c r="J82" i="32"/>
  <c r="I82" i="32"/>
  <c r="H82" i="32"/>
  <c r="G82" i="32"/>
  <c r="F82" i="32"/>
  <c r="D82" i="32"/>
  <c r="C82" i="32"/>
  <c r="B82" i="32"/>
  <c r="A79" i="32"/>
  <c r="E86" i="1"/>
  <c r="E85" i="1"/>
  <c r="E84" i="1"/>
  <c r="E83" i="1"/>
  <c r="M82" i="1"/>
  <c r="L82" i="1"/>
  <c r="K82" i="1"/>
  <c r="J82" i="1"/>
  <c r="I82" i="1"/>
  <c r="H82" i="1"/>
  <c r="G82" i="1"/>
  <c r="F82" i="1"/>
  <c r="D82" i="1"/>
  <c r="C82" i="1"/>
  <c r="B82" i="1"/>
  <c r="A79" i="1"/>
  <c r="S96" i="32"/>
  <c r="R96" i="32"/>
  <c r="Q96" i="32"/>
  <c r="P96" i="32"/>
  <c r="E96" i="32"/>
  <c r="U96" i="32" s="1"/>
  <c r="T95" i="32"/>
  <c r="S95" i="32"/>
  <c r="R95" i="32"/>
  <c r="Q95" i="32"/>
  <c r="P95" i="32"/>
  <c r="E95" i="32"/>
  <c r="U95" i="32" s="1"/>
  <c r="S94" i="32"/>
  <c r="R94" i="32"/>
  <c r="Q94" i="32"/>
  <c r="P94" i="32"/>
  <c r="E94" i="32"/>
  <c r="U94" i="32" s="1"/>
  <c r="S93" i="32"/>
  <c r="R93" i="32"/>
  <c r="Q93" i="32"/>
  <c r="P93" i="32"/>
  <c r="E93" i="32"/>
  <c r="T93" i="32" s="1"/>
  <c r="S92" i="32"/>
  <c r="R92" i="32"/>
  <c r="Q92" i="32"/>
  <c r="P92" i="32"/>
  <c r="E92" i="32"/>
  <c r="S91" i="32"/>
  <c r="R91" i="32"/>
  <c r="Q91" i="32"/>
  <c r="P91" i="32"/>
  <c r="E91" i="32"/>
  <c r="U91" i="32" s="1"/>
  <c r="S90" i="32"/>
  <c r="R90" i="32"/>
  <c r="Q90" i="32"/>
  <c r="P90" i="32"/>
  <c r="E90" i="32"/>
  <c r="S89" i="32"/>
  <c r="R89" i="32"/>
  <c r="Q89" i="32"/>
  <c r="P89" i="32"/>
  <c r="E89" i="32"/>
  <c r="U88" i="32"/>
  <c r="T88" i="32"/>
  <c r="S88" i="32"/>
  <c r="R88" i="32"/>
  <c r="Q88" i="32"/>
  <c r="P88" i="32"/>
  <c r="E88" i="32"/>
  <c r="O75" i="32"/>
  <c r="N75" i="32"/>
  <c r="M75" i="32"/>
  <c r="L75" i="32"/>
  <c r="K75" i="32"/>
  <c r="J75" i="32"/>
  <c r="I75" i="32"/>
  <c r="H75" i="32"/>
  <c r="G75" i="32"/>
  <c r="F75" i="32"/>
  <c r="C75" i="32"/>
  <c r="B75" i="32"/>
  <c r="S74" i="32"/>
  <c r="O74" i="32"/>
  <c r="N74" i="32"/>
  <c r="M74" i="32"/>
  <c r="L74" i="32"/>
  <c r="R74" i="32" s="1"/>
  <c r="K74" i="32"/>
  <c r="J74" i="32"/>
  <c r="I74" i="32"/>
  <c r="H74" i="32"/>
  <c r="P74" i="32" s="1"/>
  <c r="G74" i="32"/>
  <c r="F74" i="32"/>
  <c r="C74" i="32"/>
  <c r="B74" i="32"/>
  <c r="E74" i="32" s="1"/>
  <c r="O73" i="32"/>
  <c r="N73" i="32"/>
  <c r="M73" i="32"/>
  <c r="S73" i="32" s="1"/>
  <c r="L73" i="32"/>
  <c r="R73" i="32" s="1"/>
  <c r="K73" i="32"/>
  <c r="J73" i="32"/>
  <c r="I73" i="32"/>
  <c r="H73" i="32"/>
  <c r="G73" i="32"/>
  <c r="F73" i="32"/>
  <c r="C73" i="32"/>
  <c r="B73" i="32"/>
  <c r="S72" i="32"/>
  <c r="R72" i="32"/>
  <c r="Q72" i="32"/>
  <c r="P72" i="32"/>
  <c r="E72" i="32"/>
  <c r="S71" i="32"/>
  <c r="R71" i="32"/>
  <c r="Q71" i="32"/>
  <c r="P71" i="32"/>
  <c r="E71" i="32"/>
  <c r="U71" i="32" s="1"/>
  <c r="O69" i="32"/>
  <c r="N69" i="32"/>
  <c r="M69" i="32"/>
  <c r="L69" i="32"/>
  <c r="K69" i="32"/>
  <c r="J69" i="32"/>
  <c r="I69" i="32"/>
  <c r="H69" i="32"/>
  <c r="G69" i="32"/>
  <c r="F69" i="32"/>
  <c r="C69" i="32"/>
  <c r="B69" i="32"/>
  <c r="O68" i="32"/>
  <c r="N68" i="32"/>
  <c r="M68" i="32"/>
  <c r="S68" i="32" s="1"/>
  <c r="L68" i="32"/>
  <c r="R68" i="32" s="1"/>
  <c r="K68" i="32"/>
  <c r="J68" i="32"/>
  <c r="I68" i="32"/>
  <c r="Q68" i="32" s="1"/>
  <c r="H68" i="32"/>
  <c r="G68" i="32"/>
  <c r="F68" i="32"/>
  <c r="C68" i="32"/>
  <c r="B68" i="32"/>
  <c r="S67" i="32"/>
  <c r="R67" i="32"/>
  <c r="Q67" i="32"/>
  <c r="P67" i="32"/>
  <c r="E67" i="32"/>
  <c r="S66" i="32"/>
  <c r="R66" i="32"/>
  <c r="Q66" i="32"/>
  <c r="P66" i="32"/>
  <c r="E66" i="32"/>
  <c r="U66" i="32" s="1"/>
  <c r="S65" i="32"/>
  <c r="R65" i="32"/>
  <c r="Q65" i="32"/>
  <c r="P65" i="32"/>
  <c r="E65" i="32"/>
  <c r="T65" i="32" s="1"/>
  <c r="S64" i="32"/>
  <c r="R64" i="32"/>
  <c r="Q64" i="32"/>
  <c r="P64" i="32"/>
  <c r="E64" i="32"/>
  <c r="S63" i="32"/>
  <c r="R63" i="32"/>
  <c r="Q63" i="32"/>
  <c r="P63" i="32"/>
  <c r="E63" i="32"/>
  <c r="U63" i="32" s="1"/>
  <c r="O61" i="32"/>
  <c r="N61" i="32"/>
  <c r="M61" i="32"/>
  <c r="S61" i="32" s="1"/>
  <c r="L61" i="32"/>
  <c r="R61" i="32" s="1"/>
  <c r="K61" i="32"/>
  <c r="J61" i="32"/>
  <c r="I61" i="32"/>
  <c r="H61" i="32"/>
  <c r="C61" i="32"/>
  <c r="B61" i="32"/>
  <c r="U60" i="32"/>
  <c r="S60" i="32"/>
  <c r="R60" i="32"/>
  <c r="Q60" i="32"/>
  <c r="P60" i="32"/>
  <c r="E60" i="32"/>
  <c r="T60" i="32" s="1"/>
  <c r="S59" i="32"/>
  <c r="R59" i="32"/>
  <c r="Q59" i="32"/>
  <c r="P59" i="32"/>
  <c r="E59" i="32"/>
  <c r="S58" i="32"/>
  <c r="R58" i="32"/>
  <c r="Q58" i="32"/>
  <c r="P58" i="32"/>
  <c r="E58" i="32"/>
  <c r="S57" i="32"/>
  <c r="R57" i="32"/>
  <c r="Q57" i="32"/>
  <c r="P57" i="32"/>
  <c r="E57" i="32"/>
  <c r="U57" i="32" s="1"/>
  <c r="O55" i="32"/>
  <c r="N55" i="32"/>
  <c r="M55" i="32"/>
  <c r="S55" i="32" s="1"/>
  <c r="L55" i="32"/>
  <c r="R55" i="32" s="1"/>
  <c r="K55" i="32"/>
  <c r="J55" i="32"/>
  <c r="I55" i="32"/>
  <c r="H55" i="32"/>
  <c r="G55" i="32"/>
  <c r="F55" i="32"/>
  <c r="C55" i="32"/>
  <c r="B55" i="32"/>
  <c r="E55" i="32" s="1"/>
  <c r="S54" i="32"/>
  <c r="R54" i="32"/>
  <c r="Q54" i="32"/>
  <c r="P54" i="32"/>
  <c r="E54" i="32"/>
  <c r="U54" i="32" s="1"/>
  <c r="S53" i="32"/>
  <c r="R53" i="32"/>
  <c r="Q53" i="32"/>
  <c r="P53" i="32"/>
  <c r="E53" i="32"/>
  <c r="T53" i="32" s="1"/>
  <c r="S52" i="32"/>
  <c r="R52" i="32"/>
  <c r="Q52" i="32"/>
  <c r="P52" i="32"/>
  <c r="E52" i="32"/>
  <c r="U52" i="32" s="1"/>
  <c r="S51" i="32"/>
  <c r="R51" i="32"/>
  <c r="Q51" i="32"/>
  <c r="P51" i="32"/>
  <c r="E51" i="32"/>
  <c r="U51" i="32" s="1"/>
  <c r="S50" i="32"/>
  <c r="R50" i="32"/>
  <c r="Q50" i="32"/>
  <c r="P50" i="32"/>
  <c r="E50" i="32"/>
  <c r="U50" i="32" s="1"/>
  <c r="U49" i="32"/>
  <c r="S49" i="32"/>
  <c r="R49" i="32"/>
  <c r="Q49" i="32"/>
  <c r="P49" i="32"/>
  <c r="E49" i="32"/>
  <c r="T49" i="32" s="1"/>
  <c r="S48" i="32"/>
  <c r="R48" i="32"/>
  <c r="Q48" i="32"/>
  <c r="P48" i="32"/>
  <c r="E48" i="32"/>
  <c r="U48" i="32" s="1"/>
  <c r="S47" i="32"/>
  <c r="R47" i="32"/>
  <c r="Q47" i="32"/>
  <c r="P47" i="32"/>
  <c r="E47" i="32"/>
  <c r="S46" i="32"/>
  <c r="R46" i="32"/>
  <c r="Q46" i="32"/>
  <c r="P46" i="32"/>
  <c r="E46" i="32"/>
  <c r="U46" i="32" s="1"/>
  <c r="S45" i="32"/>
  <c r="R45" i="32"/>
  <c r="Q45" i="32"/>
  <c r="P45" i="32"/>
  <c r="E45" i="32"/>
  <c r="S44" i="32"/>
  <c r="R44" i="32"/>
  <c r="Q44" i="32"/>
  <c r="P44" i="32"/>
  <c r="E44" i="32"/>
  <c r="U44" i="32" s="1"/>
  <c r="O42" i="32"/>
  <c r="N42" i="32"/>
  <c r="M42" i="32"/>
  <c r="S42" i="32" s="1"/>
  <c r="L42" i="32"/>
  <c r="K42" i="32"/>
  <c r="J42" i="32"/>
  <c r="I42" i="32"/>
  <c r="H42" i="32"/>
  <c r="G42" i="32"/>
  <c r="F42" i="32"/>
  <c r="C42" i="32"/>
  <c r="B42" i="32"/>
  <c r="S41" i="32"/>
  <c r="R41" i="32"/>
  <c r="Q41" i="32"/>
  <c r="P41" i="32"/>
  <c r="E41" i="32"/>
  <c r="S40" i="32"/>
  <c r="R40" i="32"/>
  <c r="Q40" i="32"/>
  <c r="P40" i="32"/>
  <c r="E40" i="32"/>
  <c r="U40" i="32" s="1"/>
  <c r="S39" i="32"/>
  <c r="R39" i="32"/>
  <c r="Q39" i="32"/>
  <c r="P39" i="32"/>
  <c r="E39" i="32"/>
  <c r="U39" i="32" s="1"/>
  <c r="U38" i="32"/>
  <c r="T38" i="32"/>
  <c r="S38" i="32"/>
  <c r="R38" i="32"/>
  <c r="Q38" i="32"/>
  <c r="P38" i="32"/>
  <c r="E38" i="32"/>
  <c r="S37" i="32"/>
  <c r="R37" i="32"/>
  <c r="Q37" i="32"/>
  <c r="P37" i="32"/>
  <c r="E37" i="32"/>
  <c r="O35" i="32"/>
  <c r="N35" i="32"/>
  <c r="M35" i="32"/>
  <c r="S35" i="32" s="1"/>
  <c r="L35" i="32"/>
  <c r="R35" i="32" s="1"/>
  <c r="K35" i="32"/>
  <c r="J35" i="32"/>
  <c r="I35" i="32"/>
  <c r="Q35" i="32" s="1"/>
  <c r="H35" i="32"/>
  <c r="G35" i="32"/>
  <c r="F35" i="32"/>
  <c r="C35" i="32"/>
  <c r="E35" i="32" s="1"/>
  <c r="B35" i="32"/>
  <c r="S34" i="32"/>
  <c r="R34" i="32"/>
  <c r="Q34" i="32"/>
  <c r="P34" i="32"/>
  <c r="E34" i="32"/>
  <c r="U34" i="32" s="1"/>
  <c r="O32" i="32"/>
  <c r="N32" i="32"/>
  <c r="M32" i="32"/>
  <c r="L32" i="32"/>
  <c r="K32" i="32"/>
  <c r="J32" i="32"/>
  <c r="I32" i="32"/>
  <c r="H32" i="32"/>
  <c r="G32" i="32"/>
  <c r="F32" i="32"/>
  <c r="C32" i="32"/>
  <c r="B32" i="32"/>
  <c r="E32" i="32" s="1"/>
  <c r="S31" i="32"/>
  <c r="R31" i="32"/>
  <c r="Q31" i="32"/>
  <c r="U31" i="32" s="1"/>
  <c r="P31" i="32"/>
  <c r="E31" i="32"/>
  <c r="S30" i="32"/>
  <c r="R30" i="32"/>
  <c r="Q30" i="32"/>
  <c r="P30" i="32"/>
  <c r="E30" i="32"/>
  <c r="S29" i="32"/>
  <c r="R29" i="32"/>
  <c r="Q29" i="32"/>
  <c r="P29" i="32"/>
  <c r="E29" i="32"/>
  <c r="U29" i="32" s="1"/>
  <c r="S28" i="32"/>
  <c r="R28" i="32"/>
  <c r="Q28" i="32"/>
  <c r="P28" i="32"/>
  <c r="E28" i="32"/>
  <c r="T28" i="32" s="1"/>
  <c r="O26" i="32"/>
  <c r="N26" i="32"/>
  <c r="M26" i="32"/>
  <c r="S26" i="32" s="1"/>
  <c r="L26" i="32"/>
  <c r="R26" i="32" s="1"/>
  <c r="K26" i="32"/>
  <c r="J26" i="32"/>
  <c r="I26" i="32"/>
  <c r="Q26" i="32" s="1"/>
  <c r="H26" i="32"/>
  <c r="G26" i="32"/>
  <c r="F26" i="32"/>
  <c r="C26" i="32"/>
  <c r="B26" i="32"/>
  <c r="E26" i="32" s="1"/>
  <c r="S25" i="32"/>
  <c r="R25" i="32"/>
  <c r="Q25" i="32"/>
  <c r="P25" i="32"/>
  <c r="E25" i="32"/>
  <c r="T24" i="32"/>
  <c r="S24" i="32"/>
  <c r="R24" i="32"/>
  <c r="Q24" i="32"/>
  <c r="P24" i="32"/>
  <c r="E24" i="32"/>
  <c r="U24" i="32" s="1"/>
  <c r="S23" i="32"/>
  <c r="R23" i="32"/>
  <c r="Q23" i="32"/>
  <c r="P23" i="32"/>
  <c r="E23" i="32"/>
  <c r="U23" i="32" s="1"/>
  <c r="U22" i="32"/>
  <c r="S22" i="32"/>
  <c r="R22" i="32"/>
  <c r="Q22" i="32"/>
  <c r="P22" i="32"/>
  <c r="E22" i="32"/>
  <c r="T22" i="32" s="1"/>
  <c r="T21" i="32"/>
  <c r="S21" i="32"/>
  <c r="R21" i="32"/>
  <c r="Q21" i="32"/>
  <c r="U21" i="32" s="1"/>
  <c r="P21" i="32"/>
  <c r="E21" i="32"/>
  <c r="U20" i="32"/>
  <c r="S20" i="32"/>
  <c r="R20" i="32"/>
  <c r="Q20" i="32"/>
  <c r="P20" i="32"/>
  <c r="E20" i="32"/>
  <c r="T20" i="32" s="1"/>
  <c r="S19" i="32"/>
  <c r="R19" i="32"/>
  <c r="Q19" i="32"/>
  <c r="P19" i="32"/>
  <c r="E19" i="32"/>
  <c r="O17" i="32"/>
  <c r="N17" i="32"/>
  <c r="M17" i="32"/>
  <c r="L17" i="32"/>
  <c r="K17" i="32"/>
  <c r="J17" i="32"/>
  <c r="I17" i="32"/>
  <c r="H17" i="32"/>
  <c r="G17" i="32"/>
  <c r="F17" i="32"/>
  <c r="C17" i="32"/>
  <c r="E17" i="32" s="1"/>
  <c r="B17" i="32"/>
  <c r="S16" i="32"/>
  <c r="R16" i="32"/>
  <c r="Q16" i="32"/>
  <c r="P16" i="32"/>
  <c r="E16" i="32"/>
  <c r="S15" i="32"/>
  <c r="R15" i="32"/>
  <c r="Q15" i="32"/>
  <c r="P15" i="32"/>
  <c r="E15" i="32"/>
  <c r="U15" i="32" s="1"/>
  <c r="U14" i="32"/>
  <c r="S14" i="32"/>
  <c r="R14" i="32"/>
  <c r="Q14" i="32"/>
  <c r="P14" i="32"/>
  <c r="E14" i="32"/>
  <c r="T14" i="32" s="1"/>
  <c r="S13" i="32"/>
  <c r="R13" i="32"/>
  <c r="Q13" i="32"/>
  <c r="P13" i="32"/>
  <c r="E13" i="32"/>
  <c r="U13" i="32" s="1"/>
  <c r="S12" i="32"/>
  <c r="R12" i="32"/>
  <c r="Q12" i="32"/>
  <c r="P12" i="32"/>
  <c r="E12" i="32"/>
  <c r="U12" i="32" s="1"/>
  <c r="S11" i="32"/>
  <c r="R11" i="32"/>
  <c r="Q11" i="32"/>
  <c r="P11" i="32"/>
  <c r="E11" i="32"/>
  <c r="S10" i="32"/>
  <c r="R10" i="32"/>
  <c r="Q10" i="32"/>
  <c r="U10" i="32" s="1"/>
  <c r="P10" i="32"/>
  <c r="E10" i="32"/>
  <c r="T10" i="32" s="1"/>
  <c r="T9" i="32"/>
  <c r="S9" i="32"/>
  <c r="R9" i="32"/>
  <c r="Q9" i="32"/>
  <c r="P9" i="32"/>
  <c r="E9" i="32"/>
  <c r="U9" i="32" s="1"/>
  <c r="S96" i="31"/>
  <c r="R96" i="31"/>
  <c r="Q96" i="31"/>
  <c r="P96" i="31"/>
  <c r="E96" i="31"/>
  <c r="S95" i="31"/>
  <c r="R95" i="31"/>
  <c r="Q95" i="31"/>
  <c r="P95" i="31"/>
  <c r="E95" i="31"/>
  <c r="U95" i="31" s="1"/>
  <c r="U94" i="31"/>
  <c r="S94" i="31"/>
  <c r="R94" i="31"/>
  <c r="Q94" i="31"/>
  <c r="P94" i="31"/>
  <c r="E94" i="31"/>
  <c r="T94" i="31" s="1"/>
  <c r="S93" i="31"/>
  <c r="R93" i="31"/>
  <c r="Q93" i="31"/>
  <c r="P93" i="31"/>
  <c r="E93" i="31"/>
  <c r="U93" i="31" s="1"/>
  <c r="S92" i="31"/>
  <c r="R92" i="31"/>
  <c r="Q92" i="31"/>
  <c r="P92" i="31"/>
  <c r="E92" i="31"/>
  <c r="U92" i="31" s="1"/>
  <c r="S91" i="31"/>
  <c r="R91" i="31"/>
  <c r="Q91" i="31"/>
  <c r="U91" i="31" s="1"/>
  <c r="P91" i="31"/>
  <c r="E91" i="31"/>
  <c r="T90" i="31"/>
  <c r="S90" i="31"/>
  <c r="R90" i="31"/>
  <c r="Q90" i="31"/>
  <c r="P90" i="31"/>
  <c r="E90" i="31"/>
  <c r="U90" i="31" s="1"/>
  <c r="S89" i="31"/>
  <c r="R89" i="31"/>
  <c r="Q89" i="31"/>
  <c r="P89" i="31"/>
  <c r="E89" i="31"/>
  <c r="S88" i="31"/>
  <c r="R88" i="31"/>
  <c r="Q88" i="31"/>
  <c r="P88" i="31"/>
  <c r="E88" i="31"/>
  <c r="O75" i="31"/>
  <c r="N75" i="31"/>
  <c r="M75" i="31"/>
  <c r="S75" i="31" s="1"/>
  <c r="L75" i="31"/>
  <c r="K75" i="31"/>
  <c r="J75" i="31"/>
  <c r="I75" i="31"/>
  <c r="H75" i="31"/>
  <c r="G75" i="31"/>
  <c r="F75" i="31"/>
  <c r="C75" i="31"/>
  <c r="B75" i="31"/>
  <c r="O74" i="31"/>
  <c r="N74" i="31"/>
  <c r="M74" i="31"/>
  <c r="S74" i="31" s="1"/>
  <c r="L74" i="31"/>
  <c r="R74" i="31" s="1"/>
  <c r="K74" i="31"/>
  <c r="J74" i="31"/>
  <c r="I74" i="31"/>
  <c r="Q74" i="31" s="1"/>
  <c r="H74" i="31"/>
  <c r="G74" i="31"/>
  <c r="F74" i="31"/>
  <c r="C74" i="31"/>
  <c r="B74" i="31"/>
  <c r="E74" i="31" s="1"/>
  <c r="S73" i="31"/>
  <c r="O73" i="31"/>
  <c r="N73" i="31"/>
  <c r="M73" i="31"/>
  <c r="L73" i="31"/>
  <c r="K73" i="31"/>
  <c r="J73" i="31"/>
  <c r="I73" i="31"/>
  <c r="H73" i="31"/>
  <c r="G73" i="31"/>
  <c r="F73" i="31"/>
  <c r="C73" i="31"/>
  <c r="B73" i="31"/>
  <c r="E73" i="31" s="1"/>
  <c r="S72" i="31"/>
  <c r="R72" i="31"/>
  <c r="Q72" i="31"/>
  <c r="P72" i="31"/>
  <c r="E72" i="31"/>
  <c r="U72" i="31" s="1"/>
  <c r="S71" i="31"/>
  <c r="R71" i="31"/>
  <c r="Q71" i="31"/>
  <c r="P71" i="31"/>
  <c r="E71" i="31"/>
  <c r="U71" i="31" s="1"/>
  <c r="O69" i="31"/>
  <c r="N69" i="31"/>
  <c r="M69" i="31"/>
  <c r="S69" i="31" s="1"/>
  <c r="L69" i="31"/>
  <c r="R69" i="31" s="1"/>
  <c r="K69" i="31"/>
  <c r="J69" i="31"/>
  <c r="I69" i="31"/>
  <c r="H69" i="31"/>
  <c r="G69" i="31"/>
  <c r="F69" i="31"/>
  <c r="C69" i="31"/>
  <c r="B69" i="31"/>
  <c r="O68" i="31"/>
  <c r="N68" i="31"/>
  <c r="M68" i="31"/>
  <c r="S68" i="31" s="1"/>
  <c r="L68" i="31"/>
  <c r="R68" i="31" s="1"/>
  <c r="K68" i="31"/>
  <c r="J68" i="31"/>
  <c r="I68" i="31"/>
  <c r="H68" i="31"/>
  <c r="G68" i="31"/>
  <c r="F68" i="31"/>
  <c r="C68" i="31"/>
  <c r="B68" i="31"/>
  <c r="E68" i="31" s="1"/>
  <c r="U67" i="31"/>
  <c r="T67" i="31"/>
  <c r="S67" i="31"/>
  <c r="R67" i="31"/>
  <c r="Q67" i="31"/>
  <c r="P67" i="31"/>
  <c r="E67" i="31"/>
  <c r="S66" i="31"/>
  <c r="R66" i="31"/>
  <c r="Q66" i="31"/>
  <c r="P66" i="31"/>
  <c r="E66" i="31"/>
  <c r="S65" i="31"/>
  <c r="R65" i="31"/>
  <c r="Q65" i="31"/>
  <c r="P65" i="31"/>
  <c r="E65" i="31"/>
  <c r="S64" i="31"/>
  <c r="R64" i="31"/>
  <c r="Q64" i="31"/>
  <c r="P64" i="31"/>
  <c r="E64" i="31"/>
  <c r="U64" i="31" s="1"/>
  <c r="S63" i="31"/>
  <c r="R63" i="31"/>
  <c r="Q63" i="31"/>
  <c r="P63" i="31"/>
  <c r="E63" i="31"/>
  <c r="O61" i="31"/>
  <c r="N61" i="31"/>
  <c r="M61" i="31"/>
  <c r="S61" i="31" s="1"/>
  <c r="L61" i="31"/>
  <c r="R61" i="31" s="1"/>
  <c r="K61" i="31"/>
  <c r="J61" i="31"/>
  <c r="I61" i="31"/>
  <c r="H61" i="31"/>
  <c r="C61" i="31"/>
  <c r="B61" i="31"/>
  <c r="E61" i="31" s="1"/>
  <c r="S60" i="31"/>
  <c r="R60" i="31"/>
  <c r="Q60" i="31"/>
  <c r="P60" i="31"/>
  <c r="E60" i="31"/>
  <c r="U60" i="31" s="1"/>
  <c r="S59" i="31"/>
  <c r="R59" i="31"/>
  <c r="Q59" i="31"/>
  <c r="P59" i="31"/>
  <c r="E59" i="31"/>
  <c r="T59" i="31" s="1"/>
  <c r="S58" i="31"/>
  <c r="R58" i="31"/>
  <c r="Q58" i="31"/>
  <c r="P58" i="31"/>
  <c r="E58" i="31"/>
  <c r="U57" i="31"/>
  <c r="S57" i="31"/>
  <c r="R57" i="31"/>
  <c r="Q57" i="31"/>
  <c r="P57" i="31"/>
  <c r="E57" i="31"/>
  <c r="T57" i="31" s="1"/>
  <c r="O55" i="31"/>
  <c r="N55" i="31"/>
  <c r="M55" i="31"/>
  <c r="S55" i="31" s="1"/>
  <c r="L55" i="31"/>
  <c r="R55" i="31" s="1"/>
  <c r="K55" i="31"/>
  <c r="J55" i="31"/>
  <c r="I55" i="31"/>
  <c r="H55" i="31"/>
  <c r="G55" i="31"/>
  <c r="F55" i="31"/>
  <c r="C55" i="31"/>
  <c r="B55" i="31"/>
  <c r="U54" i="31"/>
  <c r="T54" i="31"/>
  <c r="S54" i="31"/>
  <c r="R54" i="31"/>
  <c r="Q54" i="31"/>
  <c r="P54" i="31"/>
  <c r="E54" i="31"/>
  <c r="S53" i="31"/>
  <c r="R53" i="31"/>
  <c r="Q53" i="31"/>
  <c r="P53" i="31"/>
  <c r="E53" i="31"/>
  <c r="S52" i="31"/>
  <c r="R52" i="31"/>
  <c r="Q52" i="31"/>
  <c r="P52" i="31"/>
  <c r="E52" i="31"/>
  <c r="U52" i="31" s="1"/>
  <c r="S51" i="31"/>
  <c r="R51" i="31"/>
  <c r="Q51" i="31"/>
  <c r="P51" i="31"/>
  <c r="E51" i="31"/>
  <c r="T51" i="31" s="1"/>
  <c r="S50" i="31"/>
  <c r="R50" i="31"/>
  <c r="Q50" i="31"/>
  <c r="P50" i="31"/>
  <c r="E50" i="31"/>
  <c r="U50" i="31" s="1"/>
  <c r="S49" i="31"/>
  <c r="R49" i="31"/>
  <c r="Q49" i="31"/>
  <c r="P49" i="31"/>
  <c r="E49" i="31"/>
  <c r="U49" i="31" s="1"/>
  <c r="S48" i="31"/>
  <c r="R48" i="31"/>
  <c r="Q48" i="31"/>
  <c r="P48" i="31"/>
  <c r="E48" i="31"/>
  <c r="U48" i="31" s="1"/>
  <c r="S47" i="31"/>
  <c r="R47" i="31"/>
  <c r="Q47" i="31"/>
  <c r="P47" i="31"/>
  <c r="E47" i="31"/>
  <c r="U47" i="31" s="1"/>
  <c r="S46" i="31"/>
  <c r="R46" i="31"/>
  <c r="Q46" i="31"/>
  <c r="P46" i="31"/>
  <c r="E46" i="31"/>
  <c r="U46" i="31" s="1"/>
  <c r="S45" i="31"/>
  <c r="R45" i="31"/>
  <c r="Q45" i="31"/>
  <c r="P45" i="31"/>
  <c r="E45" i="31"/>
  <c r="S44" i="31"/>
  <c r="R44" i="31"/>
  <c r="Q44" i="31"/>
  <c r="P44" i="31"/>
  <c r="E44" i="31"/>
  <c r="U44" i="31" s="1"/>
  <c r="O42" i="31"/>
  <c r="N42" i="31"/>
  <c r="M42" i="31"/>
  <c r="S42" i="31" s="1"/>
  <c r="L42" i="31"/>
  <c r="R42" i="31" s="1"/>
  <c r="K42" i="31"/>
  <c r="J42" i="31"/>
  <c r="I42" i="31"/>
  <c r="H42" i="31"/>
  <c r="G42" i="31"/>
  <c r="F42" i="31"/>
  <c r="C42" i="31"/>
  <c r="B42" i="31"/>
  <c r="S41" i="31"/>
  <c r="R41" i="31"/>
  <c r="Q41" i="31"/>
  <c r="P41" i="31"/>
  <c r="E41" i="31"/>
  <c r="U41" i="31" s="1"/>
  <c r="S40" i="31"/>
  <c r="R40" i="31"/>
  <c r="Q40" i="31"/>
  <c r="P40" i="31"/>
  <c r="E40" i="31"/>
  <c r="T40" i="31" s="1"/>
  <c r="S39" i="31"/>
  <c r="R39" i="31"/>
  <c r="Q39" i="31"/>
  <c r="P39" i="31"/>
  <c r="E39" i="31"/>
  <c r="U39" i="31" s="1"/>
  <c r="S38" i="31"/>
  <c r="R38" i="31"/>
  <c r="Q38" i="31"/>
  <c r="P38" i="31"/>
  <c r="E38" i="31"/>
  <c r="U38" i="31" s="1"/>
  <c r="S37" i="31"/>
  <c r="R37" i="31"/>
  <c r="Q37" i="31"/>
  <c r="P37" i="31"/>
  <c r="T37" i="31" s="1"/>
  <c r="E37" i="31"/>
  <c r="S35" i="31"/>
  <c r="O35" i="31"/>
  <c r="N35" i="31"/>
  <c r="M35" i="31"/>
  <c r="L35" i="31"/>
  <c r="R35" i="31" s="1"/>
  <c r="K35" i="31"/>
  <c r="J35" i="31"/>
  <c r="I35" i="31"/>
  <c r="Q35" i="31" s="1"/>
  <c r="H35" i="31"/>
  <c r="G35" i="31"/>
  <c r="F35" i="31"/>
  <c r="C35" i="31"/>
  <c r="B35" i="31"/>
  <c r="E35" i="31" s="1"/>
  <c r="S34" i="31"/>
  <c r="R34" i="31"/>
  <c r="Q34" i="31"/>
  <c r="P34" i="31"/>
  <c r="E34" i="31"/>
  <c r="O32" i="31"/>
  <c r="N32" i="31"/>
  <c r="M32" i="31"/>
  <c r="S32" i="31" s="1"/>
  <c r="L32" i="31"/>
  <c r="R32" i="31" s="1"/>
  <c r="K32" i="31"/>
  <c r="J32" i="31"/>
  <c r="I32" i="31"/>
  <c r="H32" i="31"/>
  <c r="G32" i="31"/>
  <c r="F32" i="31"/>
  <c r="C32" i="31"/>
  <c r="B32" i="31"/>
  <c r="S31" i="31"/>
  <c r="R31" i="31"/>
  <c r="Q31" i="31"/>
  <c r="P31" i="31"/>
  <c r="E31" i="31"/>
  <c r="S30" i="31"/>
  <c r="R30" i="31"/>
  <c r="Q30" i="31"/>
  <c r="P30" i="31"/>
  <c r="E30" i="31"/>
  <c r="U30" i="31" s="1"/>
  <c r="U29" i="31"/>
  <c r="S29" i="31"/>
  <c r="R29" i="31"/>
  <c r="Q29" i="31"/>
  <c r="P29" i="31"/>
  <c r="E29" i="31"/>
  <c r="T29" i="31" s="1"/>
  <c r="S28" i="31"/>
  <c r="R28" i="31"/>
  <c r="Q28" i="31"/>
  <c r="P28" i="31"/>
  <c r="E28" i="31"/>
  <c r="O26" i="31"/>
  <c r="N26" i="31"/>
  <c r="M26" i="31"/>
  <c r="S26" i="31" s="1"/>
  <c r="L26" i="31"/>
  <c r="R26" i="31" s="1"/>
  <c r="K26" i="31"/>
  <c r="J26" i="31"/>
  <c r="I26" i="31"/>
  <c r="H26" i="31"/>
  <c r="G26" i="31"/>
  <c r="F26" i="31"/>
  <c r="C26" i="31"/>
  <c r="B26" i="31"/>
  <c r="S25" i="31"/>
  <c r="R25" i="31"/>
  <c r="Q25" i="31"/>
  <c r="P25" i="31"/>
  <c r="E25" i="31"/>
  <c r="S24" i="31"/>
  <c r="R24" i="31"/>
  <c r="Q24" i="31"/>
  <c r="P24" i="31"/>
  <c r="E24" i="31"/>
  <c r="U24" i="31" s="1"/>
  <c r="S23" i="31"/>
  <c r="R23" i="31"/>
  <c r="Q23" i="31"/>
  <c r="P23" i="31"/>
  <c r="E23" i="31"/>
  <c r="T23" i="31" s="1"/>
  <c r="S22" i="31"/>
  <c r="R22" i="31"/>
  <c r="Q22" i="31"/>
  <c r="P22" i="31"/>
  <c r="E22" i="31"/>
  <c r="U22" i="31" s="1"/>
  <c r="S21" i="31"/>
  <c r="R21" i="31"/>
  <c r="Q21" i="31"/>
  <c r="P21" i="31"/>
  <c r="E21" i="31"/>
  <c r="U21" i="31" s="1"/>
  <c r="T20" i="31"/>
  <c r="S20" i="31"/>
  <c r="R20" i="31"/>
  <c r="Q20" i="31"/>
  <c r="P20" i="31"/>
  <c r="E20" i="31"/>
  <c r="U20" i="31" s="1"/>
  <c r="S19" i="31"/>
  <c r="R19" i="31"/>
  <c r="Q19" i="31"/>
  <c r="P19" i="31"/>
  <c r="E19" i="31"/>
  <c r="O17" i="31"/>
  <c r="N17" i="31"/>
  <c r="M17" i="31"/>
  <c r="S17" i="31" s="1"/>
  <c r="L17" i="31"/>
  <c r="K17" i="31"/>
  <c r="J17" i="31"/>
  <c r="I17" i="31"/>
  <c r="H17" i="31"/>
  <c r="G17" i="31"/>
  <c r="F17" i="31"/>
  <c r="C17" i="31"/>
  <c r="B17" i="31"/>
  <c r="E17" i="31" s="1"/>
  <c r="S16" i="31"/>
  <c r="R16" i="31"/>
  <c r="Q16" i="31"/>
  <c r="P16" i="31"/>
  <c r="E16" i="31"/>
  <c r="U15" i="31"/>
  <c r="S15" i="31"/>
  <c r="R15" i="31"/>
  <c r="Q15" i="31"/>
  <c r="P15" i="31"/>
  <c r="E15" i="31"/>
  <c r="T15" i="31" s="1"/>
  <c r="S14" i="31"/>
  <c r="R14" i="31"/>
  <c r="Q14" i="31"/>
  <c r="P14" i="31"/>
  <c r="E14" i="31"/>
  <c r="S13" i="31"/>
  <c r="R13" i="31"/>
  <c r="Q13" i="31"/>
  <c r="P13" i="31"/>
  <c r="E13" i="31"/>
  <c r="U13" i="31" s="1"/>
  <c r="S12" i="31"/>
  <c r="R12" i="31"/>
  <c r="Q12" i="31"/>
  <c r="P12" i="31"/>
  <c r="E12" i="31"/>
  <c r="T12" i="31" s="1"/>
  <c r="T11" i="31"/>
  <c r="S11" i="31"/>
  <c r="R11" i="31"/>
  <c r="Q11" i="31"/>
  <c r="P11" i="31"/>
  <c r="E11" i="31"/>
  <c r="U11" i="31" s="1"/>
  <c r="S10" i="31"/>
  <c r="R10" i="31"/>
  <c r="Q10" i="31"/>
  <c r="P10" i="31"/>
  <c r="E10" i="31"/>
  <c r="S9" i="31"/>
  <c r="R9" i="31"/>
  <c r="Q9" i="31"/>
  <c r="P9" i="31"/>
  <c r="E9" i="31"/>
  <c r="U9" i="31" s="1"/>
  <c r="S96" i="30"/>
  <c r="R96" i="30"/>
  <c r="Q96" i="30"/>
  <c r="P96" i="30"/>
  <c r="E96" i="30"/>
  <c r="T95" i="30"/>
  <c r="S95" i="30"/>
  <c r="R95" i="30"/>
  <c r="Q95" i="30"/>
  <c r="P95" i="30"/>
  <c r="E95" i="30"/>
  <c r="U95" i="30" s="1"/>
  <c r="S94" i="30"/>
  <c r="R94" i="30"/>
  <c r="Q94" i="30"/>
  <c r="P94" i="30"/>
  <c r="E94" i="30"/>
  <c r="S93" i="30"/>
  <c r="R93" i="30"/>
  <c r="Q93" i="30"/>
  <c r="P93" i="30"/>
  <c r="E93" i="30"/>
  <c r="T93" i="30" s="1"/>
  <c r="U92" i="30"/>
  <c r="S92" i="30"/>
  <c r="R92" i="30"/>
  <c r="Q92" i="30"/>
  <c r="P92" i="30"/>
  <c r="E92" i="30"/>
  <c r="T92" i="30" s="1"/>
  <c r="S91" i="30"/>
  <c r="R91" i="30"/>
  <c r="Q91" i="30"/>
  <c r="P91" i="30"/>
  <c r="E91" i="30"/>
  <c r="S90" i="30"/>
  <c r="R90" i="30"/>
  <c r="Q90" i="30"/>
  <c r="P90" i="30"/>
  <c r="E90" i="30"/>
  <c r="U90" i="30" s="1"/>
  <c r="S89" i="30"/>
  <c r="R89" i="30"/>
  <c r="Q89" i="30"/>
  <c r="P89" i="30"/>
  <c r="E89" i="30"/>
  <c r="U88" i="30"/>
  <c r="S88" i="30"/>
  <c r="R88" i="30"/>
  <c r="Q88" i="30"/>
  <c r="P88" i="30"/>
  <c r="E88" i="30"/>
  <c r="T88" i="30" s="1"/>
  <c r="O75" i="30"/>
  <c r="N75" i="30"/>
  <c r="M75" i="30"/>
  <c r="S75" i="30" s="1"/>
  <c r="L75" i="30"/>
  <c r="K75" i="30"/>
  <c r="J75" i="30"/>
  <c r="I75" i="30"/>
  <c r="H75" i="30"/>
  <c r="G75" i="30"/>
  <c r="F75" i="30"/>
  <c r="C75" i="30"/>
  <c r="B75" i="30"/>
  <c r="S74" i="30"/>
  <c r="O74" i="30"/>
  <c r="N74" i="30"/>
  <c r="M74" i="30"/>
  <c r="L74" i="30"/>
  <c r="R74" i="30" s="1"/>
  <c r="K74" i="30"/>
  <c r="J74" i="30"/>
  <c r="I74" i="30"/>
  <c r="Q74" i="30" s="1"/>
  <c r="H74" i="30"/>
  <c r="G74" i="30"/>
  <c r="F74" i="30"/>
  <c r="C74" i="30"/>
  <c r="B74" i="30"/>
  <c r="E74" i="30" s="1"/>
  <c r="S73" i="30"/>
  <c r="O73" i="30"/>
  <c r="N73" i="30"/>
  <c r="M73" i="30"/>
  <c r="L73" i="30"/>
  <c r="R73" i="30" s="1"/>
  <c r="K73" i="30"/>
  <c r="J73" i="30"/>
  <c r="I73" i="30"/>
  <c r="Q73" i="30" s="1"/>
  <c r="H73" i="30"/>
  <c r="G73" i="30"/>
  <c r="F73" i="30"/>
  <c r="C73" i="30"/>
  <c r="B73" i="30"/>
  <c r="E73" i="30" s="1"/>
  <c r="S72" i="30"/>
  <c r="R72" i="30"/>
  <c r="Q72" i="30"/>
  <c r="P72" i="30"/>
  <c r="E72" i="30"/>
  <c r="U72" i="30" s="1"/>
  <c r="U71" i="30"/>
  <c r="S71" i="30"/>
  <c r="R71" i="30"/>
  <c r="Q71" i="30"/>
  <c r="P71" i="30"/>
  <c r="E71" i="30"/>
  <c r="T71" i="30" s="1"/>
  <c r="O69" i="30"/>
  <c r="N69" i="30"/>
  <c r="M69" i="30"/>
  <c r="S69" i="30" s="1"/>
  <c r="L69" i="30"/>
  <c r="K69" i="30"/>
  <c r="J69" i="30"/>
  <c r="I69" i="30"/>
  <c r="H69" i="30"/>
  <c r="G69" i="30"/>
  <c r="F69" i="30"/>
  <c r="C69" i="30"/>
  <c r="B69" i="30"/>
  <c r="O68" i="30"/>
  <c r="N68" i="30"/>
  <c r="M68" i="30"/>
  <c r="S68" i="30" s="1"/>
  <c r="L68" i="30"/>
  <c r="R68" i="30" s="1"/>
  <c r="K68" i="30"/>
  <c r="J68" i="30"/>
  <c r="I68" i="30"/>
  <c r="H68" i="30"/>
  <c r="G68" i="30"/>
  <c r="F68" i="30"/>
  <c r="C68" i="30"/>
  <c r="B68" i="30"/>
  <c r="E68" i="30" s="1"/>
  <c r="S67" i="30"/>
  <c r="R67" i="30"/>
  <c r="Q67" i="30"/>
  <c r="P67" i="30"/>
  <c r="E67" i="30"/>
  <c r="U67" i="30" s="1"/>
  <c r="U66" i="30"/>
  <c r="T66" i="30"/>
  <c r="S66" i="30"/>
  <c r="R66" i="30"/>
  <c r="Q66" i="30"/>
  <c r="P66" i="30"/>
  <c r="E66" i="30"/>
  <c r="S65" i="30"/>
  <c r="R65" i="30"/>
  <c r="Q65" i="30"/>
  <c r="P65" i="30"/>
  <c r="E65" i="30"/>
  <c r="U65" i="30" s="1"/>
  <c r="S64" i="30"/>
  <c r="R64" i="30"/>
  <c r="Q64" i="30"/>
  <c r="P64" i="30"/>
  <c r="E64" i="30"/>
  <c r="U64" i="30" s="1"/>
  <c r="S63" i="30"/>
  <c r="R63" i="30"/>
  <c r="Q63" i="30"/>
  <c r="P63" i="30"/>
  <c r="E63" i="30"/>
  <c r="O61" i="30"/>
  <c r="N61" i="30"/>
  <c r="M61" i="30"/>
  <c r="S61" i="30" s="1"/>
  <c r="L61" i="30"/>
  <c r="R61" i="30" s="1"/>
  <c r="K61" i="30"/>
  <c r="J61" i="30"/>
  <c r="I61" i="30"/>
  <c r="H61" i="30"/>
  <c r="C61" i="30"/>
  <c r="B61" i="30"/>
  <c r="E61" i="30" s="1"/>
  <c r="S60" i="30"/>
  <c r="R60" i="30"/>
  <c r="Q60" i="30"/>
  <c r="P60" i="30"/>
  <c r="E60" i="30"/>
  <c r="T60" i="30" s="1"/>
  <c r="S59" i="30"/>
  <c r="R59" i="30"/>
  <c r="Q59" i="30"/>
  <c r="P59" i="30"/>
  <c r="E59" i="30"/>
  <c r="S58" i="30"/>
  <c r="R58" i="30"/>
  <c r="Q58" i="30"/>
  <c r="P58" i="30"/>
  <c r="E58" i="30"/>
  <c r="U58" i="30" s="1"/>
  <c r="T57" i="30"/>
  <c r="S57" i="30"/>
  <c r="R57" i="30"/>
  <c r="Q57" i="30"/>
  <c r="P57" i="30"/>
  <c r="E57" i="30"/>
  <c r="U57" i="30" s="1"/>
  <c r="R55" i="30"/>
  <c r="O55" i="30"/>
  <c r="N55" i="30"/>
  <c r="M55" i="30"/>
  <c r="S55" i="30" s="1"/>
  <c r="L55" i="30"/>
  <c r="K55" i="30"/>
  <c r="J55" i="30"/>
  <c r="I55" i="30"/>
  <c r="H55" i="30"/>
  <c r="G55" i="30"/>
  <c r="F55" i="30"/>
  <c r="C55" i="30"/>
  <c r="B55" i="30"/>
  <c r="S54" i="30"/>
  <c r="R54" i="30"/>
  <c r="Q54" i="30"/>
  <c r="P54" i="30"/>
  <c r="E54" i="30"/>
  <c r="U54" i="30" s="1"/>
  <c r="S53" i="30"/>
  <c r="R53" i="30"/>
  <c r="Q53" i="30"/>
  <c r="P53" i="30"/>
  <c r="T53" i="30" s="1"/>
  <c r="E53" i="30"/>
  <c r="T52" i="30"/>
  <c r="S52" i="30"/>
  <c r="R52" i="30"/>
  <c r="Q52" i="30"/>
  <c r="P52" i="30"/>
  <c r="E52" i="30"/>
  <c r="U52" i="30" s="1"/>
  <c r="S51" i="30"/>
  <c r="R51" i="30"/>
  <c r="Q51" i="30"/>
  <c r="P51" i="30"/>
  <c r="E51" i="30"/>
  <c r="S50" i="30"/>
  <c r="R50" i="30"/>
  <c r="Q50" i="30"/>
  <c r="P50" i="30"/>
  <c r="E50" i="30"/>
  <c r="U50" i="30" s="1"/>
  <c r="S49" i="30"/>
  <c r="R49" i="30"/>
  <c r="Q49" i="30"/>
  <c r="P49" i="30"/>
  <c r="E49" i="30"/>
  <c r="T49" i="30" s="1"/>
  <c r="S48" i="30"/>
  <c r="R48" i="30"/>
  <c r="Q48" i="30"/>
  <c r="P48" i="30"/>
  <c r="E48" i="30"/>
  <c r="U48" i="30" s="1"/>
  <c r="S47" i="30"/>
  <c r="R47" i="30"/>
  <c r="Q47" i="30"/>
  <c r="P47" i="30"/>
  <c r="E47" i="30"/>
  <c r="U47" i="30" s="1"/>
  <c r="S46" i="30"/>
  <c r="R46" i="30"/>
  <c r="Q46" i="30"/>
  <c r="P46" i="30"/>
  <c r="E46" i="30"/>
  <c r="U45" i="30"/>
  <c r="S45" i="30"/>
  <c r="R45" i="30"/>
  <c r="Q45" i="30"/>
  <c r="P45" i="30"/>
  <c r="E45" i="30"/>
  <c r="T45" i="30" s="1"/>
  <c r="S44" i="30"/>
  <c r="R44" i="30"/>
  <c r="Q44" i="30"/>
  <c r="P44" i="30"/>
  <c r="E44" i="30"/>
  <c r="U44" i="30" s="1"/>
  <c r="O42" i="30"/>
  <c r="N42" i="30"/>
  <c r="M42" i="30"/>
  <c r="S42" i="30" s="1"/>
  <c r="L42" i="30"/>
  <c r="R42" i="30" s="1"/>
  <c r="K42" i="30"/>
  <c r="J42" i="30"/>
  <c r="I42" i="30"/>
  <c r="H42" i="30"/>
  <c r="G42" i="30"/>
  <c r="F42" i="30"/>
  <c r="C42" i="30"/>
  <c r="B42" i="30"/>
  <c r="E42" i="30" s="1"/>
  <c r="S41" i="30"/>
  <c r="R41" i="30"/>
  <c r="Q41" i="30"/>
  <c r="P41" i="30"/>
  <c r="E41" i="30"/>
  <c r="U41" i="30" s="1"/>
  <c r="S40" i="30"/>
  <c r="R40" i="30"/>
  <c r="Q40" i="30"/>
  <c r="P40" i="30"/>
  <c r="E40" i="30"/>
  <c r="U39" i="30"/>
  <c r="T39" i="30"/>
  <c r="S39" i="30"/>
  <c r="R39" i="30"/>
  <c r="Q39" i="30"/>
  <c r="P39" i="30"/>
  <c r="E39" i="30"/>
  <c r="S38" i="30"/>
  <c r="R38" i="30"/>
  <c r="Q38" i="30"/>
  <c r="P38" i="30"/>
  <c r="E38" i="30"/>
  <c r="T38" i="30" s="1"/>
  <c r="S37" i="30"/>
  <c r="R37" i="30"/>
  <c r="Q37" i="30"/>
  <c r="P37" i="30"/>
  <c r="E37" i="30"/>
  <c r="U37" i="30" s="1"/>
  <c r="O35" i="30"/>
  <c r="N35" i="30"/>
  <c r="M35" i="30"/>
  <c r="S35" i="30" s="1"/>
  <c r="L35" i="30"/>
  <c r="K35" i="30"/>
  <c r="J35" i="30"/>
  <c r="I35" i="30"/>
  <c r="Q35" i="30" s="1"/>
  <c r="H35" i="30"/>
  <c r="G35" i="30"/>
  <c r="F35" i="30"/>
  <c r="C35" i="30"/>
  <c r="B35" i="30"/>
  <c r="S34" i="30"/>
  <c r="R34" i="30"/>
  <c r="Q34" i="30"/>
  <c r="P34" i="30"/>
  <c r="E34" i="30"/>
  <c r="O32" i="30"/>
  <c r="N32" i="30"/>
  <c r="M32" i="30"/>
  <c r="S32" i="30" s="1"/>
  <c r="L32" i="30"/>
  <c r="R32" i="30" s="1"/>
  <c r="K32" i="30"/>
  <c r="J32" i="30"/>
  <c r="I32" i="30"/>
  <c r="H32" i="30"/>
  <c r="G32" i="30"/>
  <c r="F32" i="30"/>
  <c r="C32" i="30"/>
  <c r="B32" i="30"/>
  <c r="T31" i="30"/>
  <c r="S31" i="30"/>
  <c r="R31" i="30"/>
  <c r="Q31" i="30"/>
  <c r="P31" i="30"/>
  <c r="E31" i="30"/>
  <c r="U31" i="30" s="1"/>
  <c r="S30" i="30"/>
  <c r="R30" i="30"/>
  <c r="Q30" i="30"/>
  <c r="P30" i="30"/>
  <c r="E30" i="30"/>
  <c r="U30" i="30" s="1"/>
  <c r="U29" i="30"/>
  <c r="S29" i="30"/>
  <c r="R29" i="30"/>
  <c r="Q29" i="30"/>
  <c r="P29" i="30"/>
  <c r="E29" i="30"/>
  <c r="T29" i="30" s="1"/>
  <c r="S28" i="30"/>
  <c r="R28" i="30"/>
  <c r="Q28" i="30"/>
  <c r="P28" i="30"/>
  <c r="E28" i="30"/>
  <c r="U28" i="30" s="1"/>
  <c r="O26" i="30"/>
  <c r="N26" i="30"/>
  <c r="M26" i="30"/>
  <c r="S26" i="30" s="1"/>
  <c r="L26" i="30"/>
  <c r="R26" i="30" s="1"/>
  <c r="K26" i="30"/>
  <c r="J26" i="30"/>
  <c r="I26" i="30"/>
  <c r="H26" i="30"/>
  <c r="G26" i="30"/>
  <c r="F26" i="30"/>
  <c r="C26" i="30"/>
  <c r="E26" i="30" s="1"/>
  <c r="B26" i="30"/>
  <c r="S25" i="30"/>
  <c r="R25" i="30"/>
  <c r="Q25" i="30"/>
  <c r="P25" i="30"/>
  <c r="E25" i="30"/>
  <c r="U25" i="30" s="1"/>
  <c r="S24" i="30"/>
  <c r="R24" i="30"/>
  <c r="Q24" i="30"/>
  <c r="P24" i="30"/>
  <c r="E24" i="30"/>
  <c r="S23" i="30"/>
  <c r="R23" i="30"/>
  <c r="Q23" i="30"/>
  <c r="P23" i="30"/>
  <c r="E23" i="30"/>
  <c r="S22" i="30"/>
  <c r="R22" i="30"/>
  <c r="Q22" i="30"/>
  <c r="P22" i="30"/>
  <c r="E22" i="30"/>
  <c r="S21" i="30"/>
  <c r="R21" i="30"/>
  <c r="Q21" i="30"/>
  <c r="P21" i="30"/>
  <c r="E21" i="30"/>
  <c r="T21" i="30" s="1"/>
  <c r="S20" i="30"/>
  <c r="R20" i="30"/>
  <c r="Q20" i="30"/>
  <c r="P20" i="30"/>
  <c r="E20" i="30"/>
  <c r="S19" i="30"/>
  <c r="R19" i="30"/>
  <c r="Q19" i="30"/>
  <c r="P19" i="30"/>
  <c r="E19" i="30"/>
  <c r="O17" i="30"/>
  <c r="N17" i="30"/>
  <c r="M17" i="30"/>
  <c r="S17" i="30" s="1"/>
  <c r="L17" i="30"/>
  <c r="R17" i="30" s="1"/>
  <c r="K17" i="30"/>
  <c r="J17" i="30"/>
  <c r="I17" i="30"/>
  <c r="H17" i="30"/>
  <c r="G17" i="30"/>
  <c r="F17" i="30"/>
  <c r="C17" i="30"/>
  <c r="B17" i="30"/>
  <c r="S16" i="30"/>
  <c r="R16" i="30"/>
  <c r="Q16" i="30"/>
  <c r="P16" i="30"/>
  <c r="E16" i="30"/>
  <c r="U15" i="30"/>
  <c r="T15" i="30"/>
  <c r="S15" i="30"/>
  <c r="R15" i="30"/>
  <c r="Q15" i="30"/>
  <c r="P15" i="30"/>
  <c r="E15" i="30"/>
  <c r="S14" i="30"/>
  <c r="R14" i="30"/>
  <c r="Q14" i="30"/>
  <c r="P14" i="30"/>
  <c r="E14" i="30"/>
  <c r="S13" i="30"/>
  <c r="R13" i="30"/>
  <c r="Q13" i="30"/>
  <c r="P13" i="30"/>
  <c r="E13" i="30"/>
  <c r="U13" i="30" s="1"/>
  <c r="S12" i="30"/>
  <c r="R12" i="30"/>
  <c r="Q12" i="30"/>
  <c r="P12" i="30"/>
  <c r="E12" i="30"/>
  <c r="U11" i="30"/>
  <c r="T11" i="30"/>
  <c r="S11" i="30"/>
  <c r="R11" i="30"/>
  <c r="Q11" i="30"/>
  <c r="P11" i="30"/>
  <c r="E11" i="30"/>
  <c r="S10" i="30"/>
  <c r="R10" i="30"/>
  <c r="Q10" i="30"/>
  <c r="P10" i="30"/>
  <c r="E10" i="30"/>
  <c r="S9" i="30"/>
  <c r="R9" i="30"/>
  <c r="Q9" i="30"/>
  <c r="P9" i="30"/>
  <c r="E9" i="30"/>
  <c r="T9" i="30" s="1"/>
  <c r="S96" i="29"/>
  <c r="R96" i="29"/>
  <c r="Q96" i="29"/>
  <c r="P96" i="29"/>
  <c r="E96" i="29"/>
  <c r="U95" i="29"/>
  <c r="T95" i="29"/>
  <c r="S95" i="29"/>
  <c r="R95" i="29"/>
  <c r="Q95" i="29"/>
  <c r="P95" i="29"/>
  <c r="E95" i="29"/>
  <c r="S94" i="29"/>
  <c r="R94" i="29"/>
  <c r="Q94" i="29"/>
  <c r="P94" i="29"/>
  <c r="E94" i="29"/>
  <c r="S93" i="29"/>
  <c r="R93" i="29"/>
  <c r="Q93" i="29"/>
  <c r="P93" i="29"/>
  <c r="E93" i="29"/>
  <c r="T93" i="29" s="1"/>
  <c r="S92" i="29"/>
  <c r="R92" i="29"/>
  <c r="Q92" i="29"/>
  <c r="P92" i="29"/>
  <c r="E92" i="29"/>
  <c r="S91" i="29"/>
  <c r="R91" i="29"/>
  <c r="Q91" i="29"/>
  <c r="U91" i="29" s="1"/>
  <c r="P91" i="29"/>
  <c r="T91" i="29" s="1"/>
  <c r="E91" i="29"/>
  <c r="S90" i="29"/>
  <c r="R90" i="29"/>
  <c r="Q90" i="29"/>
  <c r="P90" i="29"/>
  <c r="E90" i="29"/>
  <c r="S89" i="29"/>
  <c r="R89" i="29"/>
  <c r="Q89" i="29"/>
  <c r="P89" i="29"/>
  <c r="E89" i="29"/>
  <c r="U88" i="29"/>
  <c r="S88" i="29"/>
  <c r="R88" i="29"/>
  <c r="Q88" i="29"/>
  <c r="P88" i="29"/>
  <c r="E88" i="29"/>
  <c r="O75" i="29"/>
  <c r="N75" i="29"/>
  <c r="M75" i="29"/>
  <c r="L75" i="29"/>
  <c r="K75" i="29"/>
  <c r="J75" i="29"/>
  <c r="I75" i="29"/>
  <c r="H75" i="29"/>
  <c r="G75" i="29"/>
  <c r="F75" i="29"/>
  <c r="C75" i="29"/>
  <c r="B75" i="29"/>
  <c r="O74" i="29"/>
  <c r="N74" i="29"/>
  <c r="M74" i="29"/>
  <c r="S74" i="29" s="1"/>
  <c r="L74" i="29"/>
  <c r="K74" i="29"/>
  <c r="J74" i="29"/>
  <c r="I74" i="29"/>
  <c r="Q74" i="29" s="1"/>
  <c r="H74" i="29"/>
  <c r="P74" i="29" s="1"/>
  <c r="G74" i="29"/>
  <c r="F74" i="29"/>
  <c r="E74" i="29"/>
  <c r="C74" i="29"/>
  <c r="B74" i="29"/>
  <c r="O73" i="29"/>
  <c r="N73" i="29"/>
  <c r="R73" i="29" s="1"/>
  <c r="M73" i="29"/>
  <c r="S73" i="29" s="1"/>
  <c r="L73" i="29"/>
  <c r="K73" i="29"/>
  <c r="J73" i="29"/>
  <c r="I73" i="29"/>
  <c r="H73" i="29"/>
  <c r="G73" i="29"/>
  <c r="F73" i="29"/>
  <c r="E73" i="29"/>
  <c r="C73" i="29"/>
  <c r="B73" i="29"/>
  <c r="U72" i="29"/>
  <c r="T72" i="29"/>
  <c r="S72" i="29"/>
  <c r="R72" i="29"/>
  <c r="Q72" i="29"/>
  <c r="P72" i="29"/>
  <c r="E72" i="29"/>
  <c r="S71" i="29"/>
  <c r="R71" i="29"/>
  <c r="Q71" i="29"/>
  <c r="P71" i="29"/>
  <c r="E71" i="29"/>
  <c r="O69" i="29"/>
  <c r="N69" i="29"/>
  <c r="M69" i="29"/>
  <c r="L69" i="29"/>
  <c r="K69" i="29"/>
  <c r="J69" i="29"/>
  <c r="I69" i="29"/>
  <c r="H69" i="29"/>
  <c r="G69" i="29"/>
  <c r="F69" i="29"/>
  <c r="C69" i="29"/>
  <c r="B69" i="29"/>
  <c r="O68" i="29"/>
  <c r="N68" i="29"/>
  <c r="M68" i="29"/>
  <c r="S68" i="29" s="1"/>
  <c r="L68" i="29"/>
  <c r="R68" i="29" s="1"/>
  <c r="K68" i="29"/>
  <c r="J68" i="29"/>
  <c r="I68" i="29"/>
  <c r="H68" i="29"/>
  <c r="G68" i="29"/>
  <c r="F68" i="29"/>
  <c r="C68" i="29"/>
  <c r="B68" i="29"/>
  <c r="E68" i="29" s="1"/>
  <c r="S67" i="29"/>
  <c r="R67" i="29"/>
  <c r="Q67" i="29"/>
  <c r="P67" i="29"/>
  <c r="E67" i="29"/>
  <c r="S66" i="29"/>
  <c r="R66" i="29"/>
  <c r="Q66" i="29"/>
  <c r="P66" i="29"/>
  <c r="E66" i="29"/>
  <c r="U66" i="29" s="1"/>
  <c r="S65" i="29"/>
  <c r="R65" i="29"/>
  <c r="Q65" i="29"/>
  <c r="P65" i="29"/>
  <c r="E65" i="29"/>
  <c r="T65" i="29" s="1"/>
  <c r="S64" i="29"/>
  <c r="R64" i="29"/>
  <c r="Q64" i="29"/>
  <c r="P64" i="29"/>
  <c r="E64" i="29"/>
  <c r="U64" i="29" s="1"/>
  <c r="S63" i="29"/>
  <c r="R63" i="29"/>
  <c r="Q63" i="29"/>
  <c r="P63" i="29"/>
  <c r="E63" i="29"/>
  <c r="U63" i="29" s="1"/>
  <c r="O61" i="29"/>
  <c r="N61" i="29"/>
  <c r="M61" i="29"/>
  <c r="S61" i="29" s="1"/>
  <c r="L61" i="29"/>
  <c r="R61" i="29" s="1"/>
  <c r="K61" i="29"/>
  <c r="J61" i="29"/>
  <c r="I61" i="29"/>
  <c r="H61" i="29"/>
  <c r="C61" i="29"/>
  <c r="B61" i="29"/>
  <c r="E61" i="29" s="1"/>
  <c r="S60" i="29"/>
  <c r="R60" i="29"/>
  <c r="Q60" i="29"/>
  <c r="P60" i="29"/>
  <c r="E60" i="29"/>
  <c r="U59" i="29"/>
  <c r="S59" i="29"/>
  <c r="R59" i="29"/>
  <c r="Q59" i="29"/>
  <c r="P59" i="29"/>
  <c r="E59" i="29"/>
  <c r="T59" i="29" s="1"/>
  <c r="S58" i="29"/>
  <c r="R58" i="29"/>
  <c r="Q58" i="29"/>
  <c r="P58" i="29"/>
  <c r="E58" i="29"/>
  <c r="U58" i="29" s="1"/>
  <c r="S57" i="29"/>
  <c r="R57" i="29"/>
  <c r="Q57" i="29"/>
  <c r="P57" i="29"/>
  <c r="E57" i="29"/>
  <c r="U57" i="29" s="1"/>
  <c r="O55" i="29"/>
  <c r="N55" i="29"/>
  <c r="M55" i="29"/>
  <c r="S55" i="29" s="1"/>
  <c r="L55" i="29"/>
  <c r="R55" i="29" s="1"/>
  <c r="K55" i="29"/>
  <c r="J55" i="29"/>
  <c r="I55" i="29"/>
  <c r="H55" i="29"/>
  <c r="G55" i="29"/>
  <c r="F55" i="29"/>
  <c r="C55" i="29"/>
  <c r="B55" i="29"/>
  <c r="S54" i="29"/>
  <c r="R54" i="29"/>
  <c r="Q54" i="29"/>
  <c r="P54" i="29"/>
  <c r="E54" i="29"/>
  <c r="U54" i="29" s="1"/>
  <c r="U53" i="29"/>
  <c r="S53" i="29"/>
  <c r="R53" i="29"/>
  <c r="Q53" i="29"/>
  <c r="P53" i="29"/>
  <c r="E53" i="29"/>
  <c r="T53" i="29" s="1"/>
  <c r="S52" i="29"/>
  <c r="R52" i="29"/>
  <c r="Q52" i="29"/>
  <c r="P52" i="29"/>
  <c r="E52" i="29"/>
  <c r="U52" i="29" s="1"/>
  <c r="S51" i="29"/>
  <c r="R51" i="29"/>
  <c r="Q51" i="29"/>
  <c r="P51" i="29"/>
  <c r="E51" i="29"/>
  <c r="U51" i="29" s="1"/>
  <c r="S50" i="29"/>
  <c r="R50" i="29"/>
  <c r="Q50" i="29"/>
  <c r="P50" i="29"/>
  <c r="E50" i="29"/>
  <c r="S49" i="29"/>
  <c r="R49" i="29"/>
  <c r="Q49" i="29"/>
  <c r="P49" i="29"/>
  <c r="E49" i="29"/>
  <c r="S48" i="29"/>
  <c r="R48" i="29"/>
  <c r="Q48" i="29"/>
  <c r="P48" i="29"/>
  <c r="E48" i="29"/>
  <c r="U47" i="29"/>
  <c r="S47" i="29"/>
  <c r="R47" i="29"/>
  <c r="Q47" i="29"/>
  <c r="P47" i="29"/>
  <c r="E47" i="29"/>
  <c r="T47" i="29" s="1"/>
  <c r="U46" i="29"/>
  <c r="T46" i="29"/>
  <c r="S46" i="29"/>
  <c r="R46" i="29"/>
  <c r="Q46" i="29"/>
  <c r="P46" i="29"/>
  <c r="E46" i="29"/>
  <c r="S45" i="29"/>
  <c r="R45" i="29"/>
  <c r="Q45" i="29"/>
  <c r="P45" i="29"/>
  <c r="E45" i="29"/>
  <c r="U45" i="29" s="1"/>
  <c r="S44" i="29"/>
  <c r="R44" i="29"/>
  <c r="Q44" i="29"/>
  <c r="P44" i="29"/>
  <c r="E44" i="29"/>
  <c r="O42" i="29"/>
  <c r="N42" i="29"/>
  <c r="M42" i="29"/>
  <c r="S42" i="29" s="1"/>
  <c r="L42" i="29"/>
  <c r="R42" i="29" s="1"/>
  <c r="K42" i="29"/>
  <c r="J42" i="29"/>
  <c r="I42" i="29"/>
  <c r="H42" i="29"/>
  <c r="G42" i="29"/>
  <c r="F42" i="29"/>
  <c r="C42" i="29"/>
  <c r="B42" i="29"/>
  <c r="E42" i="29" s="1"/>
  <c r="U41" i="29"/>
  <c r="S41" i="29"/>
  <c r="R41" i="29"/>
  <c r="Q41" i="29"/>
  <c r="P41" i="29"/>
  <c r="E41" i="29"/>
  <c r="T41" i="29" s="1"/>
  <c r="S40" i="29"/>
  <c r="R40" i="29"/>
  <c r="Q40" i="29"/>
  <c r="P40" i="29"/>
  <c r="E40" i="29"/>
  <c r="U40" i="29" s="1"/>
  <c r="S39" i="29"/>
  <c r="R39" i="29"/>
  <c r="Q39" i="29"/>
  <c r="P39" i="29"/>
  <c r="E39" i="29"/>
  <c r="S38" i="29"/>
  <c r="R38" i="29"/>
  <c r="Q38" i="29"/>
  <c r="P38" i="29"/>
  <c r="E38" i="29"/>
  <c r="S37" i="29"/>
  <c r="R37" i="29"/>
  <c r="Q37" i="29"/>
  <c r="P37" i="29"/>
  <c r="E37" i="29"/>
  <c r="U37" i="29" s="1"/>
  <c r="S35" i="29"/>
  <c r="R35" i="29"/>
  <c r="O35" i="29"/>
  <c r="N35" i="29"/>
  <c r="M35" i="29"/>
  <c r="L35" i="29"/>
  <c r="K35" i="29"/>
  <c r="J35" i="29"/>
  <c r="I35" i="29"/>
  <c r="Q35" i="29" s="1"/>
  <c r="H35" i="29"/>
  <c r="P35" i="29" s="1"/>
  <c r="G35" i="29"/>
  <c r="F35" i="29"/>
  <c r="C35" i="29"/>
  <c r="B35" i="29"/>
  <c r="S34" i="29"/>
  <c r="R34" i="29"/>
  <c r="Q34" i="29"/>
  <c r="P34" i="29"/>
  <c r="E34" i="29"/>
  <c r="S32" i="29"/>
  <c r="O32" i="29"/>
  <c r="N32" i="29"/>
  <c r="M32" i="29"/>
  <c r="L32" i="29"/>
  <c r="R32" i="29" s="1"/>
  <c r="K32" i="29"/>
  <c r="J32" i="29"/>
  <c r="I32" i="29"/>
  <c r="H32" i="29"/>
  <c r="G32" i="29"/>
  <c r="F32" i="29"/>
  <c r="C32" i="29"/>
  <c r="B32" i="29"/>
  <c r="U31" i="29"/>
  <c r="S31" i="29"/>
  <c r="R31" i="29"/>
  <c r="Q31" i="29"/>
  <c r="P31" i="29"/>
  <c r="E31" i="29"/>
  <c r="T31" i="29" s="1"/>
  <c r="S30" i="29"/>
  <c r="R30" i="29"/>
  <c r="Q30" i="29"/>
  <c r="P30" i="29"/>
  <c r="E30" i="29"/>
  <c r="U30" i="29" s="1"/>
  <c r="S29" i="29"/>
  <c r="R29" i="29"/>
  <c r="Q29" i="29"/>
  <c r="P29" i="29"/>
  <c r="E29" i="29"/>
  <c r="U29" i="29" s="1"/>
  <c r="S28" i="29"/>
  <c r="R28" i="29"/>
  <c r="Q28" i="29"/>
  <c r="P28" i="29"/>
  <c r="E28" i="29"/>
  <c r="T28" i="29" s="1"/>
  <c r="S26" i="29"/>
  <c r="O26" i="29"/>
  <c r="N26" i="29"/>
  <c r="M26" i="29"/>
  <c r="L26" i="29"/>
  <c r="R26" i="29" s="1"/>
  <c r="K26" i="29"/>
  <c r="J26" i="29"/>
  <c r="I26" i="29"/>
  <c r="H26" i="29"/>
  <c r="P26" i="29" s="1"/>
  <c r="G26" i="29"/>
  <c r="F26" i="29"/>
  <c r="C26" i="29"/>
  <c r="B26" i="29"/>
  <c r="E26" i="29" s="1"/>
  <c r="U25" i="29"/>
  <c r="S25" i="29"/>
  <c r="R25" i="29"/>
  <c r="Q25" i="29"/>
  <c r="P25" i="29"/>
  <c r="E25" i="29"/>
  <c r="T25" i="29" s="1"/>
  <c r="U24" i="29"/>
  <c r="T24" i="29"/>
  <c r="S24" i="29"/>
  <c r="R24" i="29"/>
  <c r="Q24" i="29"/>
  <c r="P24" i="29"/>
  <c r="E24" i="29"/>
  <c r="S23" i="29"/>
  <c r="R23" i="29"/>
  <c r="Q23" i="29"/>
  <c r="P23" i="29"/>
  <c r="E23" i="29"/>
  <c r="U23" i="29" s="1"/>
  <c r="S22" i="29"/>
  <c r="R22" i="29"/>
  <c r="Q22" i="29"/>
  <c r="P22" i="29"/>
  <c r="E22" i="29"/>
  <c r="S21" i="29"/>
  <c r="R21" i="29"/>
  <c r="Q21" i="29"/>
  <c r="P21" i="29"/>
  <c r="E21" i="29"/>
  <c r="S20" i="29"/>
  <c r="R20" i="29"/>
  <c r="Q20" i="29"/>
  <c r="P20" i="29"/>
  <c r="E20" i="29"/>
  <c r="T20" i="29" s="1"/>
  <c r="U19" i="29"/>
  <c r="T19" i="29"/>
  <c r="S19" i="29"/>
  <c r="R19" i="29"/>
  <c r="Q19" i="29"/>
  <c r="P19" i="29"/>
  <c r="E19" i="29"/>
  <c r="R17" i="29"/>
  <c r="O17" i="29"/>
  <c r="N17" i="29"/>
  <c r="M17" i="29"/>
  <c r="L17" i="29"/>
  <c r="K17" i="29"/>
  <c r="J17" i="29"/>
  <c r="I17" i="29"/>
  <c r="H17" i="29"/>
  <c r="P17" i="29" s="1"/>
  <c r="G17" i="29"/>
  <c r="F17" i="29"/>
  <c r="C17" i="29"/>
  <c r="B17" i="29"/>
  <c r="E17" i="29" s="1"/>
  <c r="U16" i="29"/>
  <c r="S16" i="29"/>
  <c r="R16" i="29"/>
  <c r="Q16" i="29"/>
  <c r="P16" i="29"/>
  <c r="E16" i="29"/>
  <c r="T16" i="29" s="1"/>
  <c r="U15" i="29"/>
  <c r="T15" i="29"/>
  <c r="S15" i="29"/>
  <c r="R15" i="29"/>
  <c r="Q15" i="29"/>
  <c r="P15" i="29"/>
  <c r="E15" i="29"/>
  <c r="S14" i="29"/>
  <c r="R14" i="29"/>
  <c r="Q14" i="29"/>
  <c r="P14" i="29"/>
  <c r="E14" i="29"/>
  <c r="S13" i="29"/>
  <c r="R13" i="29"/>
  <c r="Q13" i="29"/>
  <c r="P13" i="29"/>
  <c r="E13" i="29"/>
  <c r="U13" i="29" s="1"/>
  <c r="S12" i="29"/>
  <c r="R12" i="29"/>
  <c r="Q12" i="29"/>
  <c r="P12" i="29"/>
  <c r="E12" i="29"/>
  <c r="U12" i="29" s="1"/>
  <c r="S11" i="29"/>
  <c r="R11" i="29"/>
  <c r="Q11" i="29"/>
  <c r="P11" i="29"/>
  <c r="E11" i="29"/>
  <c r="S10" i="29"/>
  <c r="R10" i="29"/>
  <c r="Q10" i="29"/>
  <c r="P10" i="29"/>
  <c r="E10" i="29"/>
  <c r="U9" i="29"/>
  <c r="S9" i="29"/>
  <c r="R9" i="29"/>
  <c r="Q9" i="29"/>
  <c r="P9" i="29"/>
  <c r="E9" i="29"/>
  <c r="S96" i="28"/>
  <c r="R96" i="28"/>
  <c r="Q96" i="28"/>
  <c r="P96" i="28"/>
  <c r="E96" i="28"/>
  <c r="U96" i="28" s="1"/>
  <c r="S95" i="28"/>
  <c r="R95" i="28"/>
  <c r="Q95" i="28"/>
  <c r="U95" i="28" s="1"/>
  <c r="P95" i="28"/>
  <c r="E95" i="28"/>
  <c r="T95" i="28" s="1"/>
  <c r="U94" i="28"/>
  <c r="T94" i="28"/>
  <c r="S94" i="28"/>
  <c r="R94" i="28"/>
  <c r="Q94" i="28"/>
  <c r="P94" i="28"/>
  <c r="E94" i="28"/>
  <c r="S93" i="28"/>
  <c r="R93" i="28"/>
  <c r="Q93" i="28"/>
  <c r="P93" i="28"/>
  <c r="E93" i="28"/>
  <c r="S92" i="28"/>
  <c r="R92" i="28"/>
  <c r="Q92" i="28"/>
  <c r="P92" i="28"/>
  <c r="E92" i="28"/>
  <c r="S91" i="28"/>
  <c r="R91" i="28"/>
  <c r="Q91" i="28"/>
  <c r="P91" i="28"/>
  <c r="E91" i="28"/>
  <c r="S90" i="28"/>
  <c r="R90" i="28"/>
  <c r="Q90" i="28"/>
  <c r="P90" i="28"/>
  <c r="E90" i="28"/>
  <c r="U89" i="28"/>
  <c r="S89" i="28"/>
  <c r="R89" i="28"/>
  <c r="Q89" i="28"/>
  <c r="P89" i="28"/>
  <c r="E89" i="28"/>
  <c r="T89" i="28" s="1"/>
  <c r="T88" i="28"/>
  <c r="S88" i="28"/>
  <c r="R88" i="28"/>
  <c r="Q88" i="28"/>
  <c r="P88" i="28"/>
  <c r="E88" i="28"/>
  <c r="U88" i="28" s="1"/>
  <c r="O75" i="28"/>
  <c r="N75" i="28"/>
  <c r="M75" i="28"/>
  <c r="S75" i="28" s="1"/>
  <c r="L75" i="28"/>
  <c r="R75" i="28" s="1"/>
  <c r="K75" i="28"/>
  <c r="J75" i="28"/>
  <c r="I75" i="28"/>
  <c r="H75" i="28"/>
  <c r="G75" i="28"/>
  <c r="F75" i="28"/>
  <c r="C75" i="28"/>
  <c r="B75" i="28"/>
  <c r="O74" i="28"/>
  <c r="N74" i="28"/>
  <c r="M74" i="28"/>
  <c r="S74" i="28" s="1"/>
  <c r="L74" i="28"/>
  <c r="R74" i="28" s="1"/>
  <c r="K74" i="28"/>
  <c r="J74" i="28"/>
  <c r="I74" i="28"/>
  <c r="H74" i="28"/>
  <c r="G74" i="28"/>
  <c r="F74" i="28"/>
  <c r="C74" i="28"/>
  <c r="B74" i="28"/>
  <c r="O73" i="28"/>
  <c r="N73" i="28"/>
  <c r="M73" i="28"/>
  <c r="S73" i="28" s="1"/>
  <c r="L73" i="28"/>
  <c r="R73" i="28" s="1"/>
  <c r="K73" i="28"/>
  <c r="J73" i="28"/>
  <c r="I73" i="28"/>
  <c r="H73" i="28"/>
  <c r="G73" i="28"/>
  <c r="F73" i="28"/>
  <c r="C73" i="28"/>
  <c r="E73" i="28" s="1"/>
  <c r="B73" i="28"/>
  <c r="S72" i="28"/>
  <c r="R72" i="28"/>
  <c r="Q72" i="28"/>
  <c r="P72" i="28"/>
  <c r="E72" i="28"/>
  <c r="U71" i="28"/>
  <c r="S71" i="28"/>
  <c r="R71" i="28"/>
  <c r="Q71" i="28"/>
  <c r="P71" i="28"/>
  <c r="E71" i="28"/>
  <c r="O69" i="28"/>
  <c r="N69" i="28"/>
  <c r="M69" i="28"/>
  <c r="S69" i="28" s="1"/>
  <c r="L69" i="28"/>
  <c r="R69" i="28" s="1"/>
  <c r="K69" i="28"/>
  <c r="J69" i="28"/>
  <c r="I69" i="28"/>
  <c r="H69" i="28"/>
  <c r="G69" i="28"/>
  <c r="F69" i="28"/>
  <c r="C69" i="28"/>
  <c r="B69" i="28"/>
  <c r="O68" i="28"/>
  <c r="N68" i="28"/>
  <c r="M68" i="28"/>
  <c r="S68" i="28" s="1"/>
  <c r="L68" i="28"/>
  <c r="R68" i="28" s="1"/>
  <c r="K68" i="28"/>
  <c r="J68" i="28"/>
  <c r="I68" i="28"/>
  <c r="Q68" i="28" s="1"/>
  <c r="H68" i="28"/>
  <c r="G68" i="28"/>
  <c r="F68" i="28"/>
  <c r="C68" i="28"/>
  <c r="B68" i="28"/>
  <c r="S67" i="28"/>
  <c r="R67" i="28"/>
  <c r="Q67" i="28"/>
  <c r="P67" i="28"/>
  <c r="E67" i="28"/>
  <c r="S66" i="28"/>
  <c r="R66" i="28"/>
  <c r="Q66" i="28"/>
  <c r="P66" i="28"/>
  <c r="E66" i="28"/>
  <c r="T66" i="28" s="1"/>
  <c r="U65" i="28"/>
  <c r="S65" i="28"/>
  <c r="R65" i="28"/>
  <c r="Q65" i="28"/>
  <c r="P65" i="28"/>
  <c r="E65" i="28"/>
  <c r="T65" i="28" s="1"/>
  <c r="U64" i="28"/>
  <c r="T64" i="28"/>
  <c r="S64" i="28"/>
  <c r="R64" i="28"/>
  <c r="Q64" i="28"/>
  <c r="P64" i="28"/>
  <c r="E64" i="28"/>
  <c r="T63" i="28"/>
  <c r="S63" i="28"/>
  <c r="R63" i="28"/>
  <c r="Q63" i="28"/>
  <c r="P63" i="28"/>
  <c r="E63" i="28"/>
  <c r="U63" i="28" s="1"/>
  <c r="O61" i="28"/>
  <c r="N61" i="28"/>
  <c r="M61" i="28"/>
  <c r="S61" i="28" s="1"/>
  <c r="L61" i="28"/>
  <c r="R61" i="28" s="1"/>
  <c r="K61" i="28"/>
  <c r="J61" i="28"/>
  <c r="I61" i="28"/>
  <c r="H61" i="28"/>
  <c r="C61" i="28"/>
  <c r="B61" i="28"/>
  <c r="E61" i="28" s="1"/>
  <c r="S60" i="28"/>
  <c r="R60" i="28"/>
  <c r="Q60" i="28"/>
  <c r="P60" i="28"/>
  <c r="E60" i="28"/>
  <c r="U60" i="28" s="1"/>
  <c r="S59" i="28"/>
  <c r="R59" i="28"/>
  <c r="Q59" i="28"/>
  <c r="P59" i="28"/>
  <c r="E59" i="28"/>
  <c r="S58" i="28"/>
  <c r="R58" i="28"/>
  <c r="Q58" i="28"/>
  <c r="P58" i="28"/>
  <c r="E58" i="28"/>
  <c r="S57" i="28"/>
  <c r="R57" i="28"/>
  <c r="Q57" i="28"/>
  <c r="P57" i="28"/>
  <c r="E57" i="28"/>
  <c r="T57" i="28" s="1"/>
  <c r="O55" i="28"/>
  <c r="N55" i="28"/>
  <c r="M55" i="28"/>
  <c r="L55" i="28"/>
  <c r="R55" i="28" s="1"/>
  <c r="K55" i="28"/>
  <c r="J55" i="28"/>
  <c r="I55" i="28"/>
  <c r="H55" i="28"/>
  <c r="G55" i="28"/>
  <c r="F55" i="28"/>
  <c r="C55" i="28"/>
  <c r="B55" i="28"/>
  <c r="U54" i="28"/>
  <c r="S54" i="28"/>
  <c r="R54" i="28"/>
  <c r="Q54" i="28"/>
  <c r="P54" i="28"/>
  <c r="E54" i="28"/>
  <c r="T53" i="28"/>
  <c r="S53" i="28"/>
  <c r="R53" i="28"/>
  <c r="Q53" i="28"/>
  <c r="P53" i="28"/>
  <c r="E53" i="28"/>
  <c r="U53" i="28" s="1"/>
  <c r="S52" i="28"/>
  <c r="R52" i="28"/>
  <c r="Q52" i="28"/>
  <c r="P52" i="28"/>
  <c r="E52" i="28"/>
  <c r="U52" i="28" s="1"/>
  <c r="S51" i="28"/>
  <c r="R51" i="28"/>
  <c r="Q51" i="28"/>
  <c r="P51" i="28"/>
  <c r="E51" i="28"/>
  <c r="U51" i="28" s="1"/>
  <c r="S50" i="28"/>
  <c r="R50" i="28"/>
  <c r="Q50" i="28"/>
  <c r="P50" i="28"/>
  <c r="E50" i="28"/>
  <c r="U50" i="28" s="1"/>
  <c r="S49" i="28"/>
  <c r="R49" i="28"/>
  <c r="Q49" i="28"/>
  <c r="P49" i="28"/>
  <c r="E49" i="28"/>
  <c r="U49" i="28" s="1"/>
  <c r="S48" i="28"/>
  <c r="R48" i="28"/>
  <c r="Q48" i="28"/>
  <c r="P48" i="28"/>
  <c r="E48" i="28"/>
  <c r="S47" i="28"/>
  <c r="R47" i="28"/>
  <c r="Q47" i="28"/>
  <c r="P47" i="28"/>
  <c r="E47" i="28"/>
  <c r="S46" i="28"/>
  <c r="R46" i="28"/>
  <c r="Q46" i="28"/>
  <c r="P46" i="28"/>
  <c r="E46" i="28"/>
  <c r="T46" i="28" s="1"/>
  <c r="S45" i="28"/>
  <c r="R45" i="28"/>
  <c r="Q45" i="28"/>
  <c r="P45" i="28"/>
  <c r="E45" i="28"/>
  <c r="S44" i="28"/>
  <c r="R44" i="28"/>
  <c r="Q44" i="28"/>
  <c r="P44" i="28"/>
  <c r="E44" i="28"/>
  <c r="U44" i="28" s="1"/>
  <c r="O42" i="28"/>
  <c r="N42" i="28"/>
  <c r="M42" i="28"/>
  <c r="L42" i="28"/>
  <c r="R42" i="28" s="1"/>
  <c r="K42" i="28"/>
  <c r="J42" i="28"/>
  <c r="I42" i="28"/>
  <c r="H42" i="28"/>
  <c r="G42" i="28"/>
  <c r="F42" i="28"/>
  <c r="C42" i="28"/>
  <c r="B42" i="28"/>
  <c r="U41" i="28"/>
  <c r="S41" i="28"/>
  <c r="R41" i="28"/>
  <c r="Q41" i="28"/>
  <c r="P41" i="28"/>
  <c r="E41" i="28"/>
  <c r="T41" i="28" s="1"/>
  <c r="S40" i="28"/>
  <c r="R40" i="28"/>
  <c r="Q40" i="28"/>
  <c r="P40" i="28"/>
  <c r="E40" i="28"/>
  <c r="T40" i="28" s="1"/>
  <c r="S39" i="28"/>
  <c r="R39" i="28"/>
  <c r="Q39" i="28"/>
  <c r="P39" i="28"/>
  <c r="E39" i="28"/>
  <c r="U39" i="28" s="1"/>
  <c r="S38" i="28"/>
  <c r="R38" i="28"/>
  <c r="Q38" i="28"/>
  <c r="P38" i="28"/>
  <c r="E38" i="28"/>
  <c r="U38" i="28" s="1"/>
  <c r="S37" i="28"/>
  <c r="R37" i="28"/>
  <c r="Q37" i="28"/>
  <c r="P37" i="28"/>
  <c r="E37" i="28"/>
  <c r="O35" i="28"/>
  <c r="N35" i="28"/>
  <c r="M35" i="28"/>
  <c r="S35" i="28" s="1"/>
  <c r="L35" i="28"/>
  <c r="R35" i="28" s="1"/>
  <c r="K35" i="28"/>
  <c r="J35" i="28"/>
  <c r="I35" i="28"/>
  <c r="Q35" i="28" s="1"/>
  <c r="H35" i="28"/>
  <c r="G35" i="28"/>
  <c r="F35" i="28"/>
  <c r="C35" i="28"/>
  <c r="E35" i="28" s="1"/>
  <c r="B35" i="28"/>
  <c r="S34" i="28"/>
  <c r="R34" i="28"/>
  <c r="Q34" i="28"/>
  <c r="P34" i="28"/>
  <c r="E34" i="28"/>
  <c r="O32" i="28"/>
  <c r="N32" i="28"/>
  <c r="M32" i="28"/>
  <c r="S32" i="28" s="1"/>
  <c r="L32" i="28"/>
  <c r="R32" i="28" s="1"/>
  <c r="K32" i="28"/>
  <c r="J32" i="28"/>
  <c r="I32" i="28"/>
  <c r="H32" i="28"/>
  <c r="G32" i="28"/>
  <c r="F32" i="28"/>
  <c r="C32" i="28"/>
  <c r="B32" i="28"/>
  <c r="S31" i="28"/>
  <c r="R31" i="28"/>
  <c r="Q31" i="28"/>
  <c r="P31" i="28"/>
  <c r="E31" i="28"/>
  <c r="S30" i="28"/>
  <c r="R30" i="28"/>
  <c r="Q30" i="28"/>
  <c r="P30" i="28"/>
  <c r="E30" i="28"/>
  <c r="S29" i="28"/>
  <c r="R29" i="28"/>
  <c r="Q29" i="28"/>
  <c r="P29" i="28"/>
  <c r="E29" i="28"/>
  <c r="T29" i="28" s="1"/>
  <c r="S28" i="28"/>
  <c r="R28" i="28"/>
  <c r="Q28" i="28"/>
  <c r="P28" i="28"/>
  <c r="E28" i="28"/>
  <c r="T28" i="28" s="1"/>
  <c r="O26" i="28"/>
  <c r="N26" i="28"/>
  <c r="M26" i="28"/>
  <c r="S26" i="28" s="1"/>
  <c r="L26" i="28"/>
  <c r="R26" i="28" s="1"/>
  <c r="K26" i="28"/>
  <c r="J26" i="28"/>
  <c r="I26" i="28"/>
  <c r="H26" i="28"/>
  <c r="G26" i="28"/>
  <c r="F26" i="28"/>
  <c r="C26" i="28"/>
  <c r="B26" i="28"/>
  <c r="E26" i="28" s="1"/>
  <c r="S25" i="28"/>
  <c r="R25" i="28"/>
  <c r="Q25" i="28"/>
  <c r="P25" i="28"/>
  <c r="E25" i="28"/>
  <c r="T25" i="28" s="1"/>
  <c r="U24" i="28"/>
  <c r="T24" i="28"/>
  <c r="S24" i="28"/>
  <c r="R24" i="28"/>
  <c r="Q24" i="28"/>
  <c r="P24" i="28"/>
  <c r="E24" i="28"/>
  <c r="T23" i="28"/>
  <c r="S23" i="28"/>
  <c r="R23" i="28"/>
  <c r="Q23" i="28"/>
  <c r="P23" i="28"/>
  <c r="E23" i="28"/>
  <c r="U23" i="28" s="1"/>
  <c r="S22" i="28"/>
  <c r="R22" i="28"/>
  <c r="Q22" i="28"/>
  <c r="P22" i="28"/>
  <c r="E22" i="28"/>
  <c r="U22" i="28" s="1"/>
  <c r="S21" i="28"/>
  <c r="R21" i="28"/>
  <c r="Q21" i="28"/>
  <c r="P21" i="28"/>
  <c r="E21" i="28"/>
  <c r="U21" i="28" s="1"/>
  <c r="S20" i="28"/>
  <c r="R20" i="28"/>
  <c r="Q20" i="28"/>
  <c r="P20" i="28"/>
  <c r="E20" i="28"/>
  <c r="S19" i="28"/>
  <c r="R19" i="28"/>
  <c r="Q19" i="28"/>
  <c r="P19" i="28"/>
  <c r="E19" i="28"/>
  <c r="O17" i="28"/>
  <c r="N17" i="28"/>
  <c r="M17" i="28"/>
  <c r="L17" i="28"/>
  <c r="K17" i="28"/>
  <c r="J17" i="28"/>
  <c r="I17" i="28"/>
  <c r="H17" i="28"/>
  <c r="G17" i="28"/>
  <c r="F17" i="28"/>
  <c r="C17" i="28"/>
  <c r="B17" i="28"/>
  <c r="E17" i="28" s="1"/>
  <c r="S16" i="28"/>
  <c r="R16" i="28"/>
  <c r="Q16" i="28"/>
  <c r="P16" i="28"/>
  <c r="E16" i="28"/>
  <c r="U15" i="28"/>
  <c r="S15" i="28"/>
  <c r="R15" i="28"/>
  <c r="Q15" i="28"/>
  <c r="P15" i="28"/>
  <c r="E15" i="28"/>
  <c r="T15" i="28" s="1"/>
  <c r="S14" i="28"/>
  <c r="R14" i="28"/>
  <c r="Q14" i="28"/>
  <c r="P14" i="28"/>
  <c r="E14" i="28"/>
  <c r="S13" i="28"/>
  <c r="R13" i="28"/>
  <c r="Q13" i="28"/>
  <c r="P13" i="28"/>
  <c r="E13" i="28"/>
  <c r="U13" i="28" s="1"/>
  <c r="U12" i="28"/>
  <c r="S12" i="28"/>
  <c r="R12" i="28"/>
  <c r="Q12" i="28"/>
  <c r="P12" i="28"/>
  <c r="E12" i="28"/>
  <c r="T12" i="28" s="1"/>
  <c r="S11" i="28"/>
  <c r="R11" i="28"/>
  <c r="Q11" i="28"/>
  <c r="P11" i="28"/>
  <c r="E11" i="28"/>
  <c r="S10" i="28"/>
  <c r="R10" i="28"/>
  <c r="Q10" i="28"/>
  <c r="P10" i="28"/>
  <c r="E10" i="28"/>
  <c r="S9" i="28"/>
  <c r="R9" i="28"/>
  <c r="Q9" i="28"/>
  <c r="P9" i="28"/>
  <c r="E9" i="28"/>
  <c r="S96" i="27"/>
  <c r="R96" i="27"/>
  <c r="Q96" i="27"/>
  <c r="P96" i="27"/>
  <c r="E96" i="27"/>
  <c r="S95" i="27"/>
  <c r="R95" i="27"/>
  <c r="Q95" i="27"/>
  <c r="P95" i="27"/>
  <c r="E95" i="27"/>
  <c r="S94" i="27"/>
  <c r="R94" i="27"/>
  <c r="Q94" i="27"/>
  <c r="P94" i="27"/>
  <c r="E94" i="27"/>
  <c r="U94" i="27" s="1"/>
  <c r="U93" i="27"/>
  <c r="S93" i="27"/>
  <c r="R93" i="27"/>
  <c r="Q93" i="27"/>
  <c r="P93" i="27"/>
  <c r="E93" i="27"/>
  <c r="T93" i="27" s="1"/>
  <c r="U92" i="27"/>
  <c r="T92" i="27"/>
  <c r="S92" i="27"/>
  <c r="R92" i="27"/>
  <c r="Q92" i="27"/>
  <c r="P92" i="27"/>
  <c r="E92" i="27"/>
  <c r="T91" i="27"/>
  <c r="S91" i="27"/>
  <c r="R91" i="27"/>
  <c r="Q91" i="27"/>
  <c r="P91" i="27"/>
  <c r="E91" i="27"/>
  <c r="U91" i="27" s="1"/>
  <c r="S90" i="27"/>
  <c r="R90" i="27"/>
  <c r="Q90" i="27"/>
  <c r="P90" i="27"/>
  <c r="E90" i="27"/>
  <c r="U90" i="27" s="1"/>
  <c r="S89" i="27"/>
  <c r="R89" i="27"/>
  <c r="Q89" i="27"/>
  <c r="P89" i="27"/>
  <c r="E89" i="27"/>
  <c r="S88" i="27"/>
  <c r="R88" i="27"/>
  <c r="Q88" i="27"/>
  <c r="P88" i="27"/>
  <c r="E88" i="27"/>
  <c r="O75" i="27"/>
  <c r="N75" i="27"/>
  <c r="M75" i="27"/>
  <c r="L75" i="27"/>
  <c r="R75" i="27" s="1"/>
  <c r="K75" i="27"/>
  <c r="J75" i="27"/>
  <c r="I75" i="27"/>
  <c r="H75" i="27"/>
  <c r="G75" i="27"/>
  <c r="F75" i="27"/>
  <c r="C75" i="27"/>
  <c r="B75" i="27"/>
  <c r="O74" i="27"/>
  <c r="N74" i="27"/>
  <c r="M74" i="27"/>
  <c r="S74" i="27" s="1"/>
  <c r="L74" i="27"/>
  <c r="R74" i="27" s="1"/>
  <c r="K74" i="27"/>
  <c r="J74" i="27"/>
  <c r="I74" i="27"/>
  <c r="H74" i="27"/>
  <c r="G74" i="27"/>
  <c r="F74" i="27"/>
  <c r="C74" i="27"/>
  <c r="B74" i="27"/>
  <c r="E74" i="27" s="1"/>
  <c r="O73" i="27"/>
  <c r="N73" i="27"/>
  <c r="M73" i="27"/>
  <c r="S73" i="27" s="1"/>
  <c r="L73" i="27"/>
  <c r="R73" i="27" s="1"/>
  <c r="K73" i="27"/>
  <c r="J73" i="27"/>
  <c r="I73" i="27"/>
  <c r="H73" i="27"/>
  <c r="G73" i="27"/>
  <c r="F73" i="27"/>
  <c r="C73" i="27"/>
  <c r="E73" i="27" s="1"/>
  <c r="B73" i="27"/>
  <c r="S72" i="27"/>
  <c r="R72" i="27"/>
  <c r="Q72" i="27"/>
  <c r="P72" i="27"/>
  <c r="E72" i="27"/>
  <c r="U72" i="27" s="1"/>
  <c r="S71" i="27"/>
  <c r="R71" i="27"/>
  <c r="Q71" i="27"/>
  <c r="P71" i="27"/>
  <c r="E71" i="27"/>
  <c r="O69" i="27"/>
  <c r="N69" i="27"/>
  <c r="M69" i="27"/>
  <c r="L69" i="27"/>
  <c r="K69" i="27"/>
  <c r="J69" i="27"/>
  <c r="I69" i="27"/>
  <c r="H69" i="27"/>
  <c r="G69" i="27"/>
  <c r="F69" i="27"/>
  <c r="C69" i="27"/>
  <c r="B69" i="27"/>
  <c r="O68" i="27"/>
  <c r="N68" i="27"/>
  <c r="M68" i="27"/>
  <c r="S68" i="27" s="1"/>
  <c r="L68" i="27"/>
  <c r="R68" i="27" s="1"/>
  <c r="K68" i="27"/>
  <c r="J68" i="27"/>
  <c r="I68" i="27"/>
  <c r="H68" i="27"/>
  <c r="G68" i="27"/>
  <c r="F68" i="27"/>
  <c r="C68" i="27"/>
  <c r="B68" i="27"/>
  <c r="E68" i="27" s="1"/>
  <c r="S67" i="27"/>
  <c r="R67" i="27"/>
  <c r="Q67" i="27"/>
  <c r="P67" i="27"/>
  <c r="E67" i="27"/>
  <c r="U67" i="27" s="1"/>
  <c r="S66" i="27"/>
  <c r="R66" i="27"/>
  <c r="Q66" i="27"/>
  <c r="P66" i="27"/>
  <c r="E66" i="27"/>
  <c r="S65" i="27"/>
  <c r="R65" i="27"/>
  <c r="Q65" i="27"/>
  <c r="P65" i="27"/>
  <c r="E65" i="27"/>
  <c r="S64" i="27"/>
  <c r="R64" i="27"/>
  <c r="Q64" i="27"/>
  <c r="P64" i="27"/>
  <c r="E64" i="27"/>
  <c r="S63" i="27"/>
  <c r="R63" i="27"/>
  <c r="Q63" i="27"/>
  <c r="P63" i="27"/>
  <c r="E63" i="27"/>
  <c r="U63" i="27" s="1"/>
  <c r="O61" i="27"/>
  <c r="N61" i="27"/>
  <c r="M61" i="27"/>
  <c r="S61" i="27" s="1"/>
  <c r="L61" i="27"/>
  <c r="R61" i="27" s="1"/>
  <c r="K61" i="27"/>
  <c r="J61" i="27"/>
  <c r="I61" i="27"/>
  <c r="H61" i="27"/>
  <c r="C61" i="27"/>
  <c r="B61" i="27"/>
  <c r="E61" i="27" s="1"/>
  <c r="S60" i="27"/>
  <c r="R60" i="27"/>
  <c r="Q60" i="27"/>
  <c r="P60" i="27"/>
  <c r="E60" i="27"/>
  <c r="U60" i="27" s="1"/>
  <c r="S59" i="27"/>
  <c r="R59" i="27"/>
  <c r="Q59" i="27"/>
  <c r="P59" i="27"/>
  <c r="E59" i="27"/>
  <c r="T59" i="27" s="1"/>
  <c r="S58" i="27"/>
  <c r="R58" i="27"/>
  <c r="Q58" i="27"/>
  <c r="P58" i="27"/>
  <c r="E58" i="27"/>
  <c r="U58" i="27" s="1"/>
  <c r="S57" i="27"/>
  <c r="R57" i="27"/>
  <c r="Q57" i="27"/>
  <c r="P57" i="27"/>
  <c r="E57" i="27"/>
  <c r="O55" i="27"/>
  <c r="N55" i="27"/>
  <c r="M55" i="27"/>
  <c r="S55" i="27" s="1"/>
  <c r="L55" i="27"/>
  <c r="R55" i="27" s="1"/>
  <c r="K55" i="27"/>
  <c r="J55" i="27"/>
  <c r="I55" i="27"/>
  <c r="H55" i="27"/>
  <c r="G55" i="27"/>
  <c r="F55" i="27"/>
  <c r="C55" i="27"/>
  <c r="B55" i="27"/>
  <c r="S54" i="27"/>
  <c r="R54" i="27"/>
  <c r="Q54" i="27"/>
  <c r="P54" i="27"/>
  <c r="E54" i="27"/>
  <c r="S53" i="27"/>
  <c r="R53" i="27"/>
  <c r="Q53" i="27"/>
  <c r="P53" i="27"/>
  <c r="E53" i="27"/>
  <c r="S52" i="27"/>
  <c r="R52" i="27"/>
  <c r="Q52" i="27"/>
  <c r="P52" i="27"/>
  <c r="E52" i="27"/>
  <c r="T52" i="27" s="1"/>
  <c r="T51" i="27"/>
  <c r="S51" i="27"/>
  <c r="R51" i="27"/>
  <c r="Q51" i="27"/>
  <c r="P51" i="27"/>
  <c r="E51" i="27"/>
  <c r="U51" i="27" s="1"/>
  <c r="T50" i="27"/>
  <c r="S50" i="27"/>
  <c r="R50" i="27"/>
  <c r="Q50" i="27"/>
  <c r="P50" i="27"/>
  <c r="E50" i="27"/>
  <c r="U50" i="27" s="1"/>
  <c r="S49" i="27"/>
  <c r="R49" i="27"/>
  <c r="Q49" i="27"/>
  <c r="P49" i="27"/>
  <c r="E49" i="27"/>
  <c r="U49" i="27" s="1"/>
  <c r="T48" i="27"/>
  <c r="S48" i="27"/>
  <c r="R48" i="27"/>
  <c r="Q48" i="27"/>
  <c r="P48" i="27"/>
  <c r="E48" i="27"/>
  <c r="U48" i="27" s="1"/>
  <c r="S47" i="27"/>
  <c r="R47" i="27"/>
  <c r="Q47" i="27"/>
  <c r="P47" i="27"/>
  <c r="E47" i="27"/>
  <c r="S46" i="27"/>
  <c r="R46" i="27"/>
  <c r="Q46" i="27"/>
  <c r="P46" i="27"/>
  <c r="E46" i="27"/>
  <c r="U45" i="27"/>
  <c r="S45" i="27"/>
  <c r="R45" i="27"/>
  <c r="Q45" i="27"/>
  <c r="P45" i="27"/>
  <c r="E45" i="27"/>
  <c r="S44" i="27"/>
  <c r="R44" i="27"/>
  <c r="Q44" i="27"/>
  <c r="P44" i="27"/>
  <c r="E44" i="27"/>
  <c r="U44" i="27" s="1"/>
  <c r="S42" i="27"/>
  <c r="O42" i="27"/>
  <c r="N42" i="27"/>
  <c r="M42" i="27"/>
  <c r="L42" i="27"/>
  <c r="R42" i="27" s="1"/>
  <c r="K42" i="27"/>
  <c r="J42" i="27"/>
  <c r="I42" i="27"/>
  <c r="H42" i="27"/>
  <c r="G42" i="27"/>
  <c r="F42" i="27"/>
  <c r="C42" i="27"/>
  <c r="B42" i="27"/>
  <c r="S41" i="27"/>
  <c r="R41" i="27"/>
  <c r="Q41" i="27"/>
  <c r="P41" i="27"/>
  <c r="E41" i="27"/>
  <c r="T41" i="27" s="1"/>
  <c r="S40" i="27"/>
  <c r="R40" i="27"/>
  <c r="Q40" i="27"/>
  <c r="P40" i="27"/>
  <c r="E40" i="27"/>
  <c r="U40" i="27" s="1"/>
  <c r="S39" i="27"/>
  <c r="R39" i="27"/>
  <c r="Q39" i="27"/>
  <c r="P39" i="27"/>
  <c r="E39" i="27"/>
  <c r="U39" i="27" s="1"/>
  <c r="S38" i="27"/>
  <c r="R38" i="27"/>
  <c r="Q38" i="27"/>
  <c r="P38" i="27"/>
  <c r="E38" i="27"/>
  <c r="U38" i="27" s="1"/>
  <c r="U37" i="27"/>
  <c r="S37" i="27"/>
  <c r="R37" i="27"/>
  <c r="Q37" i="27"/>
  <c r="P37" i="27"/>
  <c r="E37" i="27"/>
  <c r="T37" i="27" s="1"/>
  <c r="O35" i="27"/>
  <c r="N35" i="27"/>
  <c r="M35" i="27"/>
  <c r="L35" i="27"/>
  <c r="R35" i="27" s="1"/>
  <c r="K35" i="27"/>
  <c r="J35" i="27"/>
  <c r="I35" i="27"/>
  <c r="H35" i="27"/>
  <c r="G35" i="27"/>
  <c r="F35" i="27"/>
  <c r="C35" i="27"/>
  <c r="B35" i="27"/>
  <c r="E35" i="27" s="1"/>
  <c r="S34" i="27"/>
  <c r="R34" i="27"/>
  <c r="Q34" i="27"/>
  <c r="U34" i="27" s="1"/>
  <c r="P34" i="27"/>
  <c r="T34" i="27" s="1"/>
  <c r="E34" i="27"/>
  <c r="O32" i="27"/>
  <c r="N32" i="27"/>
  <c r="M32" i="27"/>
  <c r="L32" i="27"/>
  <c r="K32" i="27"/>
  <c r="J32" i="27"/>
  <c r="I32" i="27"/>
  <c r="H32" i="27"/>
  <c r="G32" i="27"/>
  <c r="F32" i="27"/>
  <c r="C32" i="27"/>
  <c r="B32" i="27"/>
  <c r="S31" i="27"/>
  <c r="R31" i="27"/>
  <c r="Q31" i="27"/>
  <c r="P31" i="27"/>
  <c r="E31" i="27"/>
  <c r="T31" i="27" s="1"/>
  <c r="S30" i="27"/>
  <c r="R30" i="27"/>
  <c r="Q30" i="27"/>
  <c r="P30" i="27"/>
  <c r="E30" i="27"/>
  <c r="S29" i="27"/>
  <c r="R29" i="27"/>
  <c r="Q29" i="27"/>
  <c r="P29" i="27"/>
  <c r="E29" i="27"/>
  <c r="S28" i="27"/>
  <c r="R28" i="27"/>
  <c r="Q28" i="27"/>
  <c r="P28" i="27"/>
  <c r="E28" i="27"/>
  <c r="T28" i="27" s="1"/>
  <c r="R26" i="27"/>
  <c r="O26" i="27"/>
  <c r="N26" i="27"/>
  <c r="M26" i="27"/>
  <c r="S26" i="27" s="1"/>
  <c r="L26" i="27"/>
  <c r="K26" i="27"/>
  <c r="J26" i="27"/>
  <c r="I26" i="27"/>
  <c r="H26" i="27"/>
  <c r="G26" i="27"/>
  <c r="F26" i="27"/>
  <c r="C26" i="27"/>
  <c r="E26" i="27" s="1"/>
  <c r="B26" i="27"/>
  <c r="S25" i="27"/>
  <c r="R25" i="27"/>
  <c r="Q25" i="27"/>
  <c r="P25" i="27"/>
  <c r="E25" i="27"/>
  <c r="T25" i="27" s="1"/>
  <c r="S24" i="27"/>
  <c r="R24" i="27"/>
  <c r="Q24" i="27"/>
  <c r="P24" i="27"/>
  <c r="E24" i="27"/>
  <c r="T24" i="27" s="1"/>
  <c r="U23" i="27"/>
  <c r="S23" i="27"/>
  <c r="R23" i="27"/>
  <c r="Q23" i="27"/>
  <c r="P23" i="27"/>
  <c r="E23" i="27"/>
  <c r="T23" i="27" s="1"/>
  <c r="T22" i="27"/>
  <c r="S22" i="27"/>
  <c r="R22" i="27"/>
  <c r="Q22" i="27"/>
  <c r="P22" i="27"/>
  <c r="E22" i="27"/>
  <c r="U22" i="27" s="1"/>
  <c r="S21" i="27"/>
  <c r="R21" i="27"/>
  <c r="Q21" i="27"/>
  <c r="P21" i="27"/>
  <c r="E21" i="27"/>
  <c r="U21" i="27" s="1"/>
  <c r="U20" i="27"/>
  <c r="S20" i="27"/>
  <c r="R20" i="27"/>
  <c r="Q20" i="27"/>
  <c r="P20" i="27"/>
  <c r="E20" i="27"/>
  <c r="T20" i="27" s="1"/>
  <c r="S19" i="27"/>
  <c r="R19" i="27"/>
  <c r="Q19" i="27"/>
  <c r="P19" i="27"/>
  <c r="E19" i="27"/>
  <c r="O17" i="27"/>
  <c r="N17" i="27"/>
  <c r="M17" i="27"/>
  <c r="L17" i="27"/>
  <c r="R17" i="27" s="1"/>
  <c r="K17" i="27"/>
  <c r="J17" i="27"/>
  <c r="I17" i="27"/>
  <c r="H17" i="27"/>
  <c r="P17" i="27" s="1"/>
  <c r="G17" i="27"/>
  <c r="F17" i="27"/>
  <c r="C17" i="27"/>
  <c r="B17" i="27"/>
  <c r="E17" i="27" s="1"/>
  <c r="S16" i="27"/>
  <c r="R16" i="27"/>
  <c r="Q16" i="27"/>
  <c r="P16" i="27"/>
  <c r="E16" i="27"/>
  <c r="S15" i="27"/>
  <c r="R15" i="27"/>
  <c r="Q15" i="27"/>
  <c r="P15" i="27"/>
  <c r="E15" i="27"/>
  <c r="S14" i="27"/>
  <c r="R14" i="27"/>
  <c r="Q14" i="27"/>
  <c r="P14" i="27"/>
  <c r="E14" i="27"/>
  <c r="T14" i="27" s="1"/>
  <c r="U13" i="27"/>
  <c r="S13" i="27"/>
  <c r="R13" i="27"/>
  <c r="Q13" i="27"/>
  <c r="P13" i="27"/>
  <c r="E13" i="27"/>
  <c r="T13" i="27" s="1"/>
  <c r="S12" i="27"/>
  <c r="R12" i="27"/>
  <c r="Q12" i="27"/>
  <c r="P12" i="27"/>
  <c r="E12" i="27"/>
  <c r="S11" i="27"/>
  <c r="R11" i="27"/>
  <c r="Q11" i="27"/>
  <c r="P11" i="27"/>
  <c r="E11" i="27"/>
  <c r="U11" i="27" s="1"/>
  <c r="T10" i="27"/>
  <c r="S10" i="27"/>
  <c r="R10" i="27"/>
  <c r="Q10" i="27"/>
  <c r="U10" i="27" s="1"/>
  <c r="P10" i="27"/>
  <c r="E10" i="27"/>
  <c r="T9" i="27"/>
  <c r="S9" i="27"/>
  <c r="R9" i="27"/>
  <c r="Q9" i="27"/>
  <c r="P9" i="27"/>
  <c r="E9" i="27"/>
  <c r="U9" i="27" s="1"/>
  <c r="S96" i="26"/>
  <c r="R96" i="26"/>
  <c r="Q96" i="26"/>
  <c r="P96" i="26"/>
  <c r="E96" i="26"/>
  <c r="S95" i="26"/>
  <c r="R95" i="26"/>
  <c r="Q95" i="26"/>
  <c r="P95" i="26"/>
  <c r="E95" i="26"/>
  <c r="U94" i="26"/>
  <c r="S94" i="26"/>
  <c r="R94" i="26"/>
  <c r="Q94" i="26"/>
  <c r="P94" i="26"/>
  <c r="E94" i="26"/>
  <c r="T94" i="26" s="1"/>
  <c r="S93" i="26"/>
  <c r="R93" i="26"/>
  <c r="Q93" i="26"/>
  <c r="P93" i="26"/>
  <c r="E93" i="26"/>
  <c r="S92" i="26"/>
  <c r="R92" i="26"/>
  <c r="Q92" i="26"/>
  <c r="P92" i="26"/>
  <c r="E92" i="26"/>
  <c r="T92" i="26" s="1"/>
  <c r="U91" i="26"/>
  <c r="T91" i="26"/>
  <c r="S91" i="26"/>
  <c r="R91" i="26"/>
  <c r="Q91" i="26"/>
  <c r="P91" i="26"/>
  <c r="E91" i="26"/>
  <c r="T90" i="26"/>
  <c r="S90" i="26"/>
  <c r="R90" i="26"/>
  <c r="Q90" i="26"/>
  <c r="P90" i="26"/>
  <c r="E90" i="26"/>
  <c r="U90" i="26" s="1"/>
  <c r="S89" i="26"/>
  <c r="R89" i="26"/>
  <c r="Q89" i="26"/>
  <c r="P89" i="26"/>
  <c r="E89" i="26"/>
  <c r="U89" i="26" s="1"/>
  <c r="T88" i="26"/>
  <c r="S88" i="26"/>
  <c r="R88" i="26"/>
  <c r="Q88" i="26"/>
  <c r="P88" i="26"/>
  <c r="E88" i="26"/>
  <c r="O75" i="26"/>
  <c r="N75" i="26"/>
  <c r="M75" i="26"/>
  <c r="S75" i="26" s="1"/>
  <c r="L75" i="26"/>
  <c r="K75" i="26"/>
  <c r="J75" i="26"/>
  <c r="I75" i="26"/>
  <c r="H75" i="26"/>
  <c r="G75" i="26"/>
  <c r="F75" i="26"/>
  <c r="C75" i="26"/>
  <c r="B75" i="26"/>
  <c r="O74" i="26"/>
  <c r="N74" i="26"/>
  <c r="R74" i="26" s="1"/>
  <c r="M74" i="26"/>
  <c r="S74" i="26" s="1"/>
  <c r="L74" i="26"/>
  <c r="K74" i="26"/>
  <c r="J74" i="26"/>
  <c r="I74" i="26"/>
  <c r="H74" i="26"/>
  <c r="G74" i="26"/>
  <c r="F74" i="26"/>
  <c r="E74" i="26"/>
  <c r="C74" i="26"/>
  <c r="B74" i="26"/>
  <c r="O73" i="26"/>
  <c r="S73" i="26" s="1"/>
  <c r="N73" i="26"/>
  <c r="R73" i="26" s="1"/>
  <c r="M73" i="26"/>
  <c r="L73" i="26"/>
  <c r="K73" i="26"/>
  <c r="J73" i="26"/>
  <c r="I73" i="26"/>
  <c r="H73" i="26"/>
  <c r="G73" i="26"/>
  <c r="F73" i="26"/>
  <c r="C73" i="26"/>
  <c r="B73" i="26"/>
  <c r="E73" i="26" s="1"/>
  <c r="U72" i="26"/>
  <c r="T72" i="26"/>
  <c r="S72" i="26"/>
  <c r="R72" i="26"/>
  <c r="Q72" i="26"/>
  <c r="P72" i="26"/>
  <c r="E72" i="26"/>
  <c r="S71" i="26"/>
  <c r="R71" i="26"/>
  <c r="Q71" i="26"/>
  <c r="U71" i="26" s="1"/>
  <c r="P71" i="26"/>
  <c r="E71" i="26"/>
  <c r="O69" i="26"/>
  <c r="N69" i="26"/>
  <c r="M69" i="26"/>
  <c r="L69" i="26"/>
  <c r="K69" i="26"/>
  <c r="J69" i="26"/>
  <c r="I69" i="26"/>
  <c r="H69" i="26"/>
  <c r="G69" i="26"/>
  <c r="F69" i="26"/>
  <c r="C69" i="26"/>
  <c r="B69" i="26"/>
  <c r="S68" i="26"/>
  <c r="O68" i="26"/>
  <c r="N68" i="26"/>
  <c r="M68" i="26"/>
  <c r="L68" i="26"/>
  <c r="R68" i="26" s="1"/>
  <c r="K68" i="26"/>
  <c r="J68" i="26"/>
  <c r="I68" i="26"/>
  <c r="H68" i="26"/>
  <c r="G68" i="26"/>
  <c r="F68" i="26"/>
  <c r="C68" i="26"/>
  <c r="B68" i="26"/>
  <c r="E68" i="26" s="1"/>
  <c r="U67" i="26"/>
  <c r="S67" i="26"/>
  <c r="R67" i="26"/>
  <c r="Q67" i="26"/>
  <c r="P67" i="26"/>
  <c r="E67" i="26"/>
  <c r="T67" i="26" s="1"/>
  <c r="U66" i="26"/>
  <c r="T66" i="26"/>
  <c r="S66" i="26"/>
  <c r="R66" i="26"/>
  <c r="Q66" i="26"/>
  <c r="P66" i="26"/>
  <c r="E66" i="26"/>
  <c r="S65" i="26"/>
  <c r="R65" i="26"/>
  <c r="Q65" i="26"/>
  <c r="P65" i="26"/>
  <c r="E65" i="26"/>
  <c r="U65" i="26" s="1"/>
  <c r="S64" i="26"/>
  <c r="R64" i="26"/>
  <c r="Q64" i="26"/>
  <c r="P64" i="26"/>
  <c r="E64" i="26"/>
  <c r="S63" i="26"/>
  <c r="R63" i="26"/>
  <c r="Q63" i="26"/>
  <c r="P63" i="26"/>
  <c r="E63" i="26"/>
  <c r="U63" i="26" s="1"/>
  <c r="O61" i="26"/>
  <c r="N61" i="26"/>
  <c r="M61" i="26"/>
  <c r="S61" i="26" s="1"/>
  <c r="L61" i="26"/>
  <c r="R61" i="26" s="1"/>
  <c r="K61" i="26"/>
  <c r="J61" i="26"/>
  <c r="I61" i="26"/>
  <c r="H61" i="26"/>
  <c r="C61" i="26"/>
  <c r="B61" i="26"/>
  <c r="E61" i="26" s="1"/>
  <c r="U60" i="26"/>
  <c r="S60" i="26"/>
  <c r="R60" i="26"/>
  <c r="Q60" i="26"/>
  <c r="P60" i="26"/>
  <c r="E60" i="26"/>
  <c r="T60" i="26" s="1"/>
  <c r="S59" i="26"/>
  <c r="R59" i="26"/>
  <c r="Q59" i="26"/>
  <c r="P59" i="26"/>
  <c r="E59" i="26"/>
  <c r="U59" i="26" s="1"/>
  <c r="S58" i="26"/>
  <c r="R58" i="26"/>
  <c r="Q58" i="26"/>
  <c r="P58" i="26"/>
  <c r="E58" i="26"/>
  <c r="U58" i="26" s="1"/>
  <c r="S57" i="26"/>
  <c r="R57" i="26"/>
  <c r="Q57" i="26"/>
  <c r="P57" i="26"/>
  <c r="E57" i="26"/>
  <c r="T57" i="26" s="1"/>
  <c r="O55" i="26"/>
  <c r="N55" i="26"/>
  <c r="R55" i="26" s="1"/>
  <c r="M55" i="26"/>
  <c r="L55" i="26"/>
  <c r="K55" i="26"/>
  <c r="J55" i="26"/>
  <c r="I55" i="26"/>
  <c r="H55" i="26"/>
  <c r="G55" i="26"/>
  <c r="F55" i="26"/>
  <c r="C55" i="26"/>
  <c r="B55" i="26"/>
  <c r="U54" i="26"/>
  <c r="T54" i="26"/>
  <c r="S54" i="26"/>
  <c r="R54" i="26"/>
  <c r="Q54" i="26"/>
  <c r="P54" i="26"/>
  <c r="E54" i="26"/>
  <c r="S53" i="26"/>
  <c r="R53" i="26"/>
  <c r="Q53" i="26"/>
  <c r="P53" i="26"/>
  <c r="E53" i="26"/>
  <c r="T53" i="26" s="1"/>
  <c r="T52" i="26"/>
  <c r="S52" i="26"/>
  <c r="R52" i="26"/>
  <c r="Q52" i="26"/>
  <c r="P52" i="26"/>
  <c r="E52" i="26"/>
  <c r="U52" i="26" s="1"/>
  <c r="S51" i="26"/>
  <c r="R51" i="26"/>
  <c r="Q51" i="26"/>
  <c r="P51" i="26"/>
  <c r="E51" i="26"/>
  <c r="U51" i="26" s="1"/>
  <c r="U50" i="26"/>
  <c r="T50" i="26"/>
  <c r="S50" i="26"/>
  <c r="R50" i="26"/>
  <c r="Q50" i="26"/>
  <c r="P50" i="26"/>
  <c r="E50" i="26"/>
  <c r="S49" i="26"/>
  <c r="R49" i="26"/>
  <c r="Q49" i="26"/>
  <c r="P49" i="26"/>
  <c r="E49" i="26"/>
  <c r="U49" i="26" s="1"/>
  <c r="S48" i="26"/>
  <c r="R48" i="26"/>
  <c r="Q48" i="26"/>
  <c r="P48" i="26"/>
  <c r="E48" i="26"/>
  <c r="U48" i="26" s="1"/>
  <c r="S47" i="26"/>
  <c r="R47" i="26"/>
  <c r="Q47" i="26"/>
  <c r="P47" i="26"/>
  <c r="E47" i="26"/>
  <c r="T47" i="26" s="1"/>
  <c r="S46" i="26"/>
  <c r="R46" i="26"/>
  <c r="Q46" i="26"/>
  <c r="P46" i="26"/>
  <c r="E46" i="26"/>
  <c r="T46" i="26" s="1"/>
  <c r="U45" i="26"/>
  <c r="S45" i="26"/>
  <c r="R45" i="26"/>
  <c r="Q45" i="26"/>
  <c r="P45" i="26"/>
  <c r="E45" i="26"/>
  <c r="T45" i="26" s="1"/>
  <c r="S44" i="26"/>
  <c r="R44" i="26"/>
  <c r="Q44" i="26"/>
  <c r="P44" i="26"/>
  <c r="E44" i="26"/>
  <c r="O42" i="26"/>
  <c r="N42" i="26"/>
  <c r="M42" i="26"/>
  <c r="S42" i="26" s="1"/>
  <c r="L42" i="26"/>
  <c r="R42" i="26" s="1"/>
  <c r="K42" i="26"/>
  <c r="J42" i="26"/>
  <c r="I42" i="26"/>
  <c r="H42" i="26"/>
  <c r="G42" i="26"/>
  <c r="F42" i="26"/>
  <c r="C42" i="26"/>
  <c r="B42" i="26"/>
  <c r="S41" i="26"/>
  <c r="R41" i="26"/>
  <c r="Q41" i="26"/>
  <c r="P41" i="26"/>
  <c r="E41" i="26"/>
  <c r="U41" i="26" s="1"/>
  <c r="U40" i="26"/>
  <c r="S40" i="26"/>
  <c r="R40" i="26"/>
  <c r="Q40" i="26"/>
  <c r="P40" i="26"/>
  <c r="E40" i="26"/>
  <c r="T40" i="26" s="1"/>
  <c r="S39" i="26"/>
  <c r="R39" i="26"/>
  <c r="Q39" i="26"/>
  <c r="P39" i="26"/>
  <c r="E39" i="26"/>
  <c r="S38" i="26"/>
  <c r="R38" i="26"/>
  <c r="Q38" i="26"/>
  <c r="P38" i="26"/>
  <c r="E38" i="26"/>
  <c r="U38" i="26" s="1"/>
  <c r="S37" i="26"/>
  <c r="R37" i="26"/>
  <c r="Q37" i="26"/>
  <c r="P37" i="26"/>
  <c r="E37" i="26"/>
  <c r="O35" i="26"/>
  <c r="N35" i="26"/>
  <c r="M35" i="26"/>
  <c r="S35" i="26" s="1"/>
  <c r="L35" i="26"/>
  <c r="R35" i="26" s="1"/>
  <c r="K35" i="26"/>
  <c r="J35" i="26"/>
  <c r="I35" i="26"/>
  <c r="H35" i="26"/>
  <c r="G35" i="26"/>
  <c r="F35" i="26"/>
  <c r="C35" i="26"/>
  <c r="B35" i="26"/>
  <c r="E35" i="26" s="1"/>
  <c r="S34" i="26"/>
  <c r="R34" i="26"/>
  <c r="Q34" i="26"/>
  <c r="P34" i="26"/>
  <c r="E34" i="26"/>
  <c r="O32" i="26"/>
  <c r="N32" i="26"/>
  <c r="M32" i="26"/>
  <c r="S32" i="26" s="1"/>
  <c r="L32" i="26"/>
  <c r="R32" i="26" s="1"/>
  <c r="K32" i="26"/>
  <c r="J32" i="26"/>
  <c r="I32" i="26"/>
  <c r="H32" i="26"/>
  <c r="G32" i="26"/>
  <c r="F32" i="26"/>
  <c r="C32" i="26"/>
  <c r="B32" i="26"/>
  <c r="S31" i="26"/>
  <c r="R31" i="26"/>
  <c r="Q31" i="26"/>
  <c r="P31" i="26"/>
  <c r="E31" i="26"/>
  <c r="U31" i="26" s="1"/>
  <c r="S30" i="26"/>
  <c r="R30" i="26"/>
  <c r="Q30" i="26"/>
  <c r="P30" i="26"/>
  <c r="E30" i="26"/>
  <c r="T30" i="26" s="1"/>
  <c r="S29" i="26"/>
  <c r="R29" i="26"/>
  <c r="Q29" i="26"/>
  <c r="P29" i="26"/>
  <c r="E29" i="26"/>
  <c r="T29" i="26" s="1"/>
  <c r="S28" i="26"/>
  <c r="R28" i="26"/>
  <c r="Q28" i="26"/>
  <c r="P28" i="26"/>
  <c r="E28" i="26"/>
  <c r="U28" i="26" s="1"/>
  <c r="O26" i="26"/>
  <c r="N26" i="26"/>
  <c r="M26" i="26"/>
  <c r="S26" i="26" s="1"/>
  <c r="L26" i="26"/>
  <c r="R26" i="26" s="1"/>
  <c r="K26" i="26"/>
  <c r="J26" i="26"/>
  <c r="I26" i="26"/>
  <c r="H26" i="26"/>
  <c r="G26" i="26"/>
  <c r="F26" i="26"/>
  <c r="C26" i="26"/>
  <c r="B26" i="26"/>
  <c r="E26" i="26" s="1"/>
  <c r="U25" i="26"/>
  <c r="T25" i="26"/>
  <c r="S25" i="26"/>
  <c r="R25" i="26"/>
  <c r="Q25" i="26"/>
  <c r="P25" i="26"/>
  <c r="E25" i="26"/>
  <c r="S24" i="26"/>
  <c r="R24" i="26"/>
  <c r="Q24" i="26"/>
  <c r="P24" i="26"/>
  <c r="E24" i="26"/>
  <c r="U24" i="26" s="1"/>
  <c r="U23" i="26"/>
  <c r="S23" i="26"/>
  <c r="R23" i="26"/>
  <c r="Q23" i="26"/>
  <c r="P23" i="26"/>
  <c r="E23" i="26"/>
  <c r="T23" i="26" s="1"/>
  <c r="U22" i="26"/>
  <c r="T22" i="26"/>
  <c r="S22" i="26"/>
  <c r="R22" i="26"/>
  <c r="Q22" i="26"/>
  <c r="P22" i="26"/>
  <c r="E22" i="26"/>
  <c r="S21" i="26"/>
  <c r="R21" i="26"/>
  <c r="Q21" i="26"/>
  <c r="P21" i="26"/>
  <c r="E21" i="26"/>
  <c r="U21" i="26" s="1"/>
  <c r="S20" i="26"/>
  <c r="R20" i="26"/>
  <c r="Q20" i="26"/>
  <c r="P20" i="26"/>
  <c r="E20" i="26"/>
  <c r="U20" i="26" s="1"/>
  <c r="S19" i="26"/>
  <c r="R19" i="26"/>
  <c r="Q19" i="26"/>
  <c r="P19" i="26"/>
  <c r="E19" i="26"/>
  <c r="T19" i="26" s="1"/>
  <c r="O17" i="26"/>
  <c r="S17" i="26" s="1"/>
  <c r="N17" i="26"/>
  <c r="M17" i="26"/>
  <c r="L17" i="26"/>
  <c r="K17" i="26"/>
  <c r="J17" i="26"/>
  <c r="I17" i="26"/>
  <c r="H17" i="26"/>
  <c r="G17" i="26"/>
  <c r="F17" i="26"/>
  <c r="C17" i="26"/>
  <c r="B17" i="26"/>
  <c r="E17" i="26" s="1"/>
  <c r="S16" i="26"/>
  <c r="R16" i="26"/>
  <c r="Q16" i="26"/>
  <c r="P16" i="26"/>
  <c r="E16" i="26"/>
  <c r="T16" i="26" s="1"/>
  <c r="U15" i="26"/>
  <c r="S15" i="26"/>
  <c r="R15" i="26"/>
  <c r="Q15" i="26"/>
  <c r="P15" i="26"/>
  <c r="E15" i="26"/>
  <c r="T15" i="26" s="1"/>
  <c r="T14" i="26"/>
  <c r="S14" i="26"/>
  <c r="R14" i="26"/>
  <c r="Q14" i="26"/>
  <c r="P14" i="26"/>
  <c r="E14" i="26"/>
  <c r="U14" i="26" s="1"/>
  <c r="S13" i="26"/>
  <c r="R13" i="26"/>
  <c r="Q13" i="26"/>
  <c r="P13" i="26"/>
  <c r="E13" i="26"/>
  <c r="U13" i="26" s="1"/>
  <c r="U12" i="26"/>
  <c r="T12" i="26"/>
  <c r="S12" i="26"/>
  <c r="R12" i="26"/>
  <c r="Q12" i="26"/>
  <c r="P12" i="26"/>
  <c r="E12" i="26"/>
  <c r="S11" i="26"/>
  <c r="R11" i="26"/>
  <c r="Q11" i="26"/>
  <c r="P11" i="26"/>
  <c r="E11" i="26"/>
  <c r="S10" i="26"/>
  <c r="R10" i="26"/>
  <c r="Q10" i="26"/>
  <c r="P10" i="26"/>
  <c r="T10" i="26" s="1"/>
  <c r="E10" i="26"/>
  <c r="S9" i="26"/>
  <c r="R9" i="26"/>
  <c r="Q9" i="26"/>
  <c r="P9" i="26"/>
  <c r="E9" i="26"/>
  <c r="S96" i="25"/>
  <c r="R96" i="25"/>
  <c r="Q96" i="25"/>
  <c r="P96" i="25"/>
  <c r="E96" i="25"/>
  <c r="T96" i="25" s="1"/>
  <c r="U95" i="25"/>
  <c r="S95" i="25"/>
  <c r="R95" i="25"/>
  <c r="Q95" i="25"/>
  <c r="P95" i="25"/>
  <c r="E95" i="25"/>
  <c r="T95" i="25" s="1"/>
  <c r="T94" i="25"/>
  <c r="S94" i="25"/>
  <c r="R94" i="25"/>
  <c r="Q94" i="25"/>
  <c r="P94" i="25"/>
  <c r="E94" i="25"/>
  <c r="U94" i="25" s="1"/>
  <c r="S93" i="25"/>
  <c r="R93" i="25"/>
  <c r="Q93" i="25"/>
  <c r="P93" i="25"/>
  <c r="E93" i="25"/>
  <c r="T93" i="25" s="1"/>
  <c r="U92" i="25"/>
  <c r="T92" i="25"/>
  <c r="S92" i="25"/>
  <c r="R92" i="25"/>
  <c r="Q92" i="25"/>
  <c r="P92" i="25"/>
  <c r="E92" i="25"/>
  <c r="S91" i="25"/>
  <c r="R91" i="25"/>
  <c r="Q91" i="25"/>
  <c r="P91" i="25"/>
  <c r="E91" i="25"/>
  <c r="S90" i="25"/>
  <c r="R90" i="25"/>
  <c r="Q90" i="25"/>
  <c r="P90" i="25"/>
  <c r="E90" i="25"/>
  <c r="U90" i="25" s="1"/>
  <c r="S89" i="25"/>
  <c r="R89" i="25"/>
  <c r="Q89" i="25"/>
  <c r="P89" i="25"/>
  <c r="E89" i="25"/>
  <c r="U89" i="25" s="1"/>
  <c r="S88" i="25"/>
  <c r="R88" i="25"/>
  <c r="Q88" i="25"/>
  <c r="P88" i="25"/>
  <c r="E88" i="25"/>
  <c r="U88" i="25" s="1"/>
  <c r="V75" i="25"/>
  <c r="O75" i="25"/>
  <c r="N75" i="25"/>
  <c r="M75" i="25"/>
  <c r="L75" i="25"/>
  <c r="K75" i="25"/>
  <c r="J75" i="25"/>
  <c r="I75" i="25"/>
  <c r="H75" i="25"/>
  <c r="G75" i="25"/>
  <c r="F75" i="25"/>
  <c r="C75" i="25"/>
  <c r="B75" i="25"/>
  <c r="V74" i="25"/>
  <c r="R74" i="25"/>
  <c r="O74" i="25"/>
  <c r="N74" i="25"/>
  <c r="M74" i="25"/>
  <c r="L74" i="25"/>
  <c r="K74" i="25"/>
  <c r="J74" i="25"/>
  <c r="I74" i="25"/>
  <c r="H74" i="25"/>
  <c r="P74" i="25" s="1"/>
  <c r="G74" i="25"/>
  <c r="F74" i="25"/>
  <c r="C74" i="25"/>
  <c r="B74" i="25"/>
  <c r="E74" i="25" s="1"/>
  <c r="V73" i="25"/>
  <c r="O73" i="25"/>
  <c r="S73" i="25" s="1"/>
  <c r="N73" i="25"/>
  <c r="M73" i="25"/>
  <c r="L73" i="25"/>
  <c r="K73" i="25"/>
  <c r="J73" i="25"/>
  <c r="I73" i="25"/>
  <c r="H73" i="25"/>
  <c r="G73" i="25"/>
  <c r="F73" i="25"/>
  <c r="C73" i="25"/>
  <c r="B73" i="25"/>
  <c r="E73" i="25" s="1"/>
  <c r="S72" i="25"/>
  <c r="R72" i="25"/>
  <c r="Q72" i="25"/>
  <c r="P72" i="25"/>
  <c r="E72" i="25"/>
  <c r="S71" i="25"/>
  <c r="R71" i="25"/>
  <c r="Q71" i="25"/>
  <c r="P71" i="25"/>
  <c r="E71" i="25"/>
  <c r="U71" i="25" s="1"/>
  <c r="O69" i="25"/>
  <c r="N69" i="25"/>
  <c r="M69" i="25"/>
  <c r="L69" i="25"/>
  <c r="K69" i="25"/>
  <c r="J69" i="25"/>
  <c r="I69" i="25"/>
  <c r="H69" i="25"/>
  <c r="G69" i="25"/>
  <c r="F69" i="25"/>
  <c r="C69" i="25"/>
  <c r="B69" i="25"/>
  <c r="O68" i="25"/>
  <c r="N68" i="25"/>
  <c r="M68" i="25"/>
  <c r="S68" i="25" s="1"/>
  <c r="L68" i="25"/>
  <c r="R68" i="25" s="1"/>
  <c r="K68" i="25"/>
  <c r="J68" i="25"/>
  <c r="I68" i="25"/>
  <c r="H68" i="25"/>
  <c r="G68" i="25"/>
  <c r="F68" i="25"/>
  <c r="C68" i="25"/>
  <c r="B68" i="25"/>
  <c r="E68" i="25" s="1"/>
  <c r="T67" i="25"/>
  <c r="S67" i="25"/>
  <c r="R67" i="25"/>
  <c r="Q67" i="25"/>
  <c r="P67" i="25"/>
  <c r="E67" i="25"/>
  <c r="U67" i="25" s="1"/>
  <c r="T66" i="25"/>
  <c r="S66" i="25"/>
  <c r="R66" i="25"/>
  <c r="Q66" i="25"/>
  <c r="P66" i="25"/>
  <c r="E66" i="25"/>
  <c r="U66" i="25" s="1"/>
  <c r="S65" i="25"/>
  <c r="R65" i="25"/>
  <c r="Q65" i="25"/>
  <c r="P65" i="25"/>
  <c r="E65" i="25"/>
  <c r="U65" i="25" s="1"/>
  <c r="T64" i="25"/>
  <c r="S64" i="25"/>
  <c r="R64" i="25"/>
  <c r="Q64" i="25"/>
  <c r="P64" i="25"/>
  <c r="E64" i="25"/>
  <c r="U64" i="25" s="1"/>
  <c r="S63" i="25"/>
  <c r="R63" i="25"/>
  <c r="Q63" i="25"/>
  <c r="P63" i="25"/>
  <c r="E63" i="25"/>
  <c r="O61" i="25"/>
  <c r="N61" i="25"/>
  <c r="M61" i="25"/>
  <c r="S61" i="25" s="1"/>
  <c r="L61" i="25"/>
  <c r="R61" i="25" s="1"/>
  <c r="K61" i="25"/>
  <c r="J61" i="25"/>
  <c r="I61" i="25"/>
  <c r="H61" i="25"/>
  <c r="C61" i="25"/>
  <c r="B61" i="25"/>
  <c r="S60" i="25"/>
  <c r="R60" i="25"/>
  <c r="Q60" i="25"/>
  <c r="P60" i="25"/>
  <c r="E60" i="25"/>
  <c r="T60" i="25" s="1"/>
  <c r="S59" i="25"/>
  <c r="R59" i="25"/>
  <c r="Q59" i="25"/>
  <c r="P59" i="25"/>
  <c r="E59" i="25"/>
  <c r="U59" i="25" s="1"/>
  <c r="S58" i="25"/>
  <c r="R58" i="25"/>
  <c r="Q58" i="25"/>
  <c r="P58" i="25"/>
  <c r="E58" i="25"/>
  <c r="U58" i="25" s="1"/>
  <c r="U57" i="25"/>
  <c r="S57" i="25"/>
  <c r="R57" i="25"/>
  <c r="Q57" i="25"/>
  <c r="P57" i="25"/>
  <c r="E57" i="25"/>
  <c r="T57" i="25" s="1"/>
  <c r="O55" i="25"/>
  <c r="N55" i="25"/>
  <c r="M55" i="25"/>
  <c r="S55" i="25" s="1"/>
  <c r="L55" i="25"/>
  <c r="R55" i="25" s="1"/>
  <c r="K55" i="25"/>
  <c r="J55" i="25"/>
  <c r="I55" i="25"/>
  <c r="H55" i="25"/>
  <c r="G55" i="25"/>
  <c r="F55" i="25"/>
  <c r="C55" i="25"/>
  <c r="B55" i="25"/>
  <c r="S54" i="25"/>
  <c r="R54" i="25"/>
  <c r="Q54" i="25"/>
  <c r="P54" i="25"/>
  <c r="E54" i="25"/>
  <c r="S53" i="25"/>
  <c r="R53" i="25"/>
  <c r="Q53" i="25"/>
  <c r="P53" i="25"/>
  <c r="E53" i="25"/>
  <c r="S52" i="25"/>
  <c r="R52" i="25"/>
  <c r="Q52" i="25"/>
  <c r="P52" i="25"/>
  <c r="E52" i="25"/>
  <c r="U52" i="25" s="1"/>
  <c r="S51" i="25"/>
  <c r="R51" i="25"/>
  <c r="Q51" i="25"/>
  <c r="P51" i="25"/>
  <c r="E51" i="25"/>
  <c r="U51" i="25" s="1"/>
  <c r="S50" i="25"/>
  <c r="R50" i="25"/>
  <c r="Q50" i="25"/>
  <c r="P50" i="25"/>
  <c r="E50" i="25"/>
  <c r="T50" i="25" s="1"/>
  <c r="U49" i="25"/>
  <c r="S49" i="25"/>
  <c r="R49" i="25"/>
  <c r="Q49" i="25"/>
  <c r="P49" i="25"/>
  <c r="E49" i="25"/>
  <c r="T49" i="25" s="1"/>
  <c r="S48" i="25"/>
  <c r="R48" i="25"/>
  <c r="Q48" i="25"/>
  <c r="P48" i="25"/>
  <c r="E48" i="25"/>
  <c r="U48" i="25" s="1"/>
  <c r="T47" i="25"/>
  <c r="S47" i="25"/>
  <c r="R47" i="25"/>
  <c r="Q47" i="25"/>
  <c r="P47" i="25"/>
  <c r="E47" i="25"/>
  <c r="U47" i="25" s="1"/>
  <c r="S46" i="25"/>
  <c r="R46" i="25"/>
  <c r="Q46" i="25"/>
  <c r="P46" i="25"/>
  <c r="E46" i="25"/>
  <c r="S45" i="25"/>
  <c r="R45" i="25"/>
  <c r="Q45" i="25"/>
  <c r="P45" i="25"/>
  <c r="E45" i="25"/>
  <c r="S44" i="25"/>
  <c r="R44" i="25"/>
  <c r="Q44" i="25"/>
  <c r="P44" i="25"/>
  <c r="E44" i="25"/>
  <c r="U44" i="25" s="1"/>
  <c r="O42" i="25"/>
  <c r="N42" i="25"/>
  <c r="M42" i="25"/>
  <c r="S42" i="25" s="1"/>
  <c r="L42" i="25"/>
  <c r="R42" i="25" s="1"/>
  <c r="K42" i="25"/>
  <c r="J42" i="25"/>
  <c r="I42" i="25"/>
  <c r="H42" i="25"/>
  <c r="G42" i="25"/>
  <c r="F42" i="25"/>
  <c r="C42" i="25"/>
  <c r="B42" i="25"/>
  <c r="E42" i="25" s="1"/>
  <c r="S41" i="25"/>
  <c r="R41" i="25"/>
  <c r="Q41" i="25"/>
  <c r="P41" i="25"/>
  <c r="E41" i="25"/>
  <c r="U41" i="25" s="1"/>
  <c r="S40" i="25"/>
  <c r="R40" i="25"/>
  <c r="Q40" i="25"/>
  <c r="P40" i="25"/>
  <c r="E40" i="25"/>
  <c r="U40" i="25" s="1"/>
  <c r="S39" i="25"/>
  <c r="R39" i="25"/>
  <c r="Q39" i="25"/>
  <c r="P39" i="25"/>
  <c r="E39" i="25"/>
  <c r="T39" i="25" s="1"/>
  <c r="S38" i="25"/>
  <c r="R38" i="25"/>
  <c r="Q38" i="25"/>
  <c r="P38" i="25"/>
  <c r="E38" i="25"/>
  <c r="T38" i="25" s="1"/>
  <c r="U37" i="25"/>
  <c r="T37" i="25"/>
  <c r="S37" i="25"/>
  <c r="R37" i="25"/>
  <c r="Q37" i="25"/>
  <c r="P37" i="25"/>
  <c r="E37" i="25"/>
  <c r="O35" i="25"/>
  <c r="N35" i="25"/>
  <c r="M35" i="25"/>
  <c r="L35" i="25"/>
  <c r="K35" i="25"/>
  <c r="J35" i="25"/>
  <c r="I35" i="25"/>
  <c r="H35" i="25"/>
  <c r="G35" i="25"/>
  <c r="F35" i="25"/>
  <c r="C35" i="25"/>
  <c r="B35" i="25"/>
  <c r="E35" i="25" s="1"/>
  <c r="S34" i="25"/>
  <c r="R34" i="25"/>
  <c r="Q34" i="25"/>
  <c r="U34" i="25" s="1"/>
  <c r="P34" i="25"/>
  <c r="T34" i="25" s="1"/>
  <c r="E34" i="25"/>
  <c r="R32" i="25"/>
  <c r="O32" i="25"/>
  <c r="N32" i="25"/>
  <c r="M32" i="25"/>
  <c r="S32" i="25" s="1"/>
  <c r="L32" i="25"/>
  <c r="K32" i="25"/>
  <c r="J32" i="25"/>
  <c r="I32" i="25"/>
  <c r="H32" i="25"/>
  <c r="G32" i="25"/>
  <c r="F32" i="25"/>
  <c r="C32" i="25"/>
  <c r="B32" i="25"/>
  <c r="E32" i="25" s="1"/>
  <c r="U31" i="25"/>
  <c r="T31" i="25"/>
  <c r="S31" i="25"/>
  <c r="R31" i="25"/>
  <c r="Q31" i="25"/>
  <c r="P31" i="25"/>
  <c r="E31" i="25"/>
  <c r="S30" i="25"/>
  <c r="R30" i="25"/>
  <c r="Q30" i="25"/>
  <c r="P30" i="25"/>
  <c r="E30" i="25"/>
  <c r="U30" i="25" s="1"/>
  <c r="S29" i="25"/>
  <c r="R29" i="25"/>
  <c r="Q29" i="25"/>
  <c r="P29" i="25"/>
  <c r="E29" i="25"/>
  <c r="U29" i="25" s="1"/>
  <c r="S28" i="25"/>
  <c r="R28" i="25"/>
  <c r="Q28" i="25"/>
  <c r="P28" i="25"/>
  <c r="E28" i="25"/>
  <c r="T28" i="25" s="1"/>
  <c r="R26" i="25"/>
  <c r="O26" i="25"/>
  <c r="N26" i="25"/>
  <c r="M26" i="25"/>
  <c r="S26" i="25" s="1"/>
  <c r="L26" i="25"/>
  <c r="K26" i="25"/>
  <c r="J26" i="25"/>
  <c r="I26" i="25"/>
  <c r="H26" i="25"/>
  <c r="P26" i="25" s="1"/>
  <c r="G26" i="25"/>
  <c r="F26" i="25"/>
  <c r="C26" i="25"/>
  <c r="B26" i="25"/>
  <c r="E26" i="25" s="1"/>
  <c r="S25" i="25"/>
  <c r="R25" i="25"/>
  <c r="Q25" i="25"/>
  <c r="P25" i="25"/>
  <c r="E25" i="25"/>
  <c r="U25" i="25" s="1"/>
  <c r="S24" i="25"/>
  <c r="R24" i="25"/>
  <c r="Q24" i="25"/>
  <c r="P24" i="25"/>
  <c r="E24" i="25"/>
  <c r="U24" i="25" s="1"/>
  <c r="S23" i="25"/>
  <c r="R23" i="25"/>
  <c r="Q23" i="25"/>
  <c r="P23" i="25"/>
  <c r="E23" i="25"/>
  <c r="U23" i="25" s="1"/>
  <c r="S22" i="25"/>
  <c r="R22" i="25"/>
  <c r="Q22" i="25"/>
  <c r="P22" i="25"/>
  <c r="E22" i="25"/>
  <c r="S21" i="25"/>
  <c r="R21" i="25"/>
  <c r="Q21" i="25"/>
  <c r="P21" i="25"/>
  <c r="E21" i="25"/>
  <c r="T21" i="25" s="1"/>
  <c r="U20" i="25"/>
  <c r="T20" i="25"/>
  <c r="S20" i="25"/>
  <c r="R20" i="25"/>
  <c r="Q20" i="25"/>
  <c r="P20" i="25"/>
  <c r="E20" i="25"/>
  <c r="S19" i="25"/>
  <c r="R19" i="25"/>
  <c r="Q19" i="25"/>
  <c r="P19" i="25"/>
  <c r="E19" i="25"/>
  <c r="U19" i="25" s="1"/>
  <c r="O17" i="25"/>
  <c r="N17" i="25"/>
  <c r="M17" i="25"/>
  <c r="S17" i="25" s="1"/>
  <c r="L17" i="25"/>
  <c r="R17" i="25" s="1"/>
  <c r="K17" i="25"/>
  <c r="J17" i="25"/>
  <c r="I17" i="25"/>
  <c r="H17" i="25"/>
  <c r="G17" i="25"/>
  <c r="F17" i="25"/>
  <c r="C17" i="25"/>
  <c r="B17" i="25"/>
  <c r="S16" i="25"/>
  <c r="R16" i="25"/>
  <c r="Q16" i="25"/>
  <c r="P16" i="25"/>
  <c r="E16" i="25"/>
  <c r="U15" i="25"/>
  <c r="S15" i="25"/>
  <c r="R15" i="25"/>
  <c r="Q15" i="25"/>
  <c r="P15" i="25"/>
  <c r="E15" i="25"/>
  <c r="T15" i="25" s="1"/>
  <c r="U14" i="25"/>
  <c r="T14" i="25"/>
  <c r="S14" i="25"/>
  <c r="R14" i="25"/>
  <c r="Q14" i="25"/>
  <c r="P14" i="25"/>
  <c r="E14" i="25"/>
  <c r="S13" i="25"/>
  <c r="R13" i="25"/>
  <c r="Q13" i="25"/>
  <c r="P13" i="25"/>
  <c r="E13" i="25"/>
  <c r="U13" i="25" s="1"/>
  <c r="S12" i="25"/>
  <c r="R12" i="25"/>
  <c r="Q12" i="25"/>
  <c r="P12" i="25"/>
  <c r="E12" i="25"/>
  <c r="U12" i="25" s="1"/>
  <c r="S11" i="25"/>
  <c r="R11" i="25"/>
  <c r="Q11" i="25"/>
  <c r="P11" i="25"/>
  <c r="E11" i="25"/>
  <c r="S10" i="25"/>
  <c r="R10" i="25"/>
  <c r="Q10" i="25"/>
  <c r="U10" i="25" s="1"/>
  <c r="P10" i="25"/>
  <c r="E10" i="25"/>
  <c r="T10" i="25" s="1"/>
  <c r="U9" i="25"/>
  <c r="T9" i="25"/>
  <c r="S9" i="25"/>
  <c r="R9" i="25"/>
  <c r="Q9" i="25"/>
  <c r="P9" i="25"/>
  <c r="E9" i="25"/>
  <c r="S96" i="24"/>
  <c r="R96" i="24"/>
  <c r="Q96" i="24"/>
  <c r="P96" i="24"/>
  <c r="E96" i="24"/>
  <c r="U95" i="24"/>
  <c r="S95" i="24"/>
  <c r="R95" i="24"/>
  <c r="Q95" i="24"/>
  <c r="P95" i="24"/>
  <c r="E95" i="24"/>
  <c r="T95" i="24" s="1"/>
  <c r="U94" i="24"/>
  <c r="T94" i="24"/>
  <c r="S94" i="24"/>
  <c r="R94" i="24"/>
  <c r="Q94" i="24"/>
  <c r="P94" i="24"/>
  <c r="E94" i="24"/>
  <c r="S93" i="24"/>
  <c r="R93" i="24"/>
  <c r="Q93" i="24"/>
  <c r="P93" i="24"/>
  <c r="E93" i="24"/>
  <c r="T93" i="24" s="1"/>
  <c r="S92" i="24"/>
  <c r="R92" i="24"/>
  <c r="Q92" i="24"/>
  <c r="P92" i="24"/>
  <c r="E92" i="24"/>
  <c r="U92" i="24" s="1"/>
  <c r="S91" i="24"/>
  <c r="R91" i="24"/>
  <c r="Q91" i="24"/>
  <c r="P91" i="24"/>
  <c r="E91" i="24"/>
  <c r="S90" i="24"/>
  <c r="R90" i="24"/>
  <c r="Q90" i="24"/>
  <c r="P90" i="24"/>
  <c r="E90" i="24"/>
  <c r="T90" i="24" s="1"/>
  <c r="U89" i="24"/>
  <c r="S89" i="24"/>
  <c r="R89" i="24"/>
  <c r="Q89" i="24"/>
  <c r="P89" i="24"/>
  <c r="E89" i="24"/>
  <c r="T89" i="24" s="1"/>
  <c r="S88" i="24"/>
  <c r="R88" i="24"/>
  <c r="Q88" i="24"/>
  <c r="P88" i="24"/>
  <c r="E88" i="24"/>
  <c r="V75" i="24"/>
  <c r="O75" i="24"/>
  <c r="N75" i="24"/>
  <c r="M75" i="24"/>
  <c r="L75" i="24"/>
  <c r="K75" i="24"/>
  <c r="J75" i="24"/>
  <c r="I75" i="24"/>
  <c r="H75" i="24"/>
  <c r="G75" i="24"/>
  <c r="F75" i="24"/>
  <c r="C75" i="24"/>
  <c r="B75" i="24"/>
  <c r="O74" i="24"/>
  <c r="N74" i="24"/>
  <c r="R74" i="24" s="1"/>
  <c r="M74" i="24"/>
  <c r="S74" i="24" s="1"/>
  <c r="L74" i="24"/>
  <c r="K74" i="24"/>
  <c r="J74" i="24"/>
  <c r="I74" i="24"/>
  <c r="H74" i="24"/>
  <c r="G74" i="24"/>
  <c r="F74" i="24"/>
  <c r="C74" i="24"/>
  <c r="B74" i="24"/>
  <c r="O73" i="24"/>
  <c r="N73" i="24"/>
  <c r="M73" i="24"/>
  <c r="L73" i="24"/>
  <c r="K73" i="24"/>
  <c r="J73" i="24"/>
  <c r="I73" i="24"/>
  <c r="H73" i="24"/>
  <c r="G73" i="24"/>
  <c r="F73" i="24"/>
  <c r="C73" i="24"/>
  <c r="B73" i="24"/>
  <c r="S72" i="24"/>
  <c r="R72" i="24"/>
  <c r="Q72" i="24"/>
  <c r="P72" i="24"/>
  <c r="E72" i="24"/>
  <c r="S71" i="24"/>
  <c r="R71" i="24"/>
  <c r="Q71" i="24"/>
  <c r="P71" i="24"/>
  <c r="E71" i="24"/>
  <c r="T71" i="24" s="1"/>
  <c r="V69" i="24"/>
  <c r="O69" i="24"/>
  <c r="N69" i="24"/>
  <c r="M69" i="24"/>
  <c r="L69" i="24"/>
  <c r="K69" i="24"/>
  <c r="J69" i="24"/>
  <c r="I69" i="24"/>
  <c r="H69" i="24"/>
  <c r="G69" i="24"/>
  <c r="F69" i="24"/>
  <c r="C69" i="24"/>
  <c r="B69" i="24"/>
  <c r="O68" i="24"/>
  <c r="N68" i="24"/>
  <c r="M68" i="24"/>
  <c r="S68" i="24" s="1"/>
  <c r="L68" i="24"/>
  <c r="R68" i="24" s="1"/>
  <c r="K68" i="24"/>
  <c r="J68" i="24"/>
  <c r="I68" i="24"/>
  <c r="H68" i="24"/>
  <c r="G68" i="24"/>
  <c r="F68" i="24"/>
  <c r="C68" i="24"/>
  <c r="E68" i="24" s="1"/>
  <c r="B68" i="24"/>
  <c r="S67" i="24"/>
  <c r="R67" i="24"/>
  <c r="Q67" i="24"/>
  <c r="P67" i="24"/>
  <c r="E67" i="24"/>
  <c r="U67" i="24" s="1"/>
  <c r="S66" i="24"/>
  <c r="R66" i="24"/>
  <c r="Q66" i="24"/>
  <c r="P66" i="24"/>
  <c r="E66" i="24"/>
  <c r="S65" i="24"/>
  <c r="R65" i="24"/>
  <c r="Q65" i="24"/>
  <c r="P65" i="24"/>
  <c r="E65" i="24"/>
  <c r="S64" i="24"/>
  <c r="R64" i="24"/>
  <c r="Q64" i="24"/>
  <c r="P64" i="24"/>
  <c r="E64" i="24"/>
  <c r="U64" i="24" s="1"/>
  <c r="S63" i="24"/>
  <c r="R63" i="24"/>
  <c r="Q63" i="24"/>
  <c r="P63" i="24"/>
  <c r="E63" i="24"/>
  <c r="T63" i="24" s="1"/>
  <c r="O61" i="24"/>
  <c r="N61" i="24"/>
  <c r="M61" i="24"/>
  <c r="S61" i="24" s="1"/>
  <c r="L61" i="24"/>
  <c r="R61" i="24" s="1"/>
  <c r="K61" i="24"/>
  <c r="J61" i="24"/>
  <c r="I61" i="24"/>
  <c r="H61" i="24"/>
  <c r="C61" i="24"/>
  <c r="B61" i="24"/>
  <c r="E61" i="24" s="1"/>
  <c r="S60" i="24"/>
  <c r="R60" i="24"/>
  <c r="Q60" i="24"/>
  <c r="P60" i="24"/>
  <c r="E60" i="24"/>
  <c r="U60" i="24" s="1"/>
  <c r="T59" i="24"/>
  <c r="S59" i="24"/>
  <c r="R59" i="24"/>
  <c r="Q59" i="24"/>
  <c r="P59" i="24"/>
  <c r="E59" i="24"/>
  <c r="U59" i="24" s="1"/>
  <c r="S58" i="24"/>
  <c r="R58" i="24"/>
  <c r="Q58" i="24"/>
  <c r="P58" i="24"/>
  <c r="E58" i="24"/>
  <c r="U58" i="24" s="1"/>
  <c r="S57" i="24"/>
  <c r="R57" i="24"/>
  <c r="Q57" i="24"/>
  <c r="P57" i="24"/>
  <c r="E57" i="24"/>
  <c r="V55" i="24"/>
  <c r="O55" i="24"/>
  <c r="N55" i="24"/>
  <c r="M55" i="24"/>
  <c r="S55" i="24" s="1"/>
  <c r="L55" i="24"/>
  <c r="R55" i="24" s="1"/>
  <c r="K55" i="24"/>
  <c r="J55" i="24"/>
  <c r="I55" i="24"/>
  <c r="H55" i="24"/>
  <c r="G55" i="24"/>
  <c r="F55" i="24"/>
  <c r="C55" i="24"/>
  <c r="B55" i="24"/>
  <c r="S54" i="24"/>
  <c r="R54" i="24"/>
  <c r="Q54" i="24"/>
  <c r="P54" i="24"/>
  <c r="E54" i="24"/>
  <c r="U54" i="24" s="1"/>
  <c r="S53" i="24"/>
  <c r="R53" i="24"/>
  <c r="Q53" i="24"/>
  <c r="P53" i="24"/>
  <c r="E53" i="24"/>
  <c r="S52" i="24"/>
  <c r="R52" i="24"/>
  <c r="Q52" i="24"/>
  <c r="P52" i="24"/>
  <c r="E52" i="24"/>
  <c r="S51" i="24"/>
  <c r="R51" i="24"/>
  <c r="Q51" i="24"/>
  <c r="P51" i="24"/>
  <c r="E51" i="24"/>
  <c r="U51" i="24" s="1"/>
  <c r="S50" i="24"/>
  <c r="R50" i="24"/>
  <c r="Q50" i="24"/>
  <c r="P50" i="24"/>
  <c r="E50" i="24"/>
  <c r="U50" i="24" s="1"/>
  <c r="U49" i="24"/>
  <c r="S49" i="24"/>
  <c r="R49" i="24"/>
  <c r="Q49" i="24"/>
  <c r="P49" i="24"/>
  <c r="E49" i="24"/>
  <c r="T49" i="24" s="1"/>
  <c r="S48" i="24"/>
  <c r="R48" i="24"/>
  <c r="Q48" i="24"/>
  <c r="P48" i="24"/>
  <c r="E48" i="24"/>
  <c r="U48" i="24" s="1"/>
  <c r="T47" i="24"/>
  <c r="S47" i="24"/>
  <c r="R47" i="24"/>
  <c r="Q47" i="24"/>
  <c r="P47" i="24"/>
  <c r="E47" i="24"/>
  <c r="U47" i="24" s="1"/>
  <c r="S46" i="24"/>
  <c r="R46" i="24"/>
  <c r="Q46" i="24"/>
  <c r="P46" i="24"/>
  <c r="E46" i="24"/>
  <c r="U46" i="24" s="1"/>
  <c r="S45" i="24"/>
  <c r="R45" i="24"/>
  <c r="Q45" i="24"/>
  <c r="P45" i="24"/>
  <c r="E45" i="24"/>
  <c r="S44" i="24"/>
  <c r="R44" i="24"/>
  <c r="Q44" i="24"/>
  <c r="P44" i="24"/>
  <c r="E44" i="24"/>
  <c r="T44" i="24" s="1"/>
  <c r="O42" i="24"/>
  <c r="N42" i="24"/>
  <c r="M42" i="24"/>
  <c r="S42" i="24" s="1"/>
  <c r="L42" i="24"/>
  <c r="R42" i="24" s="1"/>
  <c r="K42" i="24"/>
  <c r="J42" i="24"/>
  <c r="I42" i="24"/>
  <c r="H42" i="24"/>
  <c r="G42" i="24"/>
  <c r="F42" i="24"/>
  <c r="C42" i="24"/>
  <c r="B42" i="24"/>
  <c r="S41" i="24"/>
  <c r="R41" i="24"/>
  <c r="Q41" i="24"/>
  <c r="P41" i="24"/>
  <c r="E41" i="24"/>
  <c r="U40" i="24"/>
  <c r="S40" i="24"/>
  <c r="R40" i="24"/>
  <c r="Q40" i="24"/>
  <c r="P40" i="24"/>
  <c r="E40" i="24"/>
  <c r="T40" i="24" s="1"/>
  <c r="S39" i="24"/>
  <c r="R39" i="24"/>
  <c r="Q39" i="24"/>
  <c r="P39" i="24"/>
  <c r="E39" i="24"/>
  <c r="U39" i="24" s="1"/>
  <c r="S38" i="24"/>
  <c r="R38" i="24"/>
  <c r="Q38" i="24"/>
  <c r="U38" i="24" s="1"/>
  <c r="P38" i="24"/>
  <c r="E38" i="24"/>
  <c r="T38" i="24" s="1"/>
  <c r="S37" i="24"/>
  <c r="R37" i="24"/>
  <c r="Q37" i="24"/>
  <c r="U37" i="24" s="1"/>
  <c r="P37" i="24"/>
  <c r="T37" i="24" s="1"/>
  <c r="E37" i="24"/>
  <c r="O35" i="24"/>
  <c r="N35" i="24"/>
  <c r="R35" i="24" s="1"/>
  <c r="M35" i="24"/>
  <c r="L35" i="24"/>
  <c r="K35" i="24"/>
  <c r="J35" i="24"/>
  <c r="I35" i="24"/>
  <c r="H35" i="24"/>
  <c r="G35" i="24"/>
  <c r="F35" i="24"/>
  <c r="C35" i="24"/>
  <c r="B35" i="24"/>
  <c r="E35" i="24" s="1"/>
  <c r="T34" i="24"/>
  <c r="S34" i="24"/>
  <c r="R34" i="24"/>
  <c r="Q34" i="24"/>
  <c r="U34" i="24" s="1"/>
  <c r="P34" i="24"/>
  <c r="E34" i="24"/>
  <c r="O32" i="24"/>
  <c r="N32" i="24"/>
  <c r="M32" i="24"/>
  <c r="S32" i="24" s="1"/>
  <c r="L32" i="24"/>
  <c r="R32" i="24" s="1"/>
  <c r="K32" i="24"/>
  <c r="J32" i="24"/>
  <c r="I32" i="24"/>
  <c r="H32" i="24"/>
  <c r="G32" i="24"/>
  <c r="F32" i="24"/>
  <c r="C32" i="24"/>
  <c r="B32" i="24"/>
  <c r="S31" i="24"/>
  <c r="R31" i="24"/>
  <c r="Q31" i="24"/>
  <c r="P31" i="24"/>
  <c r="E31" i="24"/>
  <c r="T30" i="24"/>
  <c r="S30" i="24"/>
  <c r="R30" i="24"/>
  <c r="Q30" i="24"/>
  <c r="P30" i="24"/>
  <c r="E30" i="24"/>
  <c r="U30" i="24" s="1"/>
  <c r="S29" i="24"/>
  <c r="R29" i="24"/>
  <c r="Q29" i="24"/>
  <c r="P29" i="24"/>
  <c r="E29" i="24"/>
  <c r="S28" i="24"/>
  <c r="R28" i="24"/>
  <c r="Q28" i="24"/>
  <c r="P28" i="24"/>
  <c r="E28" i="24"/>
  <c r="O26" i="24"/>
  <c r="N26" i="24"/>
  <c r="M26" i="24"/>
  <c r="S26" i="24" s="1"/>
  <c r="L26" i="24"/>
  <c r="R26" i="24" s="1"/>
  <c r="K26" i="24"/>
  <c r="J26" i="24"/>
  <c r="I26" i="24"/>
  <c r="H26" i="24"/>
  <c r="G26" i="24"/>
  <c r="F26" i="24"/>
  <c r="C26" i="24"/>
  <c r="B26" i="24"/>
  <c r="S25" i="24"/>
  <c r="R25" i="24"/>
  <c r="Q25" i="24"/>
  <c r="P25" i="24"/>
  <c r="E25" i="24"/>
  <c r="S24" i="24"/>
  <c r="R24" i="24"/>
  <c r="Q24" i="24"/>
  <c r="P24" i="24"/>
  <c r="E24" i="24"/>
  <c r="T24" i="24" s="1"/>
  <c r="U23" i="24"/>
  <c r="S23" i="24"/>
  <c r="R23" i="24"/>
  <c r="Q23" i="24"/>
  <c r="P23" i="24"/>
  <c r="E23" i="24"/>
  <c r="T23" i="24" s="1"/>
  <c r="S22" i="24"/>
  <c r="R22" i="24"/>
  <c r="Q22" i="24"/>
  <c r="P22" i="24"/>
  <c r="E22" i="24"/>
  <c r="U22" i="24" s="1"/>
  <c r="U21" i="24"/>
  <c r="S21" i="24"/>
  <c r="R21" i="24"/>
  <c r="Q21" i="24"/>
  <c r="P21" i="24"/>
  <c r="E21" i="24"/>
  <c r="T21" i="24" s="1"/>
  <c r="U20" i="24"/>
  <c r="T20" i="24"/>
  <c r="S20" i="24"/>
  <c r="R20" i="24"/>
  <c r="Q20" i="24"/>
  <c r="P20" i="24"/>
  <c r="E20" i="24"/>
  <c r="S19" i="24"/>
  <c r="R19" i="24"/>
  <c r="Q19" i="24"/>
  <c r="P19" i="24"/>
  <c r="E19" i="24"/>
  <c r="O17" i="24"/>
  <c r="N17" i="24"/>
  <c r="M17" i="24"/>
  <c r="L17" i="24"/>
  <c r="R17" i="24" s="1"/>
  <c r="K17" i="24"/>
  <c r="J17" i="24"/>
  <c r="I17" i="24"/>
  <c r="H17" i="24"/>
  <c r="P17" i="24" s="1"/>
  <c r="G17" i="24"/>
  <c r="F17" i="24"/>
  <c r="C17" i="24"/>
  <c r="B17" i="24"/>
  <c r="E17" i="24" s="1"/>
  <c r="S16" i="24"/>
  <c r="R16" i="24"/>
  <c r="Q16" i="24"/>
  <c r="P16" i="24"/>
  <c r="E16" i="24"/>
  <c r="U16" i="24" s="1"/>
  <c r="S15" i="24"/>
  <c r="R15" i="24"/>
  <c r="Q15" i="24"/>
  <c r="P15" i="24"/>
  <c r="E15" i="24"/>
  <c r="S14" i="24"/>
  <c r="R14" i="24"/>
  <c r="Q14" i="24"/>
  <c r="P14" i="24"/>
  <c r="E14" i="24"/>
  <c r="S13" i="24"/>
  <c r="R13" i="24"/>
  <c r="Q13" i="24"/>
  <c r="P13" i="24"/>
  <c r="E13" i="24"/>
  <c r="T13" i="24" s="1"/>
  <c r="U12" i="24"/>
  <c r="T12" i="24"/>
  <c r="S12" i="24"/>
  <c r="R12" i="24"/>
  <c r="Q12" i="24"/>
  <c r="P12" i="24"/>
  <c r="E12" i="24"/>
  <c r="S11" i="24"/>
  <c r="R11" i="24"/>
  <c r="Q11" i="24"/>
  <c r="P11" i="24"/>
  <c r="E11" i="24"/>
  <c r="U11" i="24" s="1"/>
  <c r="U10" i="24"/>
  <c r="T10" i="24"/>
  <c r="S10" i="24"/>
  <c r="R10" i="24"/>
  <c r="Q10" i="24"/>
  <c r="P10" i="24"/>
  <c r="E10" i="24"/>
  <c r="T9" i="24"/>
  <c r="S9" i="24"/>
  <c r="R9" i="24"/>
  <c r="Q9" i="24"/>
  <c r="P9" i="24"/>
  <c r="E9" i="24"/>
  <c r="U9" i="24" s="1"/>
  <c r="S96" i="23"/>
  <c r="R96" i="23"/>
  <c r="Q96" i="23"/>
  <c r="P96" i="23"/>
  <c r="E96" i="23"/>
  <c r="U96" i="23" s="1"/>
  <c r="S95" i="23"/>
  <c r="R95" i="23"/>
  <c r="Q95" i="23"/>
  <c r="P95" i="23"/>
  <c r="E95" i="23"/>
  <c r="S94" i="23"/>
  <c r="R94" i="23"/>
  <c r="Q94" i="23"/>
  <c r="P94" i="23"/>
  <c r="E94" i="23"/>
  <c r="S93" i="23"/>
  <c r="R93" i="23"/>
  <c r="Q93" i="23"/>
  <c r="P93" i="23"/>
  <c r="E93" i="23"/>
  <c r="T93" i="23" s="1"/>
  <c r="S92" i="23"/>
  <c r="R92" i="23"/>
  <c r="Q92" i="23"/>
  <c r="P92" i="23"/>
  <c r="E92" i="23"/>
  <c r="S91" i="23"/>
  <c r="R91" i="23"/>
  <c r="Q91" i="23"/>
  <c r="P91" i="23"/>
  <c r="E91" i="23"/>
  <c r="U90" i="23"/>
  <c r="T90" i="23"/>
  <c r="S90" i="23"/>
  <c r="R90" i="23"/>
  <c r="Q90" i="23"/>
  <c r="P90" i="23"/>
  <c r="E90" i="23"/>
  <c r="T89" i="23"/>
  <c r="S89" i="23"/>
  <c r="R89" i="23"/>
  <c r="Q89" i="23"/>
  <c r="P89" i="23"/>
  <c r="E89" i="23"/>
  <c r="U89" i="23" s="1"/>
  <c r="S88" i="23"/>
  <c r="R88" i="23"/>
  <c r="Q88" i="23"/>
  <c r="P88" i="23"/>
  <c r="E88" i="23"/>
  <c r="T88" i="23" s="1"/>
  <c r="O75" i="23"/>
  <c r="N75" i="23"/>
  <c r="M75" i="23"/>
  <c r="S75" i="23" s="1"/>
  <c r="L75" i="23"/>
  <c r="K75" i="23"/>
  <c r="J75" i="23"/>
  <c r="I75" i="23"/>
  <c r="H75" i="23"/>
  <c r="G75" i="23"/>
  <c r="F75" i="23"/>
  <c r="C75" i="23"/>
  <c r="B75" i="23"/>
  <c r="R74" i="23"/>
  <c r="O74" i="23"/>
  <c r="N74" i="23"/>
  <c r="M74" i="23"/>
  <c r="S74" i="23" s="1"/>
  <c r="L74" i="23"/>
  <c r="K74" i="23"/>
  <c r="J74" i="23"/>
  <c r="I74" i="23"/>
  <c r="H74" i="23"/>
  <c r="G74" i="23"/>
  <c r="F74" i="23"/>
  <c r="C74" i="23"/>
  <c r="B74" i="23"/>
  <c r="E74" i="23" s="1"/>
  <c r="S73" i="23"/>
  <c r="O73" i="23"/>
  <c r="N73" i="23"/>
  <c r="M73" i="23"/>
  <c r="L73" i="23"/>
  <c r="R73" i="23" s="1"/>
  <c r="K73" i="23"/>
  <c r="J73" i="23"/>
  <c r="I73" i="23"/>
  <c r="H73" i="23"/>
  <c r="G73" i="23"/>
  <c r="F73" i="23"/>
  <c r="C73" i="23"/>
  <c r="B73" i="23"/>
  <c r="E73" i="23" s="1"/>
  <c r="U72" i="23"/>
  <c r="T72" i="23"/>
  <c r="S72" i="23"/>
  <c r="R72" i="23"/>
  <c r="Q72" i="23"/>
  <c r="P72" i="23"/>
  <c r="E72" i="23"/>
  <c r="S71" i="23"/>
  <c r="R71" i="23"/>
  <c r="Q71" i="23"/>
  <c r="P71" i="23"/>
  <c r="E71" i="23"/>
  <c r="O69" i="23"/>
  <c r="N69" i="23"/>
  <c r="M69" i="23"/>
  <c r="S69" i="23" s="1"/>
  <c r="L69" i="23"/>
  <c r="K69" i="23"/>
  <c r="J69" i="23"/>
  <c r="I69" i="23"/>
  <c r="Q69" i="23" s="1"/>
  <c r="H69" i="23"/>
  <c r="G69" i="23"/>
  <c r="F69" i="23"/>
  <c r="C69" i="23"/>
  <c r="B69" i="23"/>
  <c r="S68" i="23"/>
  <c r="O68" i="23"/>
  <c r="N68" i="23"/>
  <c r="M68" i="23"/>
  <c r="L68" i="23"/>
  <c r="R68" i="23" s="1"/>
  <c r="K68" i="23"/>
  <c r="J68" i="23"/>
  <c r="I68" i="23"/>
  <c r="H68" i="23"/>
  <c r="G68" i="23"/>
  <c r="F68" i="23"/>
  <c r="C68" i="23"/>
  <c r="B68" i="23"/>
  <c r="E68" i="23" s="1"/>
  <c r="U67" i="23"/>
  <c r="T67" i="23"/>
  <c r="S67" i="23"/>
  <c r="R67" i="23"/>
  <c r="Q67" i="23"/>
  <c r="P67" i="23"/>
  <c r="E67" i="23"/>
  <c r="S66" i="23"/>
  <c r="R66" i="23"/>
  <c r="Q66" i="23"/>
  <c r="P66" i="23"/>
  <c r="E66" i="23"/>
  <c r="S65" i="23"/>
  <c r="R65" i="23"/>
  <c r="Q65" i="23"/>
  <c r="P65" i="23"/>
  <c r="E65" i="23"/>
  <c r="U65" i="23" s="1"/>
  <c r="S64" i="23"/>
  <c r="R64" i="23"/>
  <c r="Q64" i="23"/>
  <c r="P64" i="23"/>
  <c r="E64" i="23"/>
  <c r="S63" i="23"/>
  <c r="R63" i="23"/>
  <c r="Q63" i="23"/>
  <c r="P63" i="23"/>
  <c r="E63" i="23"/>
  <c r="O61" i="23"/>
  <c r="N61" i="23"/>
  <c r="M61" i="23"/>
  <c r="S61" i="23" s="1"/>
  <c r="L61" i="23"/>
  <c r="R61" i="23" s="1"/>
  <c r="K61" i="23"/>
  <c r="J61" i="23"/>
  <c r="I61" i="23"/>
  <c r="H61" i="23"/>
  <c r="C61" i="23"/>
  <c r="B61" i="23"/>
  <c r="S60" i="23"/>
  <c r="R60" i="23"/>
  <c r="Q60" i="23"/>
  <c r="P60" i="23"/>
  <c r="E60" i="23"/>
  <c r="T60" i="23" s="1"/>
  <c r="S59" i="23"/>
  <c r="R59" i="23"/>
  <c r="Q59" i="23"/>
  <c r="P59" i="23"/>
  <c r="E59" i="23"/>
  <c r="U59" i="23" s="1"/>
  <c r="T58" i="23"/>
  <c r="S58" i="23"/>
  <c r="R58" i="23"/>
  <c r="Q58" i="23"/>
  <c r="P58" i="23"/>
  <c r="E58" i="23"/>
  <c r="U58" i="23" s="1"/>
  <c r="S57" i="23"/>
  <c r="R57" i="23"/>
  <c r="Q57" i="23"/>
  <c r="P57" i="23"/>
  <c r="E57" i="23"/>
  <c r="U57" i="23" s="1"/>
  <c r="O55" i="23"/>
  <c r="N55" i="23"/>
  <c r="M55" i="23"/>
  <c r="S55" i="23" s="1"/>
  <c r="L55" i="23"/>
  <c r="R55" i="23" s="1"/>
  <c r="K55" i="23"/>
  <c r="J55" i="23"/>
  <c r="I55" i="23"/>
  <c r="H55" i="23"/>
  <c r="G55" i="23"/>
  <c r="F55" i="23"/>
  <c r="C55" i="23"/>
  <c r="B55" i="23"/>
  <c r="S54" i="23"/>
  <c r="R54" i="23"/>
  <c r="Q54" i="23"/>
  <c r="P54" i="23"/>
  <c r="E54" i="23"/>
  <c r="T54" i="23" s="1"/>
  <c r="S53" i="23"/>
  <c r="R53" i="23"/>
  <c r="Q53" i="23"/>
  <c r="P53" i="23"/>
  <c r="E53" i="23"/>
  <c r="U53" i="23" s="1"/>
  <c r="S52" i="23"/>
  <c r="R52" i="23"/>
  <c r="Q52" i="23"/>
  <c r="P52" i="23"/>
  <c r="E52" i="23"/>
  <c r="S51" i="23"/>
  <c r="R51" i="23"/>
  <c r="Q51" i="23"/>
  <c r="P51" i="23"/>
  <c r="E51" i="23"/>
  <c r="S50" i="23"/>
  <c r="R50" i="23"/>
  <c r="Q50" i="23"/>
  <c r="P50" i="23"/>
  <c r="E50" i="23"/>
  <c r="T50" i="23" s="1"/>
  <c r="T49" i="23"/>
  <c r="S49" i="23"/>
  <c r="R49" i="23"/>
  <c r="Q49" i="23"/>
  <c r="P49" i="23"/>
  <c r="E49" i="23"/>
  <c r="U49" i="23" s="1"/>
  <c r="S48" i="23"/>
  <c r="R48" i="23"/>
  <c r="Q48" i="23"/>
  <c r="P48" i="23"/>
  <c r="E48" i="23"/>
  <c r="U48" i="23" s="1"/>
  <c r="S47" i="23"/>
  <c r="R47" i="23"/>
  <c r="Q47" i="23"/>
  <c r="P47" i="23"/>
  <c r="E47" i="23"/>
  <c r="S46" i="23"/>
  <c r="R46" i="23"/>
  <c r="Q46" i="23"/>
  <c r="P46" i="23"/>
  <c r="E46" i="23"/>
  <c r="T45" i="23"/>
  <c r="S45" i="23"/>
  <c r="R45" i="23"/>
  <c r="Q45" i="23"/>
  <c r="P45" i="23"/>
  <c r="E45" i="23"/>
  <c r="S44" i="23"/>
  <c r="R44" i="23"/>
  <c r="Q44" i="23"/>
  <c r="P44" i="23"/>
  <c r="E44" i="23"/>
  <c r="O42" i="23"/>
  <c r="N42" i="23"/>
  <c r="M42" i="23"/>
  <c r="S42" i="23" s="1"/>
  <c r="L42" i="23"/>
  <c r="R42" i="23" s="1"/>
  <c r="K42" i="23"/>
  <c r="J42" i="23"/>
  <c r="I42" i="23"/>
  <c r="H42" i="23"/>
  <c r="G42" i="23"/>
  <c r="F42" i="23"/>
  <c r="C42" i="23"/>
  <c r="B42" i="23"/>
  <c r="E42" i="23" s="1"/>
  <c r="S41" i="23"/>
  <c r="R41" i="23"/>
  <c r="Q41" i="23"/>
  <c r="P41" i="23"/>
  <c r="E41" i="23"/>
  <c r="S40" i="23"/>
  <c r="R40" i="23"/>
  <c r="Q40" i="23"/>
  <c r="P40" i="23"/>
  <c r="E40" i="23"/>
  <c r="S39" i="23"/>
  <c r="R39" i="23"/>
  <c r="Q39" i="23"/>
  <c r="P39" i="23"/>
  <c r="E39" i="23"/>
  <c r="T39" i="23" s="1"/>
  <c r="T38" i="23"/>
  <c r="S38" i="23"/>
  <c r="R38" i="23"/>
  <c r="Q38" i="23"/>
  <c r="P38" i="23"/>
  <c r="E38" i="23"/>
  <c r="U38" i="23" s="1"/>
  <c r="S37" i="23"/>
  <c r="R37" i="23"/>
  <c r="Q37" i="23"/>
  <c r="P37" i="23"/>
  <c r="E37" i="23"/>
  <c r="T37" i="23" s="1"/>
  <c r="S35" i="23"/>
  <c r="O35" i="23"/>
  <c r="N35" i="23"/>
  <c r="M35" i="23"/>
  <c r="L35" i="23"/>
  <c r="R35" i="23" s="1"/>
  <c r="K35" i="23"/>
  <c r="J35" i="23"/>
  <c r="I35" i="23"/>
  <c r="H35" i="23"/>
  <c r="G35" i="23"/>
  <c r="F35" i="23"/>
  <c r="C35" i="23"/>
  <c r="B35" i="23"/>
  <c r="E35" i="23" s="1"/>
  <c r="S34" i="23"/>
  <c r="R34" i="23"/>
  <c r="Q34" i="23"/>
  <c r="P34" i="23"/>
  <c r="E34" i="23"/>
  <c r="U34" i="23" s="1"/>
  <c r="O32" i="23"/>
  <c r="N32" i="23"/>
  <c r="M32" i="23"/>
  <c r="S32" i="23" s="1"/>
  <c r="L32" i="23"/>
  <c r="R32" i="23" s="1"/>
  <c r="K32" i="23"/>
  <c r="J32" i="23"/>
  <c r="I32" i="23"/>
  <c r="H32" i="23"/>
  <c r="G32" i="23"/>
  <c r="F32" i="23"/>
  <c r="C32" i="23"/>
  <c r="B32" i="23"/>
  <c r="S31" i="23"/>
  <c r="R31" i="23"/>
  <c r="Q31" i="23"/>
  <c r="P31" i="23"/>
  <c r="E31" i="23"/>
  <c r="T31" i="23" s="1"/>
  <c r="T30" i="23"/>
  <c r="S30" i="23"/>
  <c r="R30" i="23"/>
  <c r="Q30" i="23"/>
  <c r="P30" i="23"/>
  <c r="E30" i="23"/>
  <c r="U30" i="23" s="1"/>
  <c r="S29" i="23"/>
  <c r="R29" i="23"/>
  <c r="Q29" i="23"/>
  <c r="P29" i="23"/>
  <c r="E29" i="23"/>
  <c r="U29" i="23" s="1"/>
  <c r="S28" i="23"/>
  <c r="R28" i="23"/>
  <c r="Q28" i="23"/>
  <c r="P28" i="23"/>
  <c r="E28" i="23"/>
  <c r="U28" i="23" s="1"/>
  <c r="O26" i="23"/>
  <c r="N26" i="23"/>
  <c r="M26" i="23"/>
  <c r="S26" i="23" s="1"/>
  <c r="L26" i="23"/>
  <c r="R26" i="23" s="1"/>
  <c r="K26" i="23"/>
  <c r="J26" i="23"/>
  <c r="I26" i="23"/>
  <c r="Q26" i="23" s="1"/>
  <c r="H26" i="23"/>
  <c r="P26" i="23" s="1"/>
  <c r="G26" i="23"/>
  <c r="F26" i="23"/>
  <c r="C26" i="23"/>
  <c r="E26" i="23" s="1"/>
  <c r="B26" i="23"/>
  <c r="S25" i="23"/>
  <c r="R25" i="23"/>
  <c r="Q25" i="23"/>
  <c r="P25" i="23"/>
  <c r="E25" i="23"/>
  <c r="U25" i="23" s="1"/>
  <c r="S24" i="23"/>
  <c r="R24" i="23"/>
  <c r="Q24" i="23"/>
  <c r="P24" i="23"/>
  <c r="E24" i="23"/>
  <c r="S23" i="23"/>
  <c r="R23" i="23"/>
  <c r="Q23" i="23"/>
  <c r="P23" i="23"/>
  <c r="E23" i="23"/>
  <c r="S22" i="23"/>
  <c r="R22" i="23"/>
  <c r="Q22" i="23"/>
  <c r="P22" i="23"/>
  <c r="E22" i="23"/>
  <c r="T22" i="23" s="1"/>
  <c r="S21" i="23"/>
  <c r="R21" i="23"/>
  <c r="Q21" i="23"/>
  <c r="P21" i="23"/>
  <c r="E21" i="23"/>
  <c r="T21" i="23" s="1"/>
  <c r="U20" i="23"/>
  <c r="T20" i="23"/>
  <c r="S20" i="23"/>
  <c r="R20" i="23"/>
  <c r="Q20" i="23"/>
  <c r="P20" i="23"/>
  <c r="E20" i="23"/>
  <c r="T19" i="23"/>
  <c r="S19" i="23"/>
  <c r="R19" i="23"/>
  <c r="Q19" i="23"/>
  <c r="P19" i="23"/>
  <c r="E19" i="23"/>
  <c r="U19" i="23" s="1"/>
  <c r="O17" i="23"/>
  <c r="N17" i="23"/>
  <c r="M17" i="23"/>
  <c r="S17" i="23" s="1"/>
  <c r="L17" i="23"/>
  <c r="R17" i="23" s="1"/>
  <c r="K17" i="23"/>
  <c r="J17" i="23"/>
  <c r="I17" i="23"/>
  <c r="H17" i="23"/>
  <c r="G17" i="23"/>
  <c r="F17" i="23"/>
  <c r="C17" i="23"/>
  <c r="B17" i="23"/>
  <c r="E17" i="23" s="1"/>
  <c r="U16" i="23"/>
  <c r="T16" i="23"/>
  <c r="S16" i="23"/>
  <c r="R16" i="23"/>
  <c r="Q16" i="23"/>
  <c r="P16" i="23"/>
  <c r="E16" i="23"/>
  <c r="S15" i="23"/>
  <c r="R15" i="23"/>
  <c r="Q15" i="23"/>
  <c r="P15" i="23"/>
  <c r="E15" i="23"/>
  <c r="S14" i="23"/>
  <c r="R14" i="23"/>
  <c r="Q14" i="23"/>
  <c r="P14" i="23"/>
  <c r="E14" i="23"/>
  <c r="U14" i="23" s="1"/>
  <c r="S13" i="23"/>
  <c r="R13" i="23"/>
  <c r="Q13" i="23"/>
  <c r="P13" i="23"/>
  <c r="E13" i="23"/>
  <c r="S12" i="23"/>
  <c r="R12" i="23"/>
  <c r="Q12" i="23"/>
  <c r="P12" i="23"/>
  <c r="E12" i="23"/>
  <c r="S11" i="23"/>
  <c r="R11" i="23"/>
  <c r="Q11" i="23"/>
  <c r="P11" i="23"/>
  <c r="E11" i="23"/>
  <c r="T11" i="23" s="1"/>
  <c r="S10" i="23"/>
  <c r="R10" i="23"/>
  <c r="Q10" i="23"/>
  <c r="P10" i="23"/>
  <c r="E10" i="23"/>
  <c r="U10" i="23" s="1"/>
  <c r="S9" i="23"/>
  <c r="R9" i="23"/>
  <c r="Q9" i="23"/>
  <c r="P9" i="23"/>
  <c r="E9" i="23"/>
  <c r="U9" i="23" s="1"/>
  <c r="S96" i="22"/>
  <c r="R96" i="22"/>
  <c r="Q96" i="22"/>
  <c r="P96" i="22"/>
  <c r="E96" i="22"/>
  <c r="U95" i="22"/>
  <c r="S95" i="22"/>
  <c r="R95" i="22"/>
  <c r="Q95" i="22"/>
  <c r="P95" i="22"/>
  <c r="E95" i="22"/>
  <c r="T95" i="22" s="1"/>
  <c r="T94" i="22"/>
  <c r="S94" i="22"/>
  <c r="R94" i="22"/>
  <c r="Q94" i="22"/>
  <c r="P94" i="22"/>
  <c r="E94" i="22"/>
  <c r="U94" i="22" s="1"/>
  <c r="S93" i="22"/>
  <c r="R93" i="22"/>
  <c r="Q93" i="22"/>
  <c r="P93" i="22"/>
  <c r="E93" i="22"/>
  <c r="S92" i="22"/>
  <c r="R92" i="22"/>
  <c r="Q92" i="22"/>
  <c r="P92" i="22"/>
  <c r="E92" i="22"/>
  <c r="S91" i="22"/>
  <c r="R91" i="22"/>
  <c r="Q91" i="22"/>
  <c r="P91" i="22"/>
  <c r="E91" i="22"/>
  <c r="T91" i="22" s="1"/>
  <c r="U90" i="22"/>
  <c r="S90" i="22"/>
  <c r="R90" i="22"/>
  <c r="Q90" i="22"/>
  <c r="P90" i="22"/>
  <c r="E90" i="22"/>
  <c r="T90" i="22" s="1"/>
  <c r="S89" i="22"/>
  <c r="R89" i="22"/>
  <c r="Q89" i="22"/>
  <c r="P89" i="22"/>
  <c r="E89" i="22"/>
  <c r="S88" i="22"/>
  <c r="R88" i="22"/>
  <c r="Q88" i="22"/>
  <c r="P88" i="22"/>
  <c r="E88" i="22"/>
  <c r="O75" i="22"/>
  <c r="N75" i="22"/>
  <c r="M75" i="22"/>
  <c r="L75" i="22"/>
  <c r="K75" i="22"/>
  <c r="J75" i="22"/>
  <c r="I75" i="22"/>
  <c r="H75" i="22"/>
  <c r="G75" i="22"/>
  <c r="F75" i="22"/>
  <c r="C75" i="22"/>
  <c r="B75" i="22"/>
  <c r="O74" i="22"/>
  <c r="N74" i="22"/>
  <c r="M74" i="22"/>
  <c r="S74" i="22" s="1"/>
  <c r="L74" i="22"/>
  <c r="R74" i="22" s="1"/>
  <c r="K74" i="22"/>
  <c r="J74" i="22"/>
  <c r="I74" i="22"/>
  <c r="H74" i="22"/>
  <c r="G74" i="22"/>
  <c r="F74" i="22"/>
  <c r="C74" i="22"/>
  <c r="B74" i="22"/>
  <c r="O73" i="22"/>
  <c r="N73" i="22"/>
  <c r="M73" i="22"/>
  <c r="S73" i="22" s="1"/>
  <c r="L73" i="22"/>
  <c r="K73" i="22"/>
  <c r="J73" i="22"/>
  <c r="I73" i="22"/>
  <c r="H73" i="22"/>
  <c r="G73" i="22"/>
  <c r="F73" i="22"/>
  <c r="C73" i="22"/>
  <c r="B73" i="22"/>
  <c r="S72" i="22"/>
  <c r="R72" i="22"/>
  <c r="Q72" i="22"/>
  <c r="P72" i="22"/>
  <c r="E72" i="22"/>
  <c r="T72" i="22" s="1"/>
  <c r="T71" i="22"/>
  <c r="S71" i="22"/>
  <c r="R71" i="22"/>
  <c r="Q71" i="22"/>
  <c r="U71" i="22" s="1"/>
  <c r="P71" i="22"/>
  <c r="E71" i="22"/>
  <c r="O69" i="22"/>
  <c r="N69" i="22"/>
  <c r="M69" i="22"/>
  <c r="L69" i="22"/>
  <c r="K69" i="22"/>
  <c r="J69" i="22"/>
  <c r="I69" i="22"/>
  <c r="H69" i="22"/>
  <c r="G69" i="22"/>
  <c r="F69" i="22"/>
  <c r="C69" i="22"/>
  <c r="B69" i="22"/>
  <c r="O68" i="22"/>
  <c r="N68" i="22"/>
  <c r="M68" i="22"/>
  <c r="L68" i="22"/>
  <c r="R68" i="22" s="1"/>
  <c r="K68" i="22"/>
  <c r="J68" i="22"/>
  <c r="I68" i="22"/>
  <c r="H68" i="22"/>
  <c r="G68" i="22"/>
  <c r="F68" i="22"/>
  <c r="C68" i="22"/>
  <c r="B68" i="22"/>
  <c r="S67" i="22"/>
  <c r="R67" i="22"/>
  <c r="Q67" i="22"/>
  <c r="P67" i="22"/>
  <c r="E67" i="22"/>
  <c r="U67" i="22" s="1"/>
  <c r="T66" i="22"/>
  <c r="S66" i="22"/>
  <c r="R66" i="22"/>
  <c r="Q66" i="22"/>
  <c r="P66" i="22"/>
  <c r="E66" i="22"/>
  <c r="U66" i="22" s="1"/>
  <c r="S65" i="22"/>
  <c r="R65" i="22"/>
  <c r="Q65" i="22"/>
  <c r="P65" i="22"/>
  <c r="E65" i="22"/>
  <c r="U65" i="22" s="1"/>
  <c r="S64" i="22"/>
  <c r="R64" i="22"/>
  <c r="Q64" i="22"/>
  <c r="P64" i="22"/>
  <c r="E64" i="22"/>
  <c r="U64" i="22" s="1"/>
  <c r="S63" i="22"/>
  <c r="R63" i="22"/>
  <c r="Q63" i="22"/>
  <c r="P63" i="22"/>
  <c r="E63" i="22"/>
  <c r="T63" i="22" s="1"/>
  <c r="O61" i="22"/>
  <c r="N61" i="22"/>
  <c r="M61" i="22"/>
  <c r="S61" i="22" s="1"/>
  <c r="L61" i="22"/>
  <c r="R61" i="22" s="1"/>
  <c r="K61" i="22"/>
  <c r="J61" i="22"/>
  <c r="I61" i="22"/>
  <c r="H61" i="22"/>
  <c r="C61" i="22"/>
  <c r="B61" i="22"/>
  <c r="S60" i="22"/>
  <c r="R60" i="22"/>
  <c r="Q60" i="22"/>
  <c r="P60" i="22"/>
  <c r="E60" i="22"/>
  <c r="S59" i="22"/>
  <c r="R59" i="22"/>
  <c r="Q59" i="22"/>
  <c r="P59" i="22"/>
  <c r="E59" i="22"/>
  <c r="T59" i="22" s="1"/>
  <c r="S58" i="22"/>
  <c r="R58" i="22"/>
  <c r="Q58" i="22"/>
  <c r="P58" i="22"/>
  <c r="E58" i="22"/>
  <c r="T58" i="22" s="1"/>
  <c r="S57" i="22"/>
  <c r="R57" i="22"/>
  <c r="Q57" i="22"/>
  <c r="P57" i="22"/>
  <c r="E57" i="22"/>
  <c r="U57" i="22" s="1"/>
  <c r="S55" i="22"/>
  <c r="O55" i="22"/>
  <c r="N55" i="22"/>
  <c r="M55" i="22"/>
  <c r="L55" i="22"/>
  <c r="R55" i="22" s="1"/>
  <c r="K55" i="22"/>
  <c r="J55" i="22"/>
  <c r="I55" i="22"/>
  <c r="H55" i="22"/>
  <c r="G55" i="22"/>
  <c r="F55" i="22"/>
  <c r="C55" i="22"/>
  <c r="B55" i="22"/>
  <c r="S54" i="22"/>
  <c r="R54" i="22"/>
  <c r="Q54" i="22"/>
  <c r="P54" i="22"/>
  <c r="E54" i="22"/>
  <c r="U54" i="22" s="1"/>
  <c r="U53" i="22"/>
  <c r="S53" i="22"/>
  <c r="R53" i="22"/>
  <c r="Q53" i="22"/>
  <c r="P53" i="22"/>
  <c r="E53" i="22"/>
  <c r="T53" i="22" s="1"/>
  <c r="S52" i="22"/>
  <c r="R52" i="22"/>
  <c r="Q52" i="22"/>
  <c r="P52" i="22"/>
  <c r="E52" i="22"/>
  <c r="U52" i="22" s="1"/>
  <c r="T51" i="22"/>
  <c r="S51" i="22"/>
  <c r="R51" i="22"/>
  <c r="Q51" i="22"/>
  <c r="P51" i="22"/>
  <c r="E51" i="22"/>
  <c r="U51" i="22" s="1"/>
  <c r="S50" i="22"/>
  <c r="R50" i="22"/>
  <c r="Q50" i="22"/>
  <c r="P50" i="22"/>
  <c r="E50" i="22"/>
  <c r="S49" i="22"/>
  <c r="R49" i="22"/>
  <c r="Q49" i="22"/>
  <c r="P49" i="22"/>
  <c r="E49" i="22"/>
  <c r="U48" i="22"/>
  <c r="S48" i="22"/>
  <c r="R48" i="22"/>
  <c r="Q48" i="22"/>
  <c r="P48" i="22"/>
  <c r="E48" i="22"/>
  <c r="T48" i="22" s="1"/>
  <c r="S47" i="22"/>
  <c r="R47" i="22"/>
  <c r="Q47" i="22"/>
  <c r="P47" i="22"/>
  <c r="E47" i="22"/>
  <c r="U47" i="22" s="1"/>
  <c r="S46" i="22"/>
  <c r="R46" i="22"/>
  <c r="Q46" i="22"/>
  <c r="P46" i="22"/>
  <c r="E46" i="22"/>
  <c r="T46" i="22" s="1"/>
  <c r="U45" i="22"/>
  <c r="S45" i="22"/>
  <c r="R45" i="22"/>
  <c r="Q45" i="22"/>
  <c r="P45" i="22"/>
  <c r="E45" i="22"/>
  <c r="T45" i="22" s="1"/>
  <c r="U44" i="22"/>
  <c r="T44" i="22"/>
  <c r="S44" i="22"/>
  <c r="R44" i="22"/>
  <c r="Q44" i="22"/>
  <c r="P44" i="22"/>
  <c r="E44" i="22"/>
  <c r="O42" i="22"/>
  <c r="N42" i="22"/>
  <c r="M42" i="22"/>
  <c r="S42" i="22" s="1"/>
  <c r="L42" i="22"/>
  <c r="R42" i="22" s="1"/>
  <c r="K42" i="22"/>
  <c r="J42" i="22"/>
  <c r="I42" i="22"/>
  <c r="H42" i="22"/>
  <c r="G42" i="22"/>
  <c r="F42" i="22"/>
  <c r="C42" i="22"/>
  <c r="B42" i="22"/>
  <c r="E42" i="22" s="1"/>
  <c r="U41" i="22"/>
  <c r="S41" i="22"/>
  <c r="R41" i="22"/>
  <c r="Q41" i="22"/>
  <c r="P41" i="22"/>
  <c r="E41" i="22"/>
  <c r="T41" i="22" s="1"/>
  <c r="T40" i="22"/>
  <c r="S40" i="22"/>
  <c r="R40" i="22"/>
  <c r="Q40" i="22"/>
  <c r="P40" i="22"/>
  <c r="E40" i="22"/>
  <c r="U40" i="22" s="1"/>
  <c r="S39" i="22"/>
  <c r="R39" i="22"/>
  <c r="Q39" i="22"/>
  <c r="P39" i="22"/>
  <c r="E39" i="22"/>
  <c r="S38" i="22"/>
  <c r="R38" i="22"/>
  <c r="Q38" i="22"/>
  <c r="P38" i="22"/>
  <c r="E38" i="22"/>
  <c r="U37" i="22"/>
  <c r="S37" i="22"/>
  <c r="R37" i="22"/>
  <c r="Q37" i="22"/>
  <c r="P37" i="22"/>
  <c r="E37" i="22"/>
  <c r="O35" i="22"/>
  <c r="N35" i="22"/>
  <c r="M35" i="22"/>
  <c r="S35" i="22" s="1"/>
  <c r="L35" i="22"/>
  <c r="K35" i="22"/>
  <c r="J35" i="22"/>
  <c r="I35" i="22"/>
  <c r="H35" i="22"/>
  <c r="G35" i="22"/>
  <c r="F35" i="22"/>
  <c r="E35" i="22"/>
  <c r="C35" i="22"/>
  <c r="B35" i="22"/>
  <c r="S34" i="22"/>
  <c r="R34" i="22"/>
  <c r="Q34" i="22"/>
  <c r="P34" i="22"/>
  <c r="E34" i="22"/>
  <c r="U34" i="22" s="1"/>
  <c r="O32" i="22"/>
  <c r="N32" i="22"/>
  <c r="M32" i="22"/>
  <c r="S32" i="22" s="1"/>
  <c r="L32" i="22"/>
  <c r="R32" i="22" s="1"/>
  <c r="K32" i="22"/>
  <c r="J32" i="22"/>
  <c r="I32" i="22"/>
  <c r="H32" i="22"/>
  <c r="G32" i="22"/>
  <c r="F32" i="22"/>
  <c r="C32" i="22"/>
  <c r="B32" i="22"/>
  <c r="E32" i="22" s="1"/>
  <c r="S31" i="22"/>
  <c r="R31" i="22"/>
  <c r="Q31" i="22"/>
  <c r="P31" i="22"/>
  <c r="E31" i="22"/>
  <c r="T31" i="22" s="1"/>
  <c r="S30" i="22"/>
  <c r="R30" i="22"/>
  <c r="Q30" i="22"/>
  <c r="P30" i="22"/>
  <c r="E30" i="22"/>
  <c r="S29" i="22"/>
  <c r="R29" i="22"/>
  <c r="Q29" i="22"/>
  <c r="P29" i="22"/>
  <c r="E29" i="22"/>
  <c r="U29" i="22" s="1"/>
  <c r="S28" i="22"/>
  <c r="R28" i="22"/>
  <c r="Q28" i="22"/>
  <c r="P28" i="22"/>
  <c r="E28" i="22"/>
  <c r="U28" i="22" s="1"/>
  <c r="O26" i="22"/>
  <c r="N26" i="22"/>
  <c r="M26" i="22"/>
  <c r="S26" i="22" s="1"/>
  <c r="L26" i="22"/>
  <c r="R26" i="22" s="1"/>
  <c r="K26" i="22"/>
  <c r="J26" i="22"/>
  <c r="I26" i="22"/>
  <c r="H26" i="22"/>
  <c r="G26" i="22"/>
  <c r="F26" i="22"/>
  <c r="C26" i="22"/>
  <c r="B26" i="22"/>
  <c r="E26" i="22" s="1"/>
  <c r="U25" i="22"/>
  <c r="T25" i="22"/>
  <c r="S25" i="22"/>
  <c r="R25" i="22"/>
  <c r="Q25" i="22"/>
  <c r="P25" i="22"/>
  <c r="E25" i="22"/>
  <c r="S24" i="22"/>
  <c r="R24" i="22"/>
  <c r="Q24" i="22"/>
  <c r="P24" i="22"/>
  <c r="E24" i="22"/>
  <c r="U24" i="22" s="1"/>
  <c r="S23" i="22"/>
  <c r="R23" i="22"/>
  <c r="Q23" i="22"/>
  <c r="P23" i="22"/>
  <c r="E23" i="22"/>
  <c r="U23" i="22" s="1"/>
  <c r="S22" i="22"/>
  <c r="R22" i="22"/>
  <c r="Q22" i="22"/>
  <c r="P22" i="22"/>
  <c r="E22" i="22"/>
  <c r="S21" i="22"/>
  <c r="R21" i="22"/>
  <c r="Q21" i="22"/>
  <c r="P21" i="22"/>
  <c r="E21" i="22"/>
  <c r="T21" i="22" s="1"/>
  <c r="S20" i="22"/>
  <c r="R20" i="22"/>
  <c r="Q20" i="22"/>
  <c r="P20" i="22"/>
  <c r="E20" i="22"/>
  <c r="S19" i="22"/>
  <c r="R19" i="22"/>
  <c r="Q19" i="22"/>
  <c r="P19" i="22"/>
  <c r="E19" i="22"/>
  <c r="U19" i="22" s="1"/>
  <c r="O17" i="22"/>
  <c r="N17" i="22"/>
  <c r="M17" i="22"/>
  <c r="S17" i="22" s="1"/>
  <c r="L17" i="22"/>
  <c r="R17" i="22" s="1"/>
  <c r="K17" i="22"/>
  <c r="J17" i="22"/>
  <c r="I17" i="22"/>
  <c r="H17" i="22"/>
  <c r="G17" i="22"/>
  <c r="F17" i="22"/>
  <c r="C17" i="22"/>
  <c r="E17" i="22" s="1"/>
  <c r="B17" i="22"/>
  <c r="S16" i="22"/>
  <c r="R16" i="22"/>
  <c r="Q16" i="22"/>
  <c r="P16" i="22"/>
  <c r="E16" i="22"/>
  <c r="U16" i="22" s="1"/>
  <c r="S15" i="22"/>
  <c r="R15" i="22"/>
  <c r="Q15" i="22"/>
  <c r="P15" i="22"/>
  <c r="E15" i="22"/>
  <c r="U14" i="22"/>
  <c r="T14" i="22"/>
  <c r="S14" i="22"/>
  <c r="R14" i="22"/>
  <c r="Q14" i="22"/>
  <c r="P14" i="22"/>
  <c r="E14" i="22"/>
  <c r="S13" i="22"/>
  <c r="R13" i="22"/>
  <c r="Q13" i="22"/>
  <c r="P13" i="22"/>
  <c r="E13" i="22"/>
  <c r="U13" i="22" s="1"/>
  <c r="S12" i="22"/>
  <c r="R12" i="22"/>
  <c r="Q12" i="22"/>
  <c r="P12" i="22"/>
  <c r="E12" i="22"/>
  <c r="S11" i="22"/>
  <c r="R11" i="22"/>
  <c r="Q11" i="22"/>
  <c r="P11" i="22"/>
  <c r="E11" i="22"/>
  <c r="S10" i="22"/>
  <c r="R10" i="22"/>
  <c r="Q10" i="22"/>
  <c r="P10" i="22"/>
  <c r="E10" i="22"/>
  <c r="S9" i="22"/>
  <c r="R9" i="22"/>
  <c r="Q9" i="22"/>
  <c r="P9" i="22"/>
  <c r="E9" i="22"/>
  <c r="S96" i="21"/>
  <c r="R96" i="21"/>
  <c r="Q96" i="21"/>
  <c r="P96" i="21"/>
  <c r="E96" i="21"/>
  <c r="U96" i="21" s="1"/>
  <c r="S95" i="21"/>
  <c r="R95" i="21"/>
  <c r="Q95" i="21"/>
  <c r="P95" i="21"/>
  <c r="E95" i="21"/>
  <c r="U95" i="21" s="1"/>
  <c r="U94" i="21"/>
  <c r="T94" i="21"/>
  <c r="S94" i="21"/>
  <c r="R94" i="21"/>
  <c r="Q94" i="21"/>
  <c r="P94" i="21"/>
  <c r="E94" i="21"/>
  <c r="S93" i="21"/>
  <c r="R93" i="21"/>
  <c r="Q93" i="21"/>
  <c r="P93" i="21"/>
  <c r="E93" i="21"/>
  <c r="S92" i="21"/>
  <c r="R92" i="21"/>
  <c r="Q92" i="21"/>
  <c r="P92" i="21"/>
  <c r="E92" i="21"/>
  <c r="U92" i="21" s="1"/>
  <c r="S91" i="21"/>
  <c r="R91" i="21"/>
  <c r="Q91" i="21"/>
  <c r="P91" i="21"/>
  <c r="E91" i="21"/>
  <c r="S90" i="21"/>
  <c r="R90" i="21"/>
  <c r="Q90" i="21"/>
  <c r="P90" i="21"/>
  <c r="E90" i="21"/>
  <c r="T90" i="21" s="1"/>
  <c r="S89" i="21"/>
  <c r="R89" i="21"/>
  <c r="Q89" i="21"/>
  <c r="P89" i="21"/>
  <c r="E89" i="21"/>
  <c r="T88" i="21"/>
  <c r="S88" i="21"/>
  <c r="R88" i="21"/>
  <c r="Q88" i="21"/>
  <c r="P88" i="21"/>
  <c r="E88" i="21"/>
  <c r="O75" i="21"/>
  <c r="N75" i="21"/>
  <c r="M75" i="21"/>
  <c r="L75" i="21"/>
  <c r="K75" i="21"/>
  <c r="J75" i="21"/>
  <c r="I75" i="21"/>
  <c r="H75" i="21"/>
  <c r="G75" i="21"/>
  <c r="F75" i="21"/>
  <c r="C75" i="21"/>
  <c r="B75" i="21"/>
  <c r="O74" i="21"/>
  <c r="N74" i="21"/>
  <c r="M74" i="21"/>
  <c r="S74" i="21" s="1"/>
  <c r="L74" i="21"/>
  <c r="R74" i="21" s="1"/>
  <c r="K74" i="21"/>
  <c r="J74" i="21"/>
  <c r="I74" i="21"/>
  <c r="Q74" i="21" s="1"/>
  <c r="H74" i="21"/>
  <c r="G74" i="21"/>
  <c r="F74" i="21"/>
  <c r="C74" i="21"/>
  <c r="B74" i="21"/>
  <c r="R73" i="21"/>
  <c r="O73" i="21"/>
  <c r="N73" i="21"/>
  <c r="M73" i="21"/>
  <c r="S73" i="21" s="1"/>
  <c r="L73" i="21"/>
  <c r="K73" i="21"/>
  <c r="J73" i="21"/>
  <c r="I73" i="21"/>
  <c r="H73" i="21"/>
  <c r="G73" i="21"/>
  <c r="F73" i="21"/>
  <c r="C73" i="21"/>
  <c r="B73" i="21"/>
  <c r="E73" i="21" s="1"/>
  <c r="S72" i="21"/>
  <c r="R72" i="21"/>
  <c r="Q72" i="21"/>
  <c r="P72" i="21"/>
  <c r="E72" i="21"/>
  <c r="T72" i="21" s="1"/>
  <c r="S71" i="21"/>
  <c r="R71" i="21"/>
  <c r="Q71" i="21"/>
  <c r="P71" i="21"/>
  <c r="E71" i="21"/>
  <c r="U71" i="21" s="1"/>
  <c r="O69" i="21"/>
  <c r="N69" i="21"/>
  <c r="M69" i="21"/>
  <c r="L69" i="21"/>
  <c r="R69" i="21" s="1"/>
  <c r="K69" i="21"/>
  <c r="J69" i="21"/>
  <c r="I69" i="21"/>
  <c r="H69" i="21"/>
  <c r="G69" i="21"/>
  <c r="F69" i="21"/>
  <c r="C69" i="21"/>
  <c r="B69" i="21"/>
  <c r="S68" i="21"/>
  <c r="O68" i="21"/>
  <c r="N68" i="21"/>
  <c r="M68" i="21"/>
  <c r="L68" i="21"/>
  <c r="R68" i="21" s="1"/>
  <c r="K68" i="21"/>
  <c r="J68" i="21"/>
  <c r="I68" i="21"/>
  <c r="H68" i="21"/>
  <c r="G68" i="21"/>
  <c r="F68" i="21"/>
  <c r="C68" i="21"/>
  <c r="B68" i="21"/>
  <c r="E68" i="21" s="1"/>
  <c r="S67" i="21"/>
  <c r="R67" i="21"/>
  <c r="Q67" i="21"/>
  <c r="P67" i="21"/>
  <c r="E67" i="21"/>
  <c r="T67" i="21" s="1"/>
  <c r="S66" i="21"/>
  <c r="R66" i="21"/>
  <c r="Q66" i="21"/>
  <c r="P66" i="21"/>
  <c r="E66" i="21"/>
  <c r="S65" i="21"/>
  <c r="R65" i="21"/>
  <c r="Q65" i="21"/>
  <c r="P65" i="21"/>
  <c r="E65" i="21"/>
  <c r="U65" i="21" s="1"/>
  <c r="S64" i="21"/>
  <c r="R64" i="21"/>
  <c r="Q64" i="21"/>
  <c r="P64" i="21"/>
  <c r="E64" i="21"/>
  <c r="U64" i="21" s="1"/>
  <c r="S63" i="21"/>
  <c r="R63" i="21"/>
  <c r="Q63" i="21"/>
  <c r="P63" i="21"/>
  <c r="E63" i="21"/>
  <c r="U63" i="21" s="1"/>
  <c r="O61" i="21"/>
  <c r="N61" i="21"/>
  <c r="M61" i="21"/>
  <c r="S61" i="21" s="1"/>
  <c r="L61" i="21"/>
  <c r="R61" i="21" s="1"/>
  <c r="K61" i="21"/>
  <c r="J61" i="21"/>
  <c r="I61" i="21"/>
  <c r="H61" i="21"/>
  <c r="C61" i="21"/>
  <c r="B61" i="21"/>
  <c r="S60" i="21"/>
  <c r="R60" i="21"/>
  <c r="Q60" i="21"/>
  <c r="P60" i="21"/>
  <c r="E60" i="21"/>
  <c r="U60" i="21" s="1"/>
  <c r="S59" i="21"/>
  <c r="R59" i="21"/>
  <c r="Q59" i="21"/>
  <c r="P59" i="21"/>
  <c r="E59" i="21"/>
  <c r="S58" i="21"/>
  <c r="R58" i="21"/>
  <c r="Q58" i="21"/>
  <c r="P58" i="21"/>
  <c r="E58" i="21"/>
  <c r="T58" i="21" s="1"/>
  <c r="S57" i="21"/>
  <c r="R57" i="21"/>
  <c r="Q57" i="21"/>
  <c r="P57" i="21"/>
  <c r="E57" i="21"/>
  <c r="U57" i="21" s="1"/>
  <c r="O55" i="21"/>
  <c r="N55" i="21"/>
  <c r="M55" i="21"/>
  <c r="S55" i="21" s="1"/>
  <c r="L55" i="21"/>
  <c r="R55" i="21" s="1"/>
  <c r="K55" i="21"/>
  <c r="J55" i="21"/>
  <c r="I55" i="21"/>
  <c r="H55" i="21"/>
  <c r="G55" i="21"/>
  <c r="F55" i="21"/>
  <c r="C55" i="21"/>
  <c r="B55" i="21"/>
  <c r="S54" i="21"/>
  <c r="R54" i="21"/>
  <c r="Q54" i="21"/>
  <c r="P54" i="21"/>
  <c r="E54" i="21"/>
  <c r="U54" i="21" s="1"/>
  <c r="S53" i="21"/>
  <c r="R53" i="21"/>
  <c r="Q53" i="21"/>
  <c r="P53" i="21"/>
  <c r="E53" i="21"/>
  <c r="U53" i="21" s="1"/>
  <c r="S52" i="21"/>
  <c r="R52" i="21"/>
  <c r="Q52" i="21"/>
  <c r="P52" i="21"/>
  <c r="E52" i="21"/>
  <c r="S51" i="21"/>
  <c r="R51" i="21"/>
  <c r="Q51" i="21"/>
  <c r="P51" i="21"/>
  <c r="E51" i="21"/>
  <c r="U51" i="21" s="1"/>
  <c r="S50" i="21"/>
  <c r="R50" i="21"/>
  <c r="Q50" i="21"/>
  <c r="P50" i="21"/>
  <c r="E50" i="21"/>
  <c r="U50" i="21" s="1"/>
  <c r="S49" i="21"/>
  <c r="R49" i="21"/>
  <c r="Q49" i="21"/>
  <c r="P49" i="21"/>
  <c r="E49" i="21"/>
  <c r="U49" i="21" s="1"/>
  <c r="S48" i="21"/>
  <c r="R48" i="21"/>
  <c r="Q48" i="21"/>
  <c r="P48" i="21"/>
  <c r="E48" i="21"/>
  <c r="S47" i="21"/>
  <c r="R47" i="21"/>
  <c r="Q47" i="21"/>
  <c r="P47" i="21"/>
  <c r="E47" i="21"/>
  <c r="T47" i="21" s="1"/>
  <c r="S46" i="21"/>
  <c r="R46" i="21"/>
  <c r="Q46" i="21"/>
  <c r="P46" i="21"/>
  <c r="E46" i="21"/>
  <c r="U46" i="21" s="1"/>
  <c r="S45" i="21"/>
  <c r="R45" i="21"/>
  <c r="Q45" i="21"/>
  <c r="P45" i="21"/>
  <c r="E45" i="21"/>
  <c r="S44" i="21"/>
  <c r="R44" i="21"/>
  <c r="Q44" i="21"/>
  <c r="P44" i="21"/>
  <c r="E44" i="21"/>
  <c r="T44" i="21" s="1"/>
  <c r="O42" i="21"/>
  <c r="N42" i="21"/>
  <c r="M42" i="21"/>
  <c r="S42" i="21" s="1"/>
  <c r="L42" i="21"/>
  <c r="R42" i="21" s="1"/>
  <c r="K42" i="21"/>
  <c r="J42" i="21"/>
  <c r="I42" i="21"/>
  <c r="H42" i="21"/>
  <c r="G42" i="21"/>
  <c r="F42" i="21"/>
  <c r="C42" i="21"/>
  <c r="B42" i="21"/>
  <c r="E42" i="21" s="1"/>
  <c r="U41" i="21"/>
  <c r="T41" i="21"/>
  <c r="S41" i="21"/>
  <c r="R41" i="21"/>
  <c r="Q41" i="21"/>
  <c r="P41" i="21"/>
  <c r="E41" i="21"/>
  <c r="U40" i="21"/>
  <c r="T40" i="21"/>
  <c r="S40" i="21"/>
  <c r="R40" i="21"/>
  <c r="Q40" i="21"/>
  <c r="P40" i="21"/>
  <c r="E40" i="21"/>
  <c r="U39" i="21"/>
  <c r="T39" i="21"/>
  <c r="S39" i="21"/>
  <c r="R39" i="21"/>
  <c r="Q39" i="21"/>
  <c r="P39" i="21"/>
  <c r="E39" i="21"/>
  <c r="S38" i="21"/>
  <c r="R38" i="21"/>
  <c r="Q38" i="21"/>
  <c r="P38" i="21"/>
  <c r="E38" i="21"/>
  <c r="U38" i="21" s="1"/>
  <c r="S37" i="21"/>
  <c r="R37" i="21"/>
  <c r="Q37" i="21"/>
  <c r="P37" i="21"/>
  <c r="E37" i="21"/>
  <c r="O35" i="21"/>
  <c r="N35" i="21"/>
  <c r="M35" i="21"/>
  <c r="L35" i="21"/>
  <c r="K35" i="21"/>
  <c r="J35" i="21"/>
  <c r="I35" i="21"/>
  <c r="H35" i="21"/>
  <c r="P35" i="21" s="1"/>
  <c r="G35" i="21"/>
  <c r="F35" i="21"/>
  <c r="C35" i="21"/>
  <c r="B35" i="21"/>
  <c r="S34" i="21"/>
  <c r="R34" i="21"/>
  <c r="Q34" i="21"/>
  <c r="P34" i="21"/>
  <c r="E34" i="21"/>
  <c r="O32" i="21"/>
  <c r="N32" i="21"/>
  <c r="M32" i="21"/>
  <c r="L32" i="21"/>
  <c r="K32" i="21"/>
  <c r="J32" i="21"/>
  <c r="I32" i="21"/>
  <c r="Q32" i="21" s="1"/>
  <c r="H32" i="21"/>
  <c r="G32" i="21"/>
  <c r="F32" i="21"/>
  <c r="C32" i="21"/>
  <c r="B32" i="21"/>
  <c r="S31" i="21"/>
  <c r="R31" i="21"/>
  <c r="Q31" i="21"/>
  <c r="P31" i="21"/>
  <c r="E31" i="21"/>
  <c r="S30" i="21"/>
  <c r="R30" i="21"/>
  <c r="Q30" i="21"/>
  <c r="P30" i="21"/>
  <c r="E30" i="21"/>
  <c r="T30" i="21" s="1"/>
  <c r="S29" i="21"/>
  <c r="R29" i="21"/>
  <c r="Q29" i="21"/>
  <c r="P29" i="21"/>
  <c r="E29" i="21"/>
  <c r="U29" i="21" s="1"/>
  <c r="S28" i="21"/>
  <c r="R28" i="21"/>
  <c r="Q28" i="21"/>
  <c r="P28" i="21"/>
  <c r="E28" i="21"/>
  <c r="T28" i="21" s="1"/>
  <c r="O26" i="21"/>
  <c r="N26" i="21"/>
  <c r="M26" i="21"/>
  <c r="S26" i="21" s="1"/>
  <c r="L26" i="21"/>
  <c r="R26" i="21" s="1"/>
  <c r="K26" i="21"/>
  <c r="J26" i="21"/>
  <c r="I26" i="21"/>
  <c r="H26" i="21"/>
  <c r="G26" i="21"/>
  <c r="F26" i="21"/>
  <c r="C26" i="21"/>
  <c r="B26" i="21"/>
  <c r="S25" i="21"/>
  <c r="R25" i="21"/>
  <c r="Q25" i="21"/>
  <c r="P25" i="21"/>
  <c r="E25" i="21"/>
  <c r="T25" i="21" s="1"/>
  <c r="S24" i="21"/>
  <c r="R24" i="21"/>
  <c r="Q24" i="21"/>
  <c r="P24" i="21"/>
  <c r="E24" i="21"/>
  <c r="U24" i="21" s="1"/>
  <c r="S23" i="21"/>
  <c r="R23" i="21"/>
  <c r="Q23" i="21"/>
  <c r="P23" i="21"/>
  <c r="E23" i="21"/>
  <c r="U22" i="21"/>
  <c r="T22" i="21"/>
  <c r="S22" i="21"/>
  <c r="R22" i="21"/>
  <c r="Q22" i="21"/>
  <c r="P22" i="21"/>
  <c r="E22" i="21"/>
  <c r="S21" i="21"/>
  <c r="R21" i="21"/>
  <c r="Q21" i="21"/>
  <c r="P21" i="21"/>
  <c r="E21" i="21"/>
  <c r="T21" i="21" s="1"/>
  <c r="S20" i="21"/>
  <c r="R20" i="21"/>
  <c r="Q20" i="21"/>
  <c r="P20" i="21"/>
  <c r="E20" i="21"/>
  <c r="U20" i="21" s="1"/>
  <c r="S19" i="21"/>
  <c r="R19" i="21"/>
  <c r="Q19" i="21"/>
  <c r="P19" i="21"/>
  <c r="E19" i="21"/>
  <c r="T19" i="21" s="1"/>
  <c r="O17" i="21"/>
  <c r="S17" i="21" s="1"/>
  <c r="N17" i="21"/>
  <c r="M17" i="21"/>
  <c r="L17" i="21"/>
  <c r="R17" i="21" s="1"/>
  <c r="K17" i="21"/>
  <c r="J17" i="21"/>
  <c r="I17" i="21"/>
  <c r="H17" i="21"/>
  <c r="G17" i="21"/>
  <c r="F17" i="21"/>
  <c r="E17" i="21"/>
  <c r="C17" i="21"/>
  <c r="B17" i="21"/>
  <c r="S16" i="21"/>
  <c r="R16" i="21"/>
  <c r="Q16" i="21"/>
  <c r="P16" i="21"/>
  <c r="E16" i="21"/>
  <c r="T16" i="21" s="1"/>
  <c r="S15" i="21"/>
  <c r="R15" i="21"/>
  <c r="Q15" i="21"/>
  <c r="P15" i="21"/>
  <c r="E15" i="21"/>
  <c r="U15" i="21" s="1"/>
  <c r="S14" i="21"/>
  <c r="R14" i="21"/>
  <c r="Q14" i="21"/>
  <c r="P14" i="21"/>
  <c r="E14" i="21"/>
  <c r="T14" i="21" s="1"/>
  <c r="T13" i="21"/>
  <c r="S13" i="21"/>
  <c r="R13" i="21"/>
  <c r="Q13" i="21"/>
  <c r="P13" i="21"/>
  <c r="E13" i="21"/>
  <c r="U13" i="21" s="1"/>
  <c r="S12" i="21"/>
  <c r="R12" i="21"/>
  <c r="Q12" i="21"/>
  <c r="P12" i="21"/>
  <c r="E12" i="21"/>
  <c r="U12" i="21" s="1"/>
  <c r="U11" i="21"/>
  <c r="T11" i="21"/>
  <c r="S11" i="21"/>
  <c r="R11" i="21"/>
  <c r="Q11" i="21"/>
  <c r="P11" i="21"/>
  <c r="E11" i="21"/>
  <c r="U10" i="21"/>
  <c r="S10" i="21"/>
  <c r="R10" i="21"/>
  <c r="Q10" i="21"/>
  <c r="P10" i="21"/>
  <c r="E10" i="21"/>
  <c r="T9" i="21"/>
  <c r="S9" i="21"/>
  <c r="R9" i="21"/>
  <c r="Q9" i="21"/>
  <c r="P9" i="21"/>
  <c r="E9" i="21"/>
  <c r="S96" i="20"/>
  <c r="R96" i="20"/>
  <c r="Q96" i="20"/>
  <c r="P96" i="20"/>
  <c r="E96" i="20"/>
  <c r="T96" i="20" s="1"/>
  <c r="U95" i="20"/>
  <c r="T95" i="20"/>
  <c r="S95" i="20"/>
  <c r="R95" i="20"/>
  <c r="Q95" i="20"/>
  <c r="P95" i="20"/>
  <c r="E95" i="20"/>
  <c r="S94" i="20"/>
  <c r="R94" i="20"/>
  <c r="Q94" i="20"/>
  <c r="P94" i="20"/>
  <c r="E94" i="20"/>
  <c r="U94" i="20" s="1"/>
  <c r="S93" i="20"/>
  <c r="R93" i="20"/>
  <c r="Q93" i="20"/>
  <c r="P93" i="20"/>
  <c r="E93" i="20"/>
  <c r="S92" i="20"/>
  <c r="R92" i="20"/>
  <c r="Q92" i="20"/>
  <c r="P92" i="20"/>
  <c r="E92" i="20"/>
  <c r="U91" i="20"/>
  <c r="T91" i="20"/>
  <c r="S91" i="20"/>
  <c r="R91" i="20"/>
  <c r="Q91" i="20"/>
  <c r="P91" i="20"/>
  <c r="E91" i="20"/>
  <c r="T90" i="20"/>
  <c r="S90" i="20"/>
  <c r="R90" i="20"/>
  <c r="Q90" i="20"/>
  <c r="P90" i="20"/>
  <c r="E90" i="20"/>
  <c r="U90" i="20" s="1"/>
  <c r="S89" i="20"/>
  <c r="R89" i="20"/>
  <c r="Q89" i="20"/>
  <c r="P89" i="20"/>
  <c r="E89" i="20"/>
  <c r="U89" i="20" s="1"/>
  <c r="S88" i="20"/>
  <c r="R88" i="20"/>
  <c r="Q88" i="20"/>
  <c r="P88" i="20"/>
  <c r="E88" i="20"/>
  <c r="U88" i="20" s="1"/>
  <c r="O75" i="20"/>
  <c r="N75" i="20"/>
  <c r="M75" i="20"/>
  <c r="S75" i="20" s="1"/>
  <c r="L75" i="20"/>
  <c r="K75" i="20"/>
  <c r="J75" i="20"/>
  <c r="I75" i="20"/>
  <c r="H75" i="20"/>
  <c r="G75" i="20"/>
  <c r="F75" i="20"/>
  <c r="C75" i="20"/>
  <c r="B75" i="20"/>
  <c r="O74" i="20"/>
  <c r="N74" i="20"/>
  <c r="M74" i="20"/>
  <c r="S74" i="20" s="1"/>
  <c r="L74" i="20"/>
  <c r="R74" i="20" s="1"/>
  <c r="K74" i="20"/>
  <c r="J74" i="20"/>
  <c r="I74" i="20"/>
  <c r="H74" i="20"/>
  <c r="G74" i="20"/>
  <c r="F74" i="20"/>
  <c r="C74" i="20"/>
  <c r="B74" i="20"/>
  <c r="E74" i="20" s="1"/>
  <c r="O73" i="20"/>
  <c r="N73" i="20"/>
  <c r="M73" i="20"/>
  <c r="S73" i="20" s="1"/>
  <c r="L73" i="20"/>
  <c r="K73" i="20"/>
  <c r="J73" i="20"/>
  <c r="I73" i="20"/>
  <c r="H73" i="20"/>
  <c r="G73" i="20"/>
  <c r="F73" i="20"/>
  <c r="C73" i="20"/>
  <c r="E73" i="20" s="1"/>
  <c r="B73" i="20"/>
  <c r="S72" i="20"/>
  <c r="R72" i="20"/>
  <c r="Q72" i="20"/>
  <c r="P72" i="20"/>
  <c r="E72" i="20"/>
  <c r="T71" i="20"/>
  <c r="S71" i="20"/>
  <c r="R71" i="20"/>
  <c r="Q71" i="20"/>
  <c r="P71" i="20"/>
  <c r="E71" i="20"/>
  <c r="O69" i="20"/>
  <c r="N69" i="20"/>
  <c r="M69" i="20"/>
  <c r="S69" i="20" s="1"/>
  <c r="L69" i="20"/>
  <c r="K69" i="20"/>
  <c r="J69" i="20"/>
  <c r="I69" i="20"/>
  <c r="H69" i="20"/>
  <c r="G69" i="20"/>
  <c r="F69" i="20"/>
  <c r="C69" i="20"/>
  <c r="B69" i="20"/>
  <c r="O68" i="20"/>
  <c r="N68" i="20"/>
  <c r="M68" i="20"/>
  <c r="S68" i="20" s="1"/>
  <c r="L68" i="20"/>
  <c r="R68" i="20" s="1"/>
  <c r="K68" i="20"/>
  <c r="J68" i="20"/>
  <c r="I68" i="20"/>
  <c r="H68" i="20"/>
  <c r="G68" i="20"/>
  <c r="F68" i="20"/>
  <c r="C68" i="20"/>
  <c r="B68" i="20"/>
  <c r="T67" i="20"/>
  <c r="S67" i="20"/>
  <c r="R67" i="20"/>
  <c r="Q67" i="20"/>
  <c r="P67" i="20"/>
  <c r="E67" i="20"/>
  <c r="U67" i="20" s="1"/>
  <c r="S66" i="20"/>
  <c r="R66" i="20"/>
  <c r="Q66" i="20"/>
  <c r="P66" i="20"/>
  <c r="E66" i="20"/>
  <c r="U66" i="20" s="1"/>
  <c r="S65" i="20"/>
  <c r="R65" i="20"/>
  <c r="Q65" i="20"/>
  <c r="P65" i="20"/>
  <c r="E65" i="20"/>
  <c r="T65" i="20" s="1"/>
  <c r="S64" i="20"/>
  <c r="R64" i="20"/>
  <c r="Q64" i="20"/>
  <c r="P64" i="20"/>
  <c r="E64" i="20"/>
  <c r="U64" i="20" s="1"/>
  <c r="S63" i="20"/>
  <c r="R63" i="20"/>
  <c r="Q63" i="20"/>
  <c r="P63" i="20"/>
  <c r="E63" i="20"/>
  <c r="T63" i="20" s="1"/>
  <c r="S61" i="20"/>
  <c r="O61" i="20"/>
  <c r="N61" i="20"/>
  <c r="M61" i="20"/>
  <c r="L61" i="20"/>
  <c r="R61" i="20" s="1"/>
  <c r="K61" i="20"/>
  <c r="J61" i="20"/>
  <c r="I61" i="20"/>
  <c r="H61" i="20"/>
  <c r="C61" i="20"/>
  <c r="B61" i="20"/>
  <c r="S60" i="20"/>
  <c r="R60" i="20"/>
  <c r="Q60" i="20"/>
  <c r="P60" i="20"/>
  <c r="E60" i="20"/>
  <c r="U60" i="20" s="1"/>
  <c r="S59" i="20"/>
  <c r="R59" i="20"/>
  <c r="Q59" i="20"/>
  <c r="P59" i="20"/>
  <c r="E59" i="20"/>
  <c r="U59" i="20" s="1"/>
  <c r="T58" i="20"/>
  <c r="S58" i="20"/>
  <c r="R58" i="20"/>
  <c r="Q58" i="20"/>
  <c r="P58" i="20"/>
  <c r="E58" i="20"/>
  <c r="U58" i="20" s="1"/>
  <c r="S57" i="20"/>
  <c r="R57" i="20"/>
  <c r="Q57" i="20"/>
  <c r="P57" i="20"/>
  <c r="E57" i="20"/>
  <c r="U57" i="20" s="1"/>
  <c r="O55" i="20"/>
  <c r="N55" i="20"/>
  <c r="M55" i="20"/>
  <c r="S55" i="20" s="1"/>
  <c r="L55" i="20"/>
  <c r="R55" i="20" s="1"/>
  <c r="K55" i="20"/>
  <c r="J55" i="20"/>
  <c r="I55" i="20"/>
  <c r="H55" i="20"/>
  <c r="G55" i="20"/>
  <c r="F55" i="20"/>
  <c r="C55" i="20"/>
  <c r="B55" i="20"/>
  <c r="S54" i="20"/>
  <c r="R54" i="20"/>
  <c r="Q54" i="20"/>
  <c r="P54" i="20"/>
  <c r="E54" i="20"/>
  <c r="T54" i="20" s="1"/>
  <c r="S53" i="20"/>
  <c r="R53" i="20"/>
  <c r="Q53" i="20"/>
  <c r="P53" i="20"/>
  <c r="E53" i="20"/>
  <c r="T53" i="20" s="1"/>
  <c r="S52" i="20"/>
  <c r="R52" i="20"/>
  <c r="Q52" i="20"/>
  <c r="P52" i="20"/>
  <c r="E52" i="20"/>
  <c r="T52" i="20" s="1"/>
  <c r="T51" i="20"/>
  <c r="S51" i="20"/>
  <c r="R51" i="20"/>
  <c r="Q51" i="20"/>
  <c r="P51" i="20"/>
  <c r="E51" i="20"/>
  <c r="U51" i="20" s="1"/>
  <c r="S50" i="20"/>
  <c r="R50" i="20"/>
  <c r="Q50" i="20"/>
  <c r="P50" i="20"/>
  <c r="E50" i="20"/>
  <c r="U50" i="20" s="1"/>
  <c r="S49" i="20"/>
  <c r="R49" i="20"/>
  <c r="Q49" i="20"/>
  <c r="P49" i="20"/>
  <c r="E49" i="20"/>
  <c r="U49" i="20" s="1"/>
  <c r="U48" i="20"/>
  <c r="T48" i="20"/>
  <c r="S48" i="20"/>
  <c r="R48" i="20"/>
  <c r="Q48" i="20"/>
  <c r="P48" i="20"/>
  <c r="E48" i="20"/>
  <c r="T47" i="20"/>
  <c r="S47" i="20"/>
  <c r="R47" i="20"/>
  <c r="Q47" i="20"/>
  <c r="P47" i="20"/>
  <c r="E47" i="20"/>
  <c r="U47" i="20" s="1"/>
  <c r="S46" i="20"/>
  <c r="R46" i="20"/>
  <c r="Q46" i="20"/>
  <c r="P46" i="20"/>
  <c r="E46" i="20"/>
  <c r="U46" i="20" s="1"/>
  <c r="S45" i="20"/>
  <c r="R45" i="20"/>
  <c r="Q45" i="20"/>
  <c r="P45" i="20"/>
  <c r="E45" i="20"/>
  <c r="U45" i="20" s="1"/>
  <c r="S44" i="20"/>
  <c r="R44" i="20"/>
  <c r="Q44" i="20"/>
  <c r="P44" i="20"/>
  <c r="E44" i="20"/>
  <c r="U44" i="20" s="1"/>
  <c r="O42" i="20"/>
  <c r="N42" i="20"/>
  <c r="M42" i="20"/>
  <c r="S42" i="20" s="1"/>
  <c r="L42" i="20"/>
  <c r="R42" i="20" s="1"/>
  <c r="K42" i="20"/>
  <c r="J42" i="20"/>
  <c r="I42" i="20"/>
  <c r="H42" i="20"/>
  <c r="G42" i="20"/>
  <c r="F42" i="20"/>
  <c r="C42" i="20"/>
  <c r="B42" i="20"/>
  <c r="S41" i="20"/>
  <c r="R41" i="20"/>
  <c r="Q41" i="20"/>
  <c r="P41" i="20"/>
  <c r="E41" i="20"/>
  <c r="U40" i="20"/>
  <c r="T40" i="20"/>
  <c r="S40" i="20"/>
  <c r="R40" i="20"/>
  <c r="Q40" i="20"/>
  <c r="P40" i="20"/>
  <c r="E40" i="20"/>
  <c r="U39" i="20"/>
  <c r="T39" i="20"/>
  <c r="S39" i="20"/>
  <c r="R39" i="20"/>
  <c r="Q39" i="20"/>
  <c r="P39" i="20"/>
  <c r="E39" i="20"/>
  <c r="S38" i="20"/>
  <c r="R38" i="20"/>
  <c r="Q38" i="20"/>
  <c r="P38" i="20"/>
  <c r="E38" i="20"/>
  <c r="T38" i="20" s="1"/>
  <c r="S37" i="20"/>
  <c r="R37" i="20"/>
  <c r="Q37" i="20"/>
  <c r="P37" i="20"/>
  <c r="E37" i="20"/>
  <c r="U37" i="20" s="1"/>
  <c r="O35" i="20"/>
  <c r="N35" i="20"/>
  <c r="R35" i="20" s="1"/>
  <c r="M35" i="20"/>
  <c r="S35" i="20" s="1"/>
  <c r="L35" i="20"/>
  <c r="K35" i="20"/>
  <c r="J35" i="20"/>
  <c r="I35" i="20"/>
  <c r="H35" i="20"/>
  <c r="G35" i="20"/>
  <c r="F35" i="20"/>
  <c r="C35" i="20"/>
  <c r="B35" i="20"/>
  <c r="E35" i="20" s="1"/>
  <c r="S34" i="20"/>
  <c r="R34" i="20"/>
  <c r="Q34" i="20"/>
  <c r="U34" i="20" s="1"/>
  <c r="P34" i="20"/>
  <c r="T34" i="20" s="1"/>
  <c r="E34" i="20"/>
  <c r="O32" i="20"/>
  <c r="N32" i="20"/>
  <c r="M32" i="20"/>
  <c r="S32" i="20" s="1"/>
  <c r="L32" i="20"/>
  <c r="R32" i="20" s="1"/>
  <c r="K32" i="20"/>
  <c r="J32" i="20"/>
  <c r="I32" i="20"/>
  <c r="H32" i="20"/>
  <c r="G32" i="20"/>
  <c r="F32" i="20"/>
  <c r="E32" i="20"/>
  <c r="C32" i="20"/>
  <c r="B32" i="20"/>
  <c r="S31" i="20"/>
  <c r="R31" i="20"/>
  <c r="Q31" i="20"/>
  <c r="P31" i="20"/>
  <c r="E31" i="20"/>
  <c r="U31" i="20" s="1"/>
  <c r="S30" i="20"/>
  <c r="R30" i="20"/>
  <c r="Q30" i="20"/>
  <c r="P30" i="20"/>
  <c r="E30" i="20"/>
  <c r="T30" i="20" s="1"/>
  <c r="S29" i="20"/>
  <c r="R29" i="20"/>
  <c r="Q29" i="20"/>
  <c r="P29" i="20"/>
  <c r="E29" i="20"/>
  <c r="U29" i="20" s="1"/>
  <c r="S28" i="20"/>
  <c r="R28" i="20"/>
  <c r="Q28" i="20"/>
  <c r="P28" i="20"/>
  <c r="E28" i="20"/>
  <c r="T28" i="20" s="1"/>
  <c r="O26" i="20"/>
  <c r="N26" i="20"/>
  <c r="M26" i="20"/>
  <c r="S26" i="20" s="1"/>
  <c r="L26" i="20"/>
  <c r="R26" i="20" s="1"/>
  <c r="K26" i="20"/>
  <c r="J26" i="20"/>
  <c r="I26" i="20"/>
  <c r="H26" i="20"/>
  <c r="G26" i="20"/>
  <c r="F26" i="20"/>
  <c r="C26" i="20"/>
  <c r="B26" i="20"/>
  <c r="S25" i="20"/>
  <c r="R25" i="20"/>
  <c r="Q25" i="20"/>
  <c r="P25" i="20"/>
  <c r="E25" i="20"/>
  <c r="T25" i="20" s="1"/>
  <c r="S24" i="20"/>
  <c r="R24" i="20"/>
  <c r="Q24" i="20"/>
  <c r="P24" i="20"/>
  <c r="E24" i="20"/>
  <c r="U24" i="20" s="1"/>
  <c r="S23" i="20"/>
  <c r="R23" i="20"/>
  <c r="Q23" i="20"/>
  <c r="P23" i="20"/>
  <c r="E23" i="20"/>
  <c r="T23" i="20" s="1"/>
  <c r="S22" i="20"/>
  <c r="R22" i="20"/>
  <c r="Q22" i="20"/>
  <c r="P22" i="20"/>
  <c r="E22" i="20"/>
  <c r="U22" i="20" s="1"/>
  <c r="S21" i="20"/>
  <c r="R21" i="20"/>
  <c r="Q21" i="20"/>
  <c r="P21" i="20"/>
  <c r="E21" i="20"/>
  <c r="T21" i="20" s="1"/>
  <c r="S20" i="20"/>
  <c r="R20" i="20"/>
  <c r="Q20" i="20"/>
  <c r="P20" i="20"/>
  <c r="E20" i="20"/>
  <c r="U19" i="20"/>
  <c r="S19" i="20"/>
  <c r="R19" i="20"/>
  <c r="Q19" i="20"/>
  <c r="P19" i="20"/>
  <c r="E19" i="20"/>
  <c r="T19" i="20" s="1"/>
  <c r="R17" i="20"/>
  <c r="O17" i="20"/>
  <c r="N17" i="20"/>
  <c r="M17" i="20"/>
  <c r="S17" i="20" s="1"/>
  <c r="L17" i="20"/>
  <c r="K17" i="20"/>
  <c r="J17" i="20"/>
  <c r="I17" i="20"/>
  <c r="H17" i="20"/>
  <c r="P17" i="20" s="1"/>
  <c r="G17" i="20"/>
  <c r="F17" i="20"/>
  <c r="C17" i="20"/>
  <c r="B17" i="20"/>
  <c r="E17" i="20" s="1"/>
  <c r="S16" i="20"/>
  <c r="R16" i="20"/>
  <c r="Q16" i="20"/>
  <c r="P16" i="20"/>
  <c r="E16" i="20"/>
  <c r="T16" i="20" s="1"/>
  <c r="S15" i="20"/>
  <c r="R15" i="20"/>
  <c r="Q15" i="20"/>
  <c r="P15" i="20"/>
  <c r="E15" i="20"/>
  <c r="T14" i="20"/>
  <c r="S14" i="20"/>
  <c r="R14" i="20"/>
  <c r="Q14" i="20"/>
  <c r="P14" i="20"/>
  <c r="E14" i="20"/>
  <c r="U14" i="20" s="1"/>
  <c r="S13" i="20"/>
  <c r="R13" i="20"/>
  <c r="Q13" i="20"/>
  <c r="P13" i="20"/>
  <c r="E13" i="20"/>
  <c r="U13" i="20" s="1"/>
  <c r="S12" i="20"/>
  <c r="R12" i="20"/>
  <c r="Q12" i="20"/>
  <c r="P12" i="20"/>
  <c r="E12" i="20"/>
  <c r="T12" i="20" s="1"/>
  <c r="S11" i="20"/>
  <c r="R11" i="20"/>
  <c r="Q11" i="20"/>
  <c r="P11" i="20"/>
  <c r="E11" i="20"/>
  <c r="U10" i="20"/>
  <c r="S10" i="20"/>
  <c r="R10" i="20"/>
  <c r="Q10" i="20"/>
  <c r="P10" i="20"/>
  <c r="E10" i="20"/>
  <c r="T10" i="20" s="1"/>
  <c r="S9" i="20"/>
  <c r="R9" i="20"/>
  <c r="Q9" i="20"/>
  <c r="P9" i="20"/>
  <c r="E9" i="20"/>
  <c r="U9" i="20" s="1"/>
  <c r="S96" i="19"/>
  <c r="R96" i="19"/>
  <c r="Q96" i="19"/>
  <c r="P96" i="19"/>
  <c r="E96" i="19"/>
  <c r="T96" i="19" s="1"/>
  <c r="S95" i="19"/>
  <c r="R95" i="19"/>
  <c r="Q95" i="19"/>
  <c r="P95" i="19"/>
  <c r="E95" i="19"/>
  <c r="T94" i="19"/>
  <c r="S94" i="19"/>
  <c r="R94" i="19"/>
  <c r="Q94" i="19"/>
  <c r="P94" i="19"/>
  <c r="E94" i="19"/>
  <c r="U94" i="19" s="1"/>
  <c r="S93" i="19"/>
  <c r="R93" i="19"/>
  <c r="Q93" i="19"/>
  <c r="P93" i="19"/>
  <c r="E93" i="19"/>
  <c r="S92" i="19"/>
  <c r="R92" i="19"/>
  <c r="Q92" i="19"/>
  <c r="P92" i="19"/>
  <c r="E92" i="19"/>
  <c r="T92" i="19" s="1"/>
  <c r="S91" i="19"/>
  <c r="R91" i="19"/>
  <c r="Q91" i="19"/>
  <c r="U91" i="19" s="1"/>
  <c r="P91" i="19"/>
  <c r="T91" i="19" s="1"/>
  <c r="E91" i="19"/>
  <c r="S90" i="19"/>
  <c r="R90" i="19"/>
  <c r="Q90" i="19"/>
  <c r="P90" i="19"/>
  <c r="E90" i="19"/>
  <c r="T90" i="19" s="1"/>
  <c r="S89" i="19"/>
  <c r="R89" i="19"/>
  <c r="Q89" i="19"/>
  <c r="P89" i="19"/>
  <c r="E89" i="19"/>
  <c r="U89" i="19" s="1"/>
  <c r="S88" i="19"/>
  <c r="R88" i="19"/>
  <c r="Q88" i="19"/>
  <c r="P88" i="19"/>
  <c r="E88" i="19"/>
  <c r="O75" i="19"/>
  <c r="N75" i="19"/>
  <c r="M75" i="19"/>
  <c r="L75" i="19"/>
  <c r="K75" i="19"/>
  <c r="J75" i="19"/>
  <c r="I75" i="19"/>
  <c r="H75" i="19"/>
  <c r="G75" i="19"/>
  <c r="F75" i="19"/>
  <c r="C75" i="19"/>
  <c r="B75" i="19"/>
  <c r="O74" i="19"/>
  <c r="N74" i="19"/>
  <c r="M74" i="19"/>
  <c r="S74" i="19" s="1"/>
  <c r="L74" i="19"/>
  <c r="R74" i="19" s="1"/>
  <c r="K74" i="19"/>
  <c r="J74" i="19"/>
  <c r="I74" i="19"/>
  <c r="H74" i="19"/>
  <c r="G74" i="19"/>
  <c r="F74" i="19"/>
  <c r="C74" i="19"/>
  <c r="B74" i="19"/>
  <c r="E74" i="19" s="1"/>
  <c r="R73" i="19"/>
  <c r="O73" i="19"/>
  <c r="N73" i="19"/>
  <c r="M73" i="19"/>
  <c r="S73" i="19" s="1"/>
  <c r="L73" i="19"/>
  <c r="K73" i="19"/>
  <c r="J73" i="19"/>
  <c r="I73" i="19"/>
  <c r="Q73" i="19" s="1"/>
  <c r="H73" i="19"/>
  <c r="G73" i="19"/>
  <c r="F73" i="19"/>
  <c r="E73" i="19"/>
  <c r="C73" i="19"/>
  <c r="B73" i="19"/>
  <c r="U72" i="19"/>
  <c r="S72" i="19"/>
  <c r="R72" i="19"/>
  <c r="Q72" i="19"/>
  <c r="P72" i="19"/>
  <c r="E72" i="19"/>
  <c r="T72" i="19" s="1"/>
  <c r="S71" i="19"/>
  <c r="R71" i="19"/>
  <c r="Q71" i="19"/>
  <c r="P71" i="19"/>
  <c r="E71" i="19"/>
  <c r="T71" i="19" s="1"/>
  <c r="O69" i="19"/>
  <c r="N69" i="19"/>
  <c r="M69" i="19"/>
  <c r="L69" i="19"/>
  <c r="K69" i="19"/>
  <c r="J69" i="19"/>
  <c r="I69" i="19"/>
  <c r="H69" i="19"/>
  <c r="G69" i="19"/>
  <c r="F69" i="19"/>
  <c r="C69" i="19"/>
  <c r="B69" i="19"/>
  <c r="R68" i="19"/>
  <c r="O68" i="19"/>
  <c r="N68" i="19"/>
  <c r="M68" i="19"/>
  <c r="S68" i="19" s="1"/>
  <c r="L68" i="19"/>
  <c r="K68" i="19"/>
  <c r="J68" i="19"/>
  <c r="I68" i="19"/>
  <c r="H68" i="19"/>
  <c r="P68" i="19" s="1"/>
  <c r="G68" i="19"/>
  <c r="F68" i="19"/>
  <c r="C68" i="19"/>
  <c r="B68" i="19"/>
  <c r="E68" i="19" s="1"/>
  <c r="S67" i="19"/>
  <c r="R67" i="19"/>
  <c r="Q67" i="19"/>
  <c r="P67" i="19"/>
  <c r="E67" i="19"/>
  <c r="T67" i="19" s="1"/>
  <c r="S66" i="19"/>
  <c r="R66" i="19"/>
  <c r="Q66" i="19"/>
  <c r="P66" i="19"/>
  <c r="E66" i="19"/>
  <c r="U66" i="19" s="1"/>
  <c r="S65" i="19"/>
  <c r="R65" i="19"/>
  <c r="Q65" i="19"/>
  <c r="P65" i="19"/>
  <c r="E65" i="19"/>
  <c r="T65" i="19" s="1"/>
  <c r="S64" i="19"/>
  <c r="R64" i="19"/>
  <c r="Q64" i="19"/>
  <c r="P64" i="19"/>
  <c r="E64" i="19"/>
  <c r="U64" i="19" s="1"/>
  <c r="S63" i="19"/>
  <c r="R63" i="19"/>
  <c r="Q63" i="19"/>
  <c r="P63" i="19"/>
  <c r="E63" i="19"/>
  <c r="T63" i="19" s="1"/>
  <c r="O61" i="19"/>
  <c r="N61" i="19"/>
  <c r="M61" i="19"/>
  <c r="S61" i="19" s="1"/>
  <c r="L61" i="19"/>
  <c r="R61" i="19" s="1"/>
  <c r="K61" i="19"/>
  <c r="J61" i="19"/>
  <c r="I61" i="19"/>
  <c r="H61" i="19"/>
  <c r="C61" i="19"/>
  <c r="B61" i="19"/>
  <c r="S60" i="19"/>
  <c r="R60" i="19"/>
  <c r="Q60" i="19"/>
  <c r="P60" i="19"/>
  <c r="E60" i="19"/>
  <c r="T60" i="19" s="1"/>
  <c r="T59" i="19"/>
  <c r="S59" i="19"/>
  <c r="R59" i="19"/>
  <c r="Q59" i="19"/>
  <c r="P59" i="19"/>
  <c r="E59" i="19"/>
  <c r="U59" i="19" s="1"/>
  <c r="S58" i="19"/>
  <c r="R58" i="19"/>
  <c r="Q58" i="19"/>
  <c r="P58" i="19"/>
  <c r="E58" i="19"/>
  <c r="T58" i="19" s="1"/>
  <c r="S57" i="19"/>
  <c r="R57" i="19"/>
  <c r="Q57" i="19"/>
  <c r="P57" i="19"/>
  <c r="E57" i="19"/>
  <c r="U57" i="19" s="1"/>
  <c r="O55" i="19"/>
  <c r="N55" i="19"/>
  <c r="M55" i="19"/>
  <c r="S55" i="19" s="1"/>
  <c r="L55" i="19"/>
  <c r="R55" i="19" s="1"/>
  <c r="K55" i="19"/>
  <c r="J55" i="19"/>
  <c r="I55" i="19"/>
  <c r="H55" i="19"/>
  <c r="G55" i="19"/>
  <c r="F55" i="19"/>
  <c r="C55" i="19"/>
  <c r="B55" i="19"/>
  <c r="S54" i="19"/>
  <c r="R54" i="19"/>
  <c r="Q54" i="19"/>
  <c r="P54" i="19"/>
  <c r="E54" i="19"/>
  <c r="U54" i="19" s="1"/>
  <c r="U53" i="19"/>
  <c r="S53" i="19"/>
  <c r="R53" i="19"/>
  <c r="Q53" i="19"/>
  <c r="P53" i="19"/>
  <c r="E53" i="19"/>
  <c r="U52" i="19"/>
  <c r="T52" i="19"/>
  <c r="S52" i="19"/>
  <c r="R52" i="19"/>
  <c r="Q52" i="19"/>
  <c r="P52" i="19"/>
  <c r="E52" i="19"/>
  <c r="S51" i="19"/>
  <c r="R51" i="19"/>
  <c r="Q51" i="19"/>
  <c r="P51" i="19"/>
  <c r="E51" i="19"/>
  <c r="U51" i="19" s="1"/>
  <c r="S50" i="19"/>
  <c r="R50" i="19"/>
  <c r="Q50" i="19"/>
  <c r="P50" i="19"/>
  <c r="E50" i="19"/>
  <c r="U50" i="19" s="1"/>
  <c r="S49" i="19"/>
  <c r="R49" i="19"/>
  <c r="Q49" i="19"/>
  <c r="P49" i="19"/>
  <c r="E49" i="19"/>
  <c r="T49" i="19" s="1"/>
  <c r="S48" i="19"/>
  <c r="R48" i="19"/>
  <c r="Q48" i="19"/>
  <c r="P48" i="19"/>
  <c r="E48" i="19"/>
  <c r="U48" i="19" s="1"/>
  <c r="S47" i="19"/>
  <c r="R47" i="19"/>
  <c r="Q47" i="19"/>
  <c r="P47" i="19"/>
  <c r="E47" i="19"/>
  <c r="T47" i="19" s="1"/>
  <c r="S46" i="19"/>
  <c r="R46" i="19"/>
  <c r="Q46" i="19"/>
  <c r="P46" i="19"/>
  <c r="E46" i="19"/>
  <c r="U46" i="19" s="1"/>
  <c r="S45" i="19"/>
  <c r="R45" i="19"/>
  <c r="Q45" i="19"/>
  <c r="P45" i="19"/>
  <c r="E45" i="19"/>
  <c r="T45" i="19" s="1"/>
  <c r="S44" i="19"/>
  <c r="R44" i="19"/>
  <c r="Q44" i="19"/>
  <c r="P44" i="19"/>
  <c r="E44" i="19"/>
  <c r="U44" i="19" s="1"/>
  <c r="O42" i="19"/>
  <c r="N42" i="19"/>
  <c r="M42" i="19"/>
  <c r="S42" i="19" s="1"/>
  <c r="L42" i="19"/>
  <c r="R42" i="19" s="1"/>
  <c r="K42" i="19"/>
  <c r="J42" i="19"/>
  <c r="I42" i="19"/>
  <c r="H42" i="19"/>
  <c r="G42" i="19"/>
  <c r="F42" i="19"/>
  <c r="C42" i="19"/>
  <c r="B42" i="19"/>
  <c r="S41" i="19"/>
  <c r="R41" i="19"/>
  <c r="Q41" i="19"/>
  <c r="P41" i="19"/>
  <c r="E41" i="19"/>
  <c r="U41" i="19" s="1"/>
  <c r="S40" i="19"/>
  <c r="R40" i="19"/>
  <c r="Q40" i="19"/>
  <c r="P40" i="19"/>
  <c r="E40" i="19"/>
  <c r="S39" i="19"/>
  <c r="R39" i="19"/>
  <c r="Q39" i="19"/>
  <c r="P39" i="19"/>
  <c r="E39" i="19"/>
  <c r="U39" i="19" s="1"/>
  <c r="S38" i="19"/>
  <c r="R38" i="19"/>
  <c r="Q38" i="19"/>
  <c r="P38" i="19"/>
  <c r="E38" i="19"/>
  <c r="T38" i="19" s="1"/>
  <c r="S37" i="19"/>
  <c r="R37" i="19"/>
  <c r="Q37" i="19"/>
  <c r="P37" i="19"/>
  <c r="E37" i="19"/>
  <c r="S35" i="19"/>
  <c r="O35" i="19"/>
  <c r="N35" i="19"/>
  <c r="R35" i="19" s="1"/>
  <c r="M35" i="19"/>
  <c r="L35" i="19"/>
  <c r="K35" i="19"/>
  <c r="J35" i="19"/>
  <c r="I35" i="19"/>
  <c r="Q35" i="19" s="1"/>
  <c r="H35" i="19"/>
  <c r="G35" i="19"/>
  <c r="F35" i="19"/>
  <c r="C35" i="19"/>
  <c r="B35" i="19"/>
  <c r="E35" i="19" s="1"/>
  <c r="S34" i="19"/>
  <c r="R34" i="19"/>
  <c r="Q34" i="19"/>
  <c r="U34" i="19" s="1"/>
  <c r="P34" i="19"/>
  <c r="T34" i="19" s="1"/>
  <c r="E34" i="19"/>
  <c r="O32" i="19"/>
  <c r="N32" i="19"/>
  <c r="M32" i="19"/>
  <c r="S32" i="19" s="1"/>
  <c r="L32" i="19"/>
  <c r="R32" i="19" s="1"/>
  <c r="K32" i="19"/>
  <c r="J32" i="19"/>
  <c r="I32" i="19"/>
  <c r="H32" i="19"/>
  <c r="G32" i="19"/>
  <c r="F32" i="19"/>
  <c r="C32" i="19"/>
  <c r="B32" i="19"/>
  <c r="S31" i="19"/>
  <c r="R31" i="19"/>
  <c r="Q31" i="19"/>
  <c r="P31" i="19"/>
  <c r="E31" i="19"/>
  <c r="U30" i="19"/>
  <c r="S30" i="19"/>
  <c r="R30" i="19"/>
  <c r="Q30" i="19"/>
  <c r="P30" i="19"/>
  <c r="E30" i="19"/>
  <c r="T30" i="19" s="1"/>
  <c r="S29" i="19"/>
  <c r="R29" i="19"/>
  <c r="Q29" i="19"/>
  <c r="P29" i="19"/>
  <c r="E29" i="19"/>
  <c r="U29" i="19" s="1"/>
  <c r="S28" i="19"/>
  <c r="R28" i="19"/>
  <c r="Q28" i="19"/>
  <c r="P28" i="19"/>
  <c r="E28" i="19"/>
  <c r="R26" i="19"/>
  <c r="O26" i="19"/>
  <c r="N26" i="19"/>
  <c r="M26" i="19"/>
  <c r="S26" i="19" s="1"/>
  <c r="L26" i="19"/>
  <c r="K26" i="19"/>
  <c r="J26" i="19"/>
  <c r="I26" i="19"/>
  <c r="H26" i="19"/>
  <c r="G26" i="19"/>
  <c r="F26" i="19"/>
  <c r="C26" i="19"/>
  <c r="B26" i="19"/>
  <c r="S25" i="19"/>
  <c r="R25" i="19"/>
  <c r="Q25" i="19"/>
  <c r="P25" i="19"/>
  <c r="E25" i="19"/>
  <c r="T25" i="19" s="1"/>
  <c r="S24" i="19"/>
  <c r="R24" i="19"/>
  <c r="Q24" i="19"/>
  <c r="P24" i="19"/>
  <c r="E24" i="19"/>
  <c r="U24" i="19" s="1"/>
  <c r="T23" i="19"/>
  <c r="S23" i="19"/>
  <c r="R23" i="19"/>
  <c r="Q23" i="19"/>
  <c r="P23" i="19"/>
  <c r="E23" i="19"/>
  <c r="U23" i="19" s="1"/>
  <c r="S22" i="19"/>
  <c r="R22" i="19"/>
  <c r="Q22" i="19"/>
  <c r="P22" i="19"/>
  <c r="E22" i="19"/>
  <c r="U22" i="19" s="1"/>
  <c r="S21" i="19"/>
  <c r="R21" i="19"/>
  <c r="Q21" i="19"/>
  <c r="P21" i="19"/>
  <c r="E21" i="19"/>
  <c r="U20" i="19"/>
  <c r="T20" i="19"/>
  <c r="S20" i="19"/>
  <c r="R20" i="19"/>
  <c r="Q20" i="19"/>
  <c r="P20" i="19"/>
  <c r="E20" i="19"/>
  <c r="U19" i="19"/>
  <c r="S19" i="19"/>
  <c r="R19" i="19"/>
  <c r="Q19" i="19"/>
  <c r="P19" i="19"/>
  <c r="E19" i="19"/>
  <c r="T19" i="19" s="1"/>
  <c r="O17" i="19"/>
  <c r="N17" i="19"/>
  <c r="M17" i="19"/>
  <c r="S17" i="19" s="1"/>
  <c r="L17" i="19"/>
  <c r="R17" i="19" s="1"/>
  <c r="K17" i="19"/>
  <c r="J17" i="19"/>
  <c r="I17" i="19"/>
  <c r="H17" i="19"/>
  <c r="G17" i="19"/>
  <c r="F17" i="19"/>
  <c r="E17" i="19"/>
  <c r="C17" i="19"/>
  <c r="B17" i="19"/>
  <c r="S16" i="19"/>
  <c r="R16" i="19"/>
  <c r="Q16" i="19"/>
  <c r="P16" i="19"/>
  <c r="E16" i="19"/>
  <c r="S15" i="19"/>
  <c r="R15" i="19"/>
  <c r="Q15" i="19"/>
  <c r="P15" i="19"/>
  <c r="E15" i="19"/>
  <c r="U15" i="19" s="1"/>
  <c r="S14" i="19"/>
  <c r="R14" i="19"/>
  <c r="Q14" i="19"/>
  <c r="P14" i="19"/>
  <c r="E14" i="19"/>
  <c r="T14" i="19" s="1"/>
  <c r="U13" i="19"/>
  <c r="T13" i="19"/>
  <c r="S13" i="19"/>
  <c r="R13" i="19"/>
  <c r="Q13" i="19"/>
  <c r="P13" i="19"/>
  <c r="E13" i="19"/>
  <c r="S12" i="19"/>
  <c r="R12" i="19"/>
  <c r="Q12" i="19"/>
  <c r="P12" i="19"/>
  <c r="E12" i="19"/>
  <c r="S11" i="19"/>
  <c r="R11" i="19"/>
  <c r="Q11" i="19"/>
  <c r="P11" i="19"/>
  <c r="E11" i="19"/>
  <c r="U11" i="19" s="1"/>
  <c r="S10" i="19"/>
  <c r="R10" i="19"/>
  <c r="Q10" i="19"/>
  <c r="P10" i="19"/>
  <c r="E10" i="19"/>
  <c r="S9" i="19"/>
  <c r="R9" i="19"/>
  <c r="Q9" i="19"/>
  <c r="P9" i="19"/>
  <c r="E9" i="19"/>
  <c r="U9" i="19" s="1"/>
  <c r="S96" i="18"/>
  <c r="R96" i="18"/>
  <c r="Q96" i="18"/>
  <c r="P96" i="18"/>
  <c r="E96" i="18"/>
  <c r="S95" i="18"/>
  <c r="R95" i="18"/>
  <c r="Q95" i="18"/>
  <c r="P95" i="18"/>
  <c r="E95" i="18"/>
  <c r="U95" i="18" s="1"/>
  <c r="S94" i="18"/>
  <c r="R94" i="18"/>
  <c r="Q94" i="18"/>
  <c r="P94" i="18"/>
  <c r="E94" i="18"/>
  <c r="T94" i="18" s="1"/>
  <c r="S93" i="18"/>
  <c r="R93" i="18"/>
  <c r="Q93" i="18"/>
  <c r="P93" i="18"/>
  <c r="E93" i="18"/>
  <c r="U93" i="18" s="1"/>
  <c r="S92" i="18"/>
  <c r="R92" i="18"/>
  <c r="Q92" i="18"/>
  <c r="P92" i="18"/>
  <c r="E92" i="18"/>
  <c r="S91" i="18"/>
  <c r="R91" i="18"/>
  <c r="Q91" i="18"/>
  <c r="P91" i="18"/>
  <c r="E91" i="18"/>
  <c r="U91" i="18" s="1"/>
  <c r="S90" i="18"/>
  <c r="R90" i="18"/>
  <c r="Q90" i="18"/>
  <c r="P90" i="18"/>
  <c r="E90" i="18"/>
  <c r="S89" i="18"/>
  <c r="R89" i="18"/>
  <c r="Q89" i="18"/>
  <c r="P89" i="18"/>
  <c r="E89" i="18"/>
  <c r="U88" i="18"/>
  <c r="S88" i="18"/>
  <c r="R88" i="18"/>
  <c r="Q88" i="18"/>
  <c r="P88" i="18"/>
  <c r="E88" i="18"/>
  <c r="T88" i="18" s="1"/>
  <c r="O75" i="18"/>
  <c r="N75" i="18"/>
  <c r="R75" i="18" s="1"/>
  <c r="M75" i="18"/>
  <c r="L75" i="18"/>
  <c r="K75" i="18"/>
  <c r="J75" i="18"/>
  <c r="I75" i="18"/>
  <c r="H75" i="18"/>
  <c r="G75" i="18"/>
  <c r="F75" i="18"/>
  <c r="C75" i="18"/>
  <c r="B75" i="18"/>
  <c r="O74" i="18"/>
  <c r="N74" i="18"/>
  <c r="M74" i="18"/>
  <c r="S74" i="18" s="1"/>
  <c r="L74" i="18"/>
  <c r="R74" i="18" s="1"/>
  <c r="K74" i="18"/>
  <c r="J74" i="18"/>
  <c r="I74" i="18"/>
  <c r="H74" i="18"/>
  <c r="G74" i="18"/>
  <c r="F74" i="18"/>
  <c r="C74" i="18"/>
  <c r="B74" i="18"/>
  <c r="S73" i="18"/>
  <c r="O73" i="18"/>
  <c r="N73" i="18"/>
  <c r="M73" i="18"/>
  <c r="L73" i="18"/>
  <c r="R73" i="18" s="1"/>
  <c r="K73" i="18"/>
  <c r="J73" i="18"/>
  <c r="I73" i="18"/>
  <c r="Q73" i="18" s="1"/>
  <c r="H73" i="18"/>
  <c r="G73" i="18"/>
  <c r="F73" i="18"/>
  <c r="C73" i="18"/>
  <c r="B73" i="18"/>
  <c r="S72" i="18"/>
  <c r="R72" i="18"/>
  <c r="Q72" i="18"/>
  <c r="P72" i="18"/>
  <c r="E72" i="18"/>
  <c r="S71" i="18"/>
  <c r="R71" i="18"/>
  <c r="Q71" i="18"/>
  <c r="P71" i="18"/>
  <c r="E71" i="18"/>
  <c r="O69" i="18"/>
  <c r="N69" i="18"/>
  <c r="M69" i="18"/>
  <c r="L69" i="18"/>
  <c r="K69" i="18"/>
  <c r="J69" i="18"/>
  <c r="I69" i="18"/>
  <c r="H69" i="18"/>
  <c r="G69" i="18"/>
  <c r="F69" i="18"/>
  <c r="C69" i="18"/>
  <c r="B69" i="18"/>
  <c r="O68" i="18"/>
  <c r="N68" i="18"/>
  <c r="M68" i="18"/>
  <c r="S68" i="18" s="1"/>
  <c r="L68" i="18"/>
  <c r="R68" i="18" s="1"/>
  <c r="K68" i="18"/>
  <c r="J68" i="18"/>
  <c r="I68" i="18"/>
  <c r="H68" i="18"/>
  <c r="G68" i="18"/>
  <c r="F68" i="18"/>
  <c r="C68" i="18"/>
  <c r="B68" i="18"/>
  <c r="S67" i="18"/>
  <c r="R67" i="18"/>
  <c r="Q67" i="18"/>
  <c r="P67" i="18"/>
  <c r="E67" i="18"/>
  <c r="S66" i="18"/>
  <c r="R66" i="18"/>
  <c r="Q66" i="18"/>
  <c r="P66" i="18"/>
  <c r="E66" i="18"/>
  <c r="U66" i="18" s="1"/>
  <c r="S65" i="18"/>
  <c r="R65" i="18"/>
  <c r="Q65" i="18"/>
  <c r="P65" i="18"/>
  <c r="E65" i="18"/>
  <c r="T65" i="18" s="1"/>
  <c r="S64" i="18"/>
  <c r="R64" i="18"/>
  <c r="Q64" i="18"/>
  <c r="P64" i="18"/>
  <c r="E64" i="18"/>
  <c r="U64" i="18" s="1"/>
  <c r="S63" i="18"/>
  <c r="R63" i="18"/>
  <c r="Q63" i="18"/>
  <c r="P63" i="18"/>
  <c r="E63" i="18"/>
  <c r="T63" i="18" s="1"/>
  <c r="O61" i="18"/>
  <c r="N61" i="18"/>
  <c r="M61" i="18"/>
  <c r="S61" i="18" s="1"/>
  <c r="L61" i="18"/>
  <c r="R61" i="18" s="1"/>
  <c r="K61" i="18"/>
  <c r="J61" i="18"/>
  <c r="I61" i="18"/>
  <c r="H61" i="18"/>
  <c r="C61" i="18"/>
  <c r="B61" i="18"/>
  <c r="S60" i="18"/>
  <c r="R60" i="18"/>
  <c r="Q60" i="18"/>
  <c r="P60" i="18"/>
  <c r="E60" i="18"/>
  <c r="U60" i="18" s="1"/>
  <c r="S59" i="18"/>
  <c r="R59" i="18"/>
  <c r="Q59" i="18"/>
  <c r="P59" i="18"/>
  <c r="E59" i="18"/>
  <c r="U59" i="18" s="1"/>
  <c r="S58" i="18"/>
  <c r="R58" i="18"/>
  <c r="Q58" i="18"/>
  <c r="P58" i="18"/>
  <c r="E58" i="18"/>
  <c r="S57" i="18"/>
  <c r="R57" i="18"/>
  <c r="Q57" i="18"/>
  <c r="P57" i="18"/>
  <c r="E57" i="18"/>
  <c r="U57" i="18" s="1"/>
  <c r="O55" i="18"/>
  <c r="N55" i="18"/>
  <c r="M55" i="18"/>
  <c r="S55" i="18" s="1"/>
  <c r="L55" i="18"/>
  <c r="R55" i="18" s="1"/>
  <c r="K55" i="18"/>
  <c r="J55" i="18"/>
  <c r="I55" i="18"/>
  <c r="H55" i="18"/>
  <c r="G55" i="18"/>
  <c r="F55" i="18"/>
  <c r="C55" i="18"/>
  <c r="B55" i="18"/>
  <c r="E55" i="18" s="1"/>
  <c r="U54" i="18"/>
  <c r="T54" i="18"/>
  <c r="S54" i="18"/>
  <c r="R54" i="18"/>
  <c r="Q54" i="18"/>
  <c r="P54" i="18"/>
  <c r="E54" i="18"/>
  <c r="S53" i="18"/>
  <c r="R53" i="18"/>
  <c r="Q53" i="18"/>
  <c r="P53" i="18"/>
  <c r="E53" i="18"/>
  <c r="S52" i="18"/>
  <c r="R52" i="18"/>
  <c r="Q52" i="18"/>
  <c r="P52" i="18"/>
  <c r="E52" i="18"/>
  <c r="U52" i="18" s="1"/>
  <c r="U51" i="18"/>
  <c r="S51" i="18"/>
  <c r="R51" i="18"/>
  <c r="Q51" i="18"/>
  <c r="P51" i="18"/>
  <c r="E51" i="18"/>
  <c r="T51" i="18" s="1"/>
  <c r="U50" i="18"/>
  <c r="T50" i="18"/>
  <c r="S50" i="18"/>
  <c r="R50" i="18"/>
  <c r="Q50" i="18"/>
  <c r="P50" i="18"/>
  <c r="E50" i="18"/>
  <c r="S49" i="18"/>
  <c r="R49" i="18"/>
  <c r="Q49" i="18"/>
  <c r="P49" i="18"/>
  <c r="E49" i="18"/>
  <c r="U49" i="18" s="1"/>
  <c r="S48" i="18"/>
  <c r="R48" i="18"/>
  <c r="Q48" i="18"/>
  <c r="P48" i="18"/>
  <c r="E48" i="18"/>
  <c r="U48" i="18" s="1"/>
  <c r="S47" i="18"/>
  <c r="R47" i="18"/>
  <c r="Q47" i="18"/>
  <c r="P47" i="18"/>
  <c r="E47" i="18"/>
  <c r="S46" i="18"/>
  <c r="R46" i="18"/>
  <c r="Q46" i="18"/>
  <c r="P46" i="18"/>
  <c r="E46" i="18"/>
  <c r="U46" i="18" s="1"/>
  <c r="S45" i="18"/>
  <c r="R45" i="18"/>
  <c r="Q45" i="18"/>
  <c r="P45" i="18"/>
  <c r="E45" i="18"/>
  <c r="S44" i="18"/>
  <c r="R44" i="18"/>
  <c r="Q44" i="18"/>
  <c r="P44" i="18"/>
  <c r="E44" i="18"/>
  <c r="U44" i="18" s="1"/>
  <c r="O42" i="18"/>
  <c r="N42" i="18"/>
  <c r="M42" i="18"/>
  <c r="S42" i="18" s="1"/>
  <c r="L42" i="18"/>
  <c r="R42" i="18" s="1"/>
  <c r="K42" i="18"/>
  <c r="J42" i="18"/>
  <c r="I42" i="18"/>
  <c r="H42" i="18"/>
  <c r="G42" i="18"/>
  <c r="F42" i="18"/>
  <c r="C42" i="18"/>
  <c r="B42" i="18"/>
  <c r="T41" i="18"/>
  <c r="S41" i="18"/>
  <c r="R41" i="18"/>
  <c r="Q41" i="18"/>
  <c r="P41" i="18"/>
  <c r="E41" i="18"/>
  <c r="U41" i="18" s="1"/>
  <c r="U40" i="18"/>
  <c r="S40" i="18"/>
  <c r="R40" i="18"/>
  <c r="Q40" i="18"/>
  <c r="P40" i="18"/>
  <c r="E40" i="18"/>
  <c r="S39" i="18"/>
  <c r="R39" i="18"/>
  <c r="Q39" i="18"/>
  <c r="P39" i="18"/>
  <c r="E39" i="18"/>
  <c r="U39" i="18" s="1"/>
  <c r="S38" i="18"/>
  <c r="R38" i="18"/>
  <c r="Q38" i="18"/>
  <c r="P38" i="18"/>
  <c r="E38" i="18"/>
  <c r="U38" i="18" s="1"/>
  <c r="S37" i="18"/>
  <c r="R37" i="18"/>
  <c r="Q37" i="18"/>
  <c r="P37" i="18"/>
  <c r="E37" i="18"/>
  <c r="O35" i="18"/>
  <c r="N35" i="18"/>
  <c r="M35" i="18"/>
  <c r="L35" i="18"/>
  <c r="K35" i="18"/>
  <c r="J35" i="18"/>
  <c r="I35" i="18"/>
  <c r="H35" i="18"/>
  <c r="G35" i="18"/>
  <c r="F35" i="18"/>
  <c r="E35" i="18"/>
  <c r="C35" i="18"/>
  <c r="B35" i="18"/>
  <c r="S34" i="18"/>
  <c r="R34" i="18"/>
  <c r="Q34" i="18"/>
  <c r="P34" i="18"/>
  <c r="E34" i="18"/>
  <c r="U34" i="18" s="1"/>
  <c r="O32" i="18"/>
  <c r="N32" i="18"/>
  <c r="M32" i="18"/>
  <c r="S32" i="18" s="1"/>
  <c r="L32" i="18"/>
  <c r="R32" i="18" s="1"/>
  <c r="K32" i="18"/>
  <c r="J32" i="18"/>
  <c r="I32" i="18"/>
  <c r="H32" i="18"/>
  <c r="P32" i="18" s="1"/>
  <c r="G32" i="18"/>
  <c r="F32" i="18"/>
  <c r="C32" i="18"/>
  <c r="B32" i="18"/>
  <c r="S31" i="18"/>
  <c r="R31" i="18"/>
  <c r="Q31" i="18"/>
  <c r="P31" i="18"/>
  <c r="E31" i="18"/>
  <c r="U31" i="18" s="1"/>
  <c r="S30" i="18"/>
  <c r="R30" i="18"/>
  <c r="Q30" i="18"/>
  <c r="P30" i="18"/>
  <c r="E30" i="18"/>
  <c r="U29" i="18"/>
  <c r="S29" i="18"/>
  <c r="R29" i="18"/>
  <c r="Q29" i="18"/>
  <c r="P29" i="18"/>
  <c r="E29" i="18"/>
  <c r="T29" i="18" s="1"/>
  <c r="S28" i="18"/>
  <c r="R28" i="18"/>
  <c r="Q28" i="18"/>
  <c r="P28" i="18"/>
  <c r="E28" i="18"/>
  <c r="T28" i="18" s="1"/>
  <c r="O26" i="18"/>
  <c r="N26" i="18"/>
  <c r="M26" i="18"/>
  <c r="S26" i="18" s="1"/>
  <c r="L26" i="18"/>
  <c r="R26" i="18" s="1"/>
  <c r="K26" i="18"/>
  <c r="J26" i="18"/>
  <c r="I26" i="18"/>
  <c r="H26" i="18"/>
  <c r="G26" i="18"/>
  <c r="F26" i="18"/>
  <c r="C26" i="18"/>
  <c r="B26" i="18"/>
  <c r="E26" i="18" s="1"/>
  <c r="S25" i="18"/>
  <c r="R25" i="18"/>
  <c r="Q25" i="18"/>
  <c r="P25" i="18"/>
  <c r="E25" i="18"/>
  <c r="T25" i="18" s="1"/>
  <c r="S24" i="18"/>
  <c r="R24" i="18"/>
  <c r="Q24" i="18"/>
  <c r="P24" i="18"/>
  <c r="E24" i="18"/>
  <c r="U24" i="18" s="1"/>
  <c r="S23" i="18"/>
  <c r="R23" i="18"/>
  <c r="Q23" i="18"/>
  <c r="P23" i="18"/>
  <c r="E23" i="18"/>
  <c r="T23" i="18" s="1"/>
  <c r="S22" i="18"/>
  <c r="R22" i="18"/>
  <c r="Q22" i="18"/>
  <c r="P22" i="18"/>
  <c r="E22" i="18"/>
  <c r="T21" i="18"/>
  <c r="S21" i="18"/>
  <c r="R21" i="18"/>
  <c r="Q21" i="18"/>
  <c r="P21" i="18"/>
  <c r="E21" i="18"/>
  <c r="U21" i="18" s="1"/>
  <c r="S20" i="18"/>
  <c r="R20" i="18"/>
  <c r="Q20" i="18"/>
  <c r="P20" i="18"/>
  <c r="E20" i="18"/>
  <c r="U20" i="18" s="1"/>
  <c r="S19" i="18"/>
  <c r="R19" i="18"/>
  <c r="Q19" i="18"/>
  <c r="P19" i="18"/>
  <c r="E19" i="18"/>
  <c r="O17" i="18"/>
  <c r="S17" i="18" s="1"/>
  <c r="N17" i="18"/>
  <c r="M17" i="18"/>
  <c r="L17" i="18"/>
  <c r="K17" i="18"/>
  <c r="J17" i="18"/>
  <c r="I17" i="18"/>
  <c r="Q17" i="18" s="1"/>
  <c r="H17" i="18"/>
  <c r="G17" i="18"/>
  <c r="F17" i="18"/>
  <c r="C17" i="18"/>
  <c r="B17" i="18"/>
  <c r="S16" i="18"/>
  <c r="R16" i="18"/>
  <c r="Q16" i="18"/>
  <c r="P16" i="18"/>
  <c r="E16" i="18"/>
  <c r="S15" i="18"/>
  <c r="R15" i="18"/>
  <c r="Q15" i="18"/>
  <c r="P15" i="18"/>
  <c r="E15" i="18"/>
  <c r="S14" i="18"/>
  <c r="R14" i="18"/>
  <c r="Q14" i="18"/>
  <c r="P14" i="18"/>
  <c r="E14" i="18"/>
  <c r="T14" i="18" s="1"/>
  <c r="S13" i="18"/>
  <c r="R13" i="18"/>
  <c r="Q13" i="18"/>
  <c r="P13" i="18"/>
  <c r="E13" i="18"/>
  <c r="U13" i="18" s="1"/>
  <c r="S12" i="18"/>
  <c r="R12" i="18"/>
  <c r="Q12" i="18"/>
  <c r="P12" i="18"/>
  <c r="E12" i="18"/>
  <c r="T12" i="18" s="1"/>
  <c r="S11" i="18"/>
  <c r="R11" i="18"/>
  <c r="Q11" i="18"/>
  <c r="P11" i="18"/>
  <c r="E11" i="18"/>
  <c r="T10" i="18"/>
  <c r="S10" i="18"/>
  <c r="R10" i="18"/>
  <c r="Q10" i="18"/>
  <c r="P10" i="18"/>
  <c r="E10" i="18"/>
  <c r="S9" i="18"/>
  <c r="R9" i="18"/>
  <c r="Q9" i="18"/>
  <c r="P9" i="18"/>
  <c r="E9" i="18"/>
  <c r="S96" i="17"/>
  <c r="R96" i="17"/>
  <c r="Q96" i="17"/>
  <c r="P96" i="17"/>
  <c r="E96" i="17"/>
  <c r="S95" i="17"/>
  <c r="R95" i="17"/>
  <c r="Q95" i="17"/>
  <c r="P95" i="17"/>
  <c r="E95" i="17"/>
  <c r="S94" i="17"/>
  <c r="R94" i="17"/>
  <c r="Q94" i="17"/>
  <c r="P94" i="17"/>
  <c r="E94" i="17"/>
  <c r="T94" i="17" s="1"/>
  <c r="S93" i="17"/>
  <c r="R93" i="17"/>
  <c r="Q93" i="17"/>
  <c r="P93" i="17"/>
  <c r="E93" i="17"/>
  <c r="U93" i="17" s="1"/>
  <c r="S92" i="17"/>
  <c r="R92" i="17"/>
  <c r="Q92" i="17"/>
  <c r="P92" i="17"/>
  <c r="E92" i="17"/>
  <c r="S91" i="17"/>
  <c r="R91" i="17"/>
  <c r="Q91" i="17"/>
  <c r="P91" i="17"/>
  <c r="E91" i="17"/>
  <c r="T90" i="17"/>
  <c r="S90" i="17"/>
  <c r="R90" i="17"/>
  <c r="Q90" i="17"/>
  <c r="P90" i="17"/>
  <c r="E90" i="17"/>
  <c r="U90" i="17" s="1"/>
  <c r="S89" i="17"/>
  <c r="R89" i="17"/>
  <c r="Q89" i="17"/>
  <c r="P89" i="17"/>
  <c r="E89" i="17"/>
  <c r="U89" i="17" s="1"/>
  <c r="S88" i="17"/>
  <c r="R88" i="17"/>
  <c r="Q88" i="17"/>
  <c r="P88" i="17"/>
  <c r="E88" i="17"/>
  <c r="O75" i="17"/>
  <c r="N75" i="17"/>
  <c r="M75" i="17"/>
  <c r="S75" i="17" s="1"/>
  <c r="L75" i="17"/>
  <c r="K75" i="17"/>
  <c r="J75" i="17"/>
  <c r="I75" i="17"/>
  <c r="H75" i="17"/>
  <c r="G75" i="17"/>
  <c r="F75" i="17"/>
  <c r="C75" i="17"/>
  <c r="B75" i="17"/>
  <c r="O74" i="17"/>
  <c r="N74" i="17"/>
  <c r="M74" i="17"/>
  <c r="S74" i="17" s="1"/>
  <c r="L74" i="17"/>
  <c r="R74" i="17" s="1"/>
  <c r="K74" i="17"/>
  <c r="J74" i="17"/>
  <c r="I74" i="17"/>
  <c r="H74" i="17"/>
  <c r="G74" i="17"/>
  <c r="F74" i="17"/>
  <c r="C74" i="17"/>
  <c r="B74" i="17"/>
  <c r="E74" i="17" s="1"/>
  <c r="O73" i="17"/>
  <c r="N73" i="17"/>
  <c r="M73" i="17"/>
  <c r="S73" i="17" s="1"/>
  <c r="L73" i="17"/>
  <c r="K73" i="17"/>
  <c r="J73" i="17"/>
  <c r="I73" i="17"/>
  <c r="Q73" i="17" s="1"/>
  <c r="H73" i="17"/>
  <c r="P73" i="17" s="1"/>
  <c r="G73" i="17"/>
  <c r="F73" i="17"/>
  <c r="C73" i="17"/>
  <c r="E73" i="17" s="1"/>
  <c r="B73" i="17"/>
  <c r="S72" i="17"/>
  <c r="R72" i="17"/>
  <c r="Q72" i="17"/>
  <c r="P72" i="17"/>
  <c r="E72" i="17"/>
  <c r="U72" i="17" s="1"/>
  <c r="S71" i="17"/>
  <c r="R71" i="17"/>
  <c r="Q71" i="17"/>
  <c r="P71" i="17"/>
  <c r="E71" i="17"/>
  <c r="O69" i="17"/>
  <c r="N69" i="17"/>
  <c r="M69" i="17"/>
  <c r="S69" i="17" s="1"/>
  <c r="L69" i="17"/>
  <c r="K69" i="17"/>
  <c r="J69" i="17"/>
  <c r="I69" i="17"/>
  <c r="H69" i="17"/>
  <c r="G69" i="17"/>
  <c r="F69" i="17"/>
  <c r="C69" i="17"/>
  <c r="B69" i="17"/>
  <c r="O68" i="17"/>
  <c r="N68" i="17"/>
  <c r="M68" i="17"/>
  <c r="S68" i="17" s="1"/>
  <c r="L68" i="17"/>
  <c r="R68" i="17" s="1"/>
  <c r="K68" i="17"/>
  <c r="J68" i="17"/>
  <c r="I68" i="17"/>
  <c r="H68" i="17"/>
  <c r="G68" i="17"/>
  <c r="F68" i="17"/>
  <c r="C68" i="17"/>
  <c r="B68" i="17"/>
  <c r="S67" i="17"/>
  <c r="R67" i="17"/>
  <c r="Q67" i="17"/>
  <c r="P67" i="17"/>
  <c r="E67" i="17"/>
  <c r="U67" i="17" s="1"/>
  <c r="S66" i="17"/>
  <c r="R66" i="17"/>
  <c r="Q66" i="17"/>
  <c r="P66" i="17"/>
  <c r="E66" i="17"/>
  <c r="U66" i="17" s="1"/>
  <c r="S65" i="17"/>
  <c r="R65" i="17"/>
  <c r="Q65" i="17"/>
  <c r="P65" i="17"/>
  <c r="E65" i="17"/>
  <c r="U64" i="17"/>
  <c r="T64" i="17"/>
  <c r="S64" i="17"/>
  <c r="R64" i="17"/>
  <c r="Q64" i="17"/>
  <c r="P64" i="17"/>
  <c r="E64" i="17"/>
  <c r="S63" i="17"/>
  <c r="R63" i="17"/>
  <c r="Q63" i="17"/>
  <c r="P63" i="17"/>
  <c r="E63" i="17"/>
  <c r="O61" i="17"/>
  <c r="N61" i="17"/>
  <c r="M61" i="17"/>
  <c r="S61" i="17" s="1"/>
  <c r="L61" i="17"/>
  <c r="R61" i="17" s="1"/>
  <c r="K61" i="17"/>
  <c r="J61" i="17"/>
  <c r="I61" i="17"/>
  <c r="H61" i="17"/>
  <c r="C61" i="17"/>
  <c r="B61" i="17"/>
  <c r="S60" i="17"/>
  <c r="R60" i="17"/>
  <c r="Q60" i="17"/>
  <c r="P60" i="17"/>
  <c r="E60" i="17"/>
  <c r="T60" i="17" s="1"/>
  <c r="S59" i="17"/>
  <c r="R59" i="17"/>
  <c r="Q59" i="17"/>
  <c r="P59" i="17"/>
  <c r="E59" i="17"/>
  <c r="U59" i="17" s="1"/>
  <c r="S58" i="17"/>
  <c r="R58" i="17"/>
  <c r="Q58" i="17"/>
  <c r="P58" i="17"/>
  <c r="E58" i="17"/>
  <c r="U58" i="17" s="1"/>
  <c r="S57" i="17"/>
  <c r="R57" i="17"/>
  <c r="Q57" i="17"/>
  <c r="P57" i="17"/>
  <c r="E57" i="17"/>
  <c r="U57" i="17" s="1"/>
  <c r="O55" i="17"/>
  <c r="N55" i="17"/>
  <c r="M55" i="17"/>
  <c r="S55" i="17" s="1"/>
  <c r="L55" i="17"/>
  <c r="R55" i="17" s="1"/>
  <c r="K55" i="17"/>
  <c r="J55" i="17"/>
  <c r="I55" i="17"/>
  <c r="H55" i="17"/>
  <c r="G55" i="17"/>
  <c r="F55" i="17"/>
  <c r="C55" i="17"/>
  <c r="B55" i="17"/>
  <c r="S54" i="17"/>
  <c r="R54" i="17"/>
  <c r="Q54" i="17"/>
  <c r="P54" i="17"/>
  <c r="E54" i="17"/>
  <c r="S53" i="17"/>
  <c r="R53" i="17"/>
  <c r="Q53" i="17"/>
  <c r="P53" i="17"/>
  <c r="E53" i="17"/>
  <c r="T53" i="17" s="1"/>
  <c r="S52" i="17"/>
  <c r="R52" i="17"/>
  <c r="Q52" i="17"/>
  <c r="P52" i="17"/>
  <c r="E52" i="17"/>
  <c r="U52" i="17" s="1"/>
  <c r="S51" i="17"/>
  <c r="R51" i="17"/>
  <c r="Q51" i="17"/>
  <c r="P51" i="17"/>
  <c r="E51" i="17"/>
  <c r="T51" i="17" s="1"/>
  <c r="S50" i="17"/>
  <c r="R50" i="17"/>
  <c r="Q50" i="17"/>
  <c r="P50" i="17"/>
  <c r="E50" i="17"/>
  <c r="U50" i="17" s="1"/>
  <c r="S49" i="17"/>
  <c r="R49" i="17"/>
  <c r="Q49" i="17"/>
  <c r="P49" i="17"/>
  <c r="E49" i="17"/>
  <c r="T49" i="17" s="1"/>
  <c r="S48" i="17"/>
  <c r="R48" i="17"/>
  <c r="Q48" i="17"/>
  <c r="P48" i="17"/>
  <c r="E48" i="17"/>
  <c r="U48" i="17" s="1"/>
  <c r="S47" i="17"/>
  <c r="R47" i="17"/>
  <c r="Q47" i="17"/>
  <c r="P47" i="17"/>
  <c r="E47" i="17"/>
  <c r="U47" i="17" s="1"/>
  <c r="S46" i="17"/>
  <c r="R46" i="17"/>
  <c r="Q46" i="17"/>
  <c r="P46" i="17"/>
  <c r="E46" i="17"/>
  <c r="U46" i="17" s="1"/>
  <c r="S45" i="17"/>
  <c r="R45" i="17"/>
  <c r="Q45" i="17"/>
  <c r="P45" i="17"/>
  <c r="E45" i="17"/>
  <c r="S44" i="17"/>
  <c r="R44" i="17"/>
  <c r="Q44" i="17"/>
  <c r="P44" i="17"/>
  <c r="E44" i="17"/>
  <c r="U44" i="17" s="1"/>
  <c r="O42" i="17"/>
  <c r="N42" i="17"/>
  <c r="M42" i="17"/>
  <c r="S42" i="17" s="1"/>
  <c r="L42" i="17"/>
  <c r="K42" i="17"/>
  <c r="Q42" i="17" s="1"/>
  <c r="J42" i="17"/>
  <c r="I42" i="17"/>
  <c r="H42" i="17"/>
  <c r="G42" i="17"/>
  <c r="F42" i="17"/>
  <c r="C42" i="17"/>
  <c r="B42" i="17"/>
  <c r="E42" i="17" s="1"/>
  <c r="U41" i="17"/>
  <c r="T41" i="17"/>
  <c r="S41" i="17"/>
  <c r="R41" i="17"/>
  <c r="Q41" i="17"/>
  <c r="P41" i="17"/>
  <c r="E41" i="17"/>
  <c r="S40" i="17"/>
  <c r="R40" i="17"/>
  <c r="Q40" i="17"/>
  <c r="P40" i="17"/>
  <c r="E40" i="17"/>
  <c r="U40" i="17" s="1"/>
  <c r="S39" i="17"/>
  <c r="R39" i="17"/>
  <c r="Q39" i="17"/>
  <c r="P39" i="17"/>
  <c r="E39" i="17"/>
  <c r="U39" i="17" s="1"/>
  <c r="U38" i="17"/>
  <c r="S38" i="17"/>
  <c r="R38" i="17"/>
  <c r="Q38" i="17"/>
  <c r="P38" i="17"/>
  <c r="E38" i="17"/>
  <c r="T38" i="17" s="1"/>
  <c r="U37" i="17"/>
  <c r="S37" i="17"/>
  <c r="R37" i="17"/>
  <c r="Q37" i="17"/>
  <c r="P37" i="17"/>
  <c r="T37" i="17" s="1"/>
  <c r="E37" i="17"/>
  <c r="O35" i="17"/>
  <c r="N35" i="17"/>
  <c r="M35" i="17"/>
  <c r="S35" i="17" s="1"/>
  <c r="L35" i="17"/>
  <c r="R35" i="17" s="1"/>
  <c r="K35" i="17"/>
  <c r="J35" i="17"/>
  <c r="I35" i="17"/>
  <c r="H35" i="17"/>
  <c r="G35" i="17"/>
  <c r="F35" i="17"/>
  <c r="E35" i="17"/>
  <c r="C35" i="17"/>
  <c r="B35" i="17"/>
  <c r="S34" i="17"/>
  <c r="R34" i="17"/>
  <c r="Q34" i="17"/>
  <c r="P34" i="17"/>
  <c r="T34" i="17" s="1"/>
  <c r="E34" i="17"/>
  <c r="U34" i="17" s="1"/>
  <c r="R32" i="17"/>
  <c r="O32" i="17"/>
  <c r="N32" i="17"/>
  <c r="M32" i="17"/>
  <c r="S32" i="17" s="1"/>
  <c r="L32" i="17"/>
  <c r="K32" i="17"/>
  <c r="J32" i="17"/>
  <c r="I32" i="17"/>
  <c r="H32" i="17"/>
  <c r="G32" i="17"/>
  <c r="F32" i="17"/>
  <c r="C32" i="17"/>
  <c r="B32" i="17"/>
  <c r="U31" i="17"/>
  <c r="T31" i="17"/>
  <c r="S31" i="17"/>
  <c r="R31" i="17"/>
  <c r="Q31" i="17"/>
  <c r="P31" i="17"/>
  <c r="E31" i="17"/>
  <c r="S30" i="17"/>
  <c r="R30" i="17"/>
  <c r="Q30" i="17"/>
  <c r="P30" i="17"/>
  <c r="E30" i="17"/>
  <c r="U30" i="17" s="1"/>
  <c r="S29" i="17"/>
  <c r="R29" i="17"/>
  <c r="Q29" i="17"/>
  <c r="P29" i="17"/>
  <c r="E29" i="17"/>
  <c r="S28" i="17"/>
  <c r="R28" i="17"/>
  <c r="Q28" i="17"/>
  <c r="P28" i="17"/>
  <c r="E28" i="17"/>
  <c r="T28" i="17" s="1"/>
  <c r="R26" i="17"/>
  <c r="O26" i="17"/>
  <c r="N26" i="17"/>
  <c r="M26" i="17"/>
  <c r="S26" i="17" s="1"/>
  <c r="L26" i="17"/>
  <c r="K26" i="17"/>
  <c r="J26" i="17"/>
  <c r="I26" i="17"/>
  <c r="H26" i="17"/>
  <c r="G26" i="17"/>
  <c r="F26" i="17"/>
  <c r="C26" i="17"/>
  <c r="B26" i="17"/>
  <c r="S25" i="17"/>
  <c r="R25" i="17"/>
  <c r="Q25" i="17"/>
  <c r="P25" i="17"/>
  <c r="E25" i="17"/>
  <c r="T25" i="17" s="1"/>
  <c r="U24" i="17"/>
  <c r="S24" i="17"/>
  <c r="R24" i="17"/>
  <c r="Q24" i="17"/>
  <c r="P24" i="17"/>
  <c r="E24" i="17"/>
  <c r="T24" i="17" s="1"/>
  <c r="U23" i="17"/>
  <c r="T23" i="17"/>
  <c r="S23" i="17"/>
  <c r="R23" i="17"/>
  <c r="Q23" i="17"/>
  <c r="P23" i="17"/>
  <c r="E23" i="17"/>
  <c r="S22" i="17"/>
  <c r="R22" i="17"/>
  <c r="Q22" i="17"/>
  <c r="P22" i="17"/>
  <c r="E22" i="17"/>
  <c r="U22" i="17" s="1"/>
  <c r="S21" i="17"/>
  <c r="R21" i="17"/>
  <c r="Q21" i="17"/>
  <c r="P21" i="17"/>
  <c r="E21" i="17"/>
  <c r="S20" i="17"/>
  <c r="R20" i="17"/>
  <c r="Q20" i="17"/>
  <c r="P20" i="17"/>
  <c r="E20" i="17"/>
  <c r="S19" i="17"/>
  <c r="R19" i="17"/>
  <c r="Q19" i="17"/>
  <c r="P19" i="17"/>
  <c r="E19" i="17"/>
  <c r="U19" i="17" s="1"/>
  <c r="O17" i="17"/>
  <c r="N17" i="17"/>
  <c r="M17" i="17"/>
  <c r="S17" i="17" s="1"/>
  <c r="L17" i="17"/>
  <c r="R17" i="17" s="1"/>
  <c r="K17" i="17"/>
  <c r="J17" i="17"/>
  <c r="I17" i="17"/>
  <c r="H17" i="17"/>
  <c r="G17" i="17"/>
  <c r="F17" i="17"/>
  <c r="E17" i="17"/>
  <c r="C17" i="17"/>
  <c r="B17" i="17"/>
  <c r="S16" i="17"/>
  <c r="R16" i="17"/>
  <c r="Q16" i="17"/>
  <c r="P16" i="17"/>
  <c r="E16" i="17"/>
  <c r="U16" i="17" s="1"/>
  <c r="S15" i="17"/>
  <c r="R15" i="17"/>
  <c r="Q15" i="17"/>
  <c r="P15" i="17"/>
  <c r="E15" i="17"/>
  <c r="S14" i="17"/>
  <c r="R14" i="17"/>
  <c r="Q14" i="17"/>
  <c r="P14" i="17"/>
  <c r="E14" i="17"/>
  <c r="T14" i="17" s="1"/>
  <c r="S13" i="17"/>
  <c r="R13" i="17"/>
  <c r="Q13" i="17"/>
  <c r="P13" i="17"/>
  <c r="E13" i="17"/>
  <c r="U12" i="17"/>
  <c r="T12" i="17"/>
  <c r="S12" i="17"/>
  <c r="R12" i="17"/>
  <c r="Q12" i="17"/>
  <c r="P12" i="17"/>
  <c r="E12" i="17"/>
  <c r="T11" i="17"/>
  <c r="S11" i="17"/>
  <c r="R11" i="17"/>
  <c r="Q11" i="17"/>
  <c r="P11" i="17"/>
  <c r="E11" i="17"/>
  <c r="U11" i="17" s="1"/>
  <c r="S10" i="17"/>
  <c r="R10" i="17"/>
  <c r="Q10" i="17"/>
  <c r="P10" i="17"/>
  <c r="E10" i="17"/>
  <c r="U9" i="17"/>
  <c r="S9" i="17"/>
  <c r="R9" i="17"/>
  <c r="Q9" i="17"/>
  <c r="P9" i="17"/>
  <c r="E9" i="17"/>
  <c r="T9" i="17" s="1"/>
  <c r="S96" i="16"/>
  <c r="R96" i="16"/>
  <c r="Q96" i="16"/>
  <c r="P96" i="16"/>
  <c r="E96" i="16"/>
  <c r="S95" i="16"/>
  <c r="R95" i="16"/>
  <c r="Q95" i="16"/>
  <c r="P95" i="16"/>
  <c r="E95" i="16"/>
  <c r="S94" i="16"/>
  <c r="R94" i="16"/>
  <c r="Q94" i="16"/>
  <c r="P94" i="16"/>
  <c r="E94" i="16"/>
  <c r="T94" i="16" s="1"/>
  <c r="S93" i="16"/>
  <c r="R93" i="16"/>
  <c r="Q93" i="16"/>
  <c r="P93" i="16"/>
  <c r="E93" i="16"/>
  <c r="S92" i="16"/>
  <c r="R92" i="16"/>
  <c r="Q92" i="16"/>
  <c r="P92" i="16"/>
  <c r="E92" i="16"/>
  <c r="T92" i="16" s="1"/>
  <c r="S91" i="16"/>
  <c r="R91" i="16"/>
  <c r="Q91" i="16"/>
  <c r="P91" i="16"/>
  <c r="E91" i="16"/>
  <c r="T91" i="16" s="1"/>
  <c r="S90" i="16"/>
  <c r="R90" i="16"/>
  <c r="Q90" i="16"/>
  <c r="P90" i="16"/>
  <c r="E90" i="16"/>
  <c r="S89" i="16"/>
  <c r="R89" i="16"/>
  <c r="Q89" i="16"/>
  <c r="P89" i="16"/>
  <c r="E89" i="16"/>
  <c r="T88" i="16"/>
  <c r="S88" i="16"/>
  <c r="R88" i="16"/>
  <c r="Q88" i="16"/>
  <c r="P88" i="16"/>
  <c r="E88" i="16"/>
  <c r="O75" i="16"/>
  <c r="N75" i="16"/>
  <c r="M75" i="16"/>
  <c r="S75" i="16" s="1"/>
  <c r="L75" i="16"/>
  <c r="K75" i="16"/>
  <c r="J75" i="16"/>
  <c r="I75" i="16"/>
  <c r="H75" i="16"/>
  <c r="G75" i="16"/>
  <c r="F75" i="16"/>
  <c r="C75" i="16"/>
  <c r="B75" i="16"/>
  <c r="O74" i="16"/>
  <c r="N74" i="16"/>
  <c r="R74" i="16" s="1"/>
  <c r="M74" i="16"/>
  <c r="S74" i="16" s="1"/>
  <c r="L74" i="16"/>
  <c r="K74" i="16"/>
  <c r="J74" i="16"/>
  <c r="I74" i="16"/>
  <c r="Q74" i="16" s="1"/>
  <c r="H74" i="16"/>
  <c r="G74" i="16"/>
  <c r="F74" i="16"/>
  <c r="C74" i="16"/>
  <c r="B74" i="16"/>
  <c r="E74" i="16" s="1"/>
  <c r="S73" i="16"/>
  <c r="R73" i="16"/>
  <c r="O73" i="16"/>
  <c r="N73" i="16"/>
  <c r="M73" i="16"/>
  <c r="L73" i="16"/>
  <c r="K73" i="16"/>
  <c r="J73" i="16"/>
  <c r="I73" i="16"/>
  <c r="Q73" i="16" s="1"/>
  <c r="H73" i="16"/>
  <c r="P73" i="16" s="1"/>
  <c r="G73" i="16"/>
  <c r="F73" i="16"/>
  <c r="C73" i="16"/>
  <c r="B73" i="16"/>
  <c r="S72" i="16"/>
  <c r="R72" i="16"/>
  <c r="Q72" i="16"/>
  <c r="P72" i="16"/>
  <c r="E72" i="16"/>
  <c r="U72" i="16" s="1"/>
  <c r="S71" i="16"/>
  <c r="R71" i="16"/>
  <c r="Q71" i="16"/>
  <c r="P71" i="16"/>
  <c r="E71" i="16"/>
  <c r="O69" i="16"/>
  <c r="N69" i="16"/>
  <c r="M69" i="16"/>
  <c r="S69" i="16" s="1"/>
  <c r="L69" i="16"/>
  <c r="K69" i="16"/>
  <c r="J69" i="16"/>
  <c r="I69" i="16"/>
  <c r="H69" i="16"/>
  <c r="G69" i="16"/>
  <c r="F69" i="16"/>
  <c r="C69" i="16"/>
  <c r="B69" i="16"/>
  <c r="O68" i="16"/>
  <c r="N68" i="16"/>
  <c r="M68" i="16"/>
  <c r="S68" i="16" s="1"/>
  <c r="L68" i="16"/>
  <c r="R68" i="16" s="1"/>
  <c r="K68" i="16"/>
  <c r="J68" i="16"/>
  <c r="I68" i="16"/>
  <c r="H68" i="16"/>
  <c r="G68" i="16"/>
  <c r="F68" i="16"/>
  <c r="C68" i="16"/>
  <c r="B68" i="16"/>
  <c r="E68" i="16" s="1"/>
  <c r="S67" i="16"/>
  <c r="R67" i="16"/>
  <c r="Q67" i="16"/>
  <c r="P67" i="16"/>
  <c r="E67" i="16"/>
  <c r="U67" i="16" s="1"/>
  <c r="S66" i="16"/>
  <c r="R66" i="16"/>
  <c r="Q66" i="16"/>
  <c r="P66" i="16"/>
  <c r="E66" i="16"/>
  <c r="U66" i="16" s="1"/>
  <c r="S65" i="16"/>
  <c r="R65" i="16"/>
  <c r="Q65" i="16"/>
  <c r="P65" i="16"/>
  <c r="E65" i="16"/>
  <c r="U65" i="16" s="1"/>
  <c r="S64" i="16"/>
  <c r="R64" i="16"/>
  <c r="Q64" i="16"/>
  <c r="P64" i="16"/>
  <c r="E64" i="16"/>
  <c r="U64" i="16" s="1"/>
  <c r="S63" i="16"/>
  <c r="R63" i="16"/>
  <c r="Q63" i="16"/>
  <c r="P63" i="16"/>
  <c r="E63" i="16"/>
  <c r="U63" i="16" s="1"/>
  <c r="O61" i="16"/>
  <c r="N61" i="16"/>
  <c r="M61" i="16"/>
  <c r="S61" i="16" s="1"/>
  <c r="L61" i="16"/>
  <c r="R61" i="16" s="1"/>
  <c r="K61" i="16"/>
  <c r="J61" i="16"/>
  <c r="I61" i="16"/>
  <c r="H61" i="16"/>
  <c r="C61" i="16"/>
  <c r="B61" i="16"/>
  <c r="S60" i="16"/>
  <c r="R60" i="16"/>
  <c r="Q60" i="16"/>
  <c r="P60" i="16"/>
  <c r="E60" i="16"/>
  <c r="T60" i="16" s="1"/>
  <c r="S59" i="16"/>
  <c r="R59" i="16"/>
  <c r="Q59" i="16"/>
  <c r="P59" i="16"/>
  <c r="E59" i="16"/>
  <c r="U59" i="16" s="1"/>
  <c r="S58" i="16"/>
  <c r="R58" i="16"/>
  <c r="Q58" i="16"/>
  <c r="P58" i="16"/>
  <c r="E58" i="16"/>
  <c r="T58" i="16" s="1"/>
  <c r="S57" i="16"/>
  <c r="R57" i="16"/>
  <c r="Q57" i="16"/>
  <c r="P57" i="16"/>
  <c r="E57" i="16"/>
  <c r="U57" i="16" s="1"/>
  <c r="O55" i="16"/>
  <c r="N55" i="16"/>
  <c r="M55" i="16"/>
  <c r="S55" i="16" s="1"/>
  <c r="L55" i="16"/>
  <c r="R55" i="16" s="1"/>
  <c r="K55" i="16"/>
  <c r="J55" i="16"/>
  <c r="I55" i="16"/>
  <c r="H55" i="16"/>
  <c r="G55" i="16"/>
  <c r="F55" i="16"/>
  <c r="C55" i="16"/>
  <c r="B55" i="16"/>
  <c r="E55" i="16" s="1"/>
  <c r="U54" i="16"/>
  <c r="T54" i="16"/>
  <c r="S54" i="16"/>
  <c r="R54" i="16"/>
  <c r="Q54" i="16"/>
  <c r="P54" i="16"/>
  <c r="E54" i="16"/>
  <c r="U53" i="16"/>
  <c r="T53" i="16"/>
  <c r="S53" i="16"/>
  <c r="R53" i="16"/>
  <c r="Q53" i="16"/>
  <c r="P53" i="16"/>
  <c r="E53" i="16"/>
  <c r="S52" i="16"/>
  <c r="R52" i="16"/>
  <c r="Q52" i="16"/>
  <c r="P52" i="16"/>
  <c r="E52" i="16"/>
  <c r="U52" i="16" s="1"/>
  <c r="S51" i="16"/>
  <c r="R51" i="16"/>
  <c r="Q51" i="16"/>
  <c r="P51" i="16"/>
  <c r="E51" i="16"/>
  <c r="T51" i="16" s="1"/>
  <c r="T50" i="16"/>
  <c r="S50" i="16"/>
  <c r="R50" i="16"/>
  <c r="Q50" i="16"/>
  <c r="P50" i="16"/>
  <c r="E50" i="16"/>
  <c r="U50" i="16" s="1"/>
  <c r="S49" i="16"/>
  <c r="R49" i="16"/>
  <c r="Q49" i="16"/>
  <c r="P49" i="16"/>
  <c r="E49" i="16"/>
  <c r="T49" i="16" s="1"/>
  <c r="S48" i="16"/>
  <c r="R48" i="16"/>
  <c r="Q48" i="16"/>
  <c r="P48" i="16"/>
  <c r="E48" i="16"/>
  <c r="U48" i="16" s="1"/>
  <c r="S47" i="16"/>
  <c r="R47" i="16"/>
  <c r="Q47" i="16"/>
  <c r="P47" i="16"/>
  <c r="E47" i="16"/>
  <c r="U46" i="16"/>
  <c r="T46" i="16"/>
  <c r="S46" i="16"/>
  <c r="R46" i="16"/>
  <c r="Q46" i="16"/>
  <c r="P46" i="16"/>
  <c r="E46" i="16"/>
  <c r="S45" i="16"/>
  <c r="R45" i="16"/>
  <c r="Q45" i="16"/>
  <c r="P45" i="16"/>
  <c r="E45" i="16"/>
  <c r="S44" i="16"/>
  <c r="R44" i="16"/>
  <c r="Q44" i="16"/>
  <c r="P44" i="16"/>
  <c r="E44" i="16"/>
  <c r="U44" i="16" s="1"/>
  <c r="O42" i="16"/>
  <c r="N42" i="16"/>
  <c r="M42" i="16"/>
  <c r="S42" i="16" s="1"/>
  <c r="L42" i="16"/>
  <c r="R42" i="16" s="1"/>
  <c r="K42" i="16"/>
  <c r="J42" i="16"/>
  <c r="I42" i="16"/>
  <c r="Q42" i="16" s="1"/>
  <c r="H42" i="16"/>
  <c r="P42" i="16" s="1"/>
  <c r="G42" i="16"/>
  <c r="F42" i="16"/>
  <c r="C42" i="16"/>
  <c r="B42" i="16"/>
  <c r="S41" i="16"/>
  <c r="R41" i="16"/>
  <c r="Q41" i="16"/>
  <c r="P41" i="16"/>
  <c r="E41" i="16"/>
  <c r="U41" i="16" s="1"/>
  <c r="S40" i="16"/>
  <c r="R40" i="16"/>
  <c r="Q40" i="16"/>
  <c r="P40" i="16"/>
  <c r="E40" i="16"/>
  <c r="U39" i="16"/>
  <c r="S39" i="16"/>
  <c r="R39" i="16"/>
  <c r="Q39" i="16"/>
  <c r="P39" i="16"/>
  <c r="E39" i="16"/>
  <c r="T39" i="16" s="1"/>
  <c r="S38" i="16"/>
  <c r="R38" i="16"/>
  <c r="Q38" i="16"/>
  <c r="P38" i="16"/>
  <c r="E38" i="16"/>
  <c r="U38" i="16" s="1"/>
  <c r="S37" i="16"/>
  <c r="R37" i="16"/>
  <c r="Q37" i="16"/>
  <c r="P37" i="16"/>
  <c r="E37" i="16"/>
  <c r="O35" i="16"/>
  <c r="N35" i="16"/>
  <c r="M35" i="16"/>
  <c r="S35" i="16" s="1"/>
  <c r="L35" i="16"/>
  <c r="K35" i="16"/>
  <c r="J35" i="16"/>
  <c r="I35" i="16"/>
  <c r="Q35" i="16" s="1"/>
  <c r="H35" i="16"/>
  <c r="P35" i="16" s="1"/>
  <c r="G35" i="16"/>
  <c r="F35" i="16"/>
  <c r="E35" i="16"/>
  <c r="C35" i="16"/>
  <c r="B35" i="16"/>
  <c r="S34" i="16"/>
  <c r="R34" i="16"/>
  <c r="Q34" i="16"/>
  <c r="P34" i="16"/>
  <c r="E34" i="16"/>
  <c r="O32" i="16"/>
  <c r="N32" i="16"/>
  <c r="M32" i="16"/>
  <c r="S32" i="16" s="1"/>
  <c r="L32" i="16"/>
  <c r="R32" i="16" s="1"/>
  <c r="K32" i="16"/>
  <c r="J32" i="16"/>
  <c r="I32" i="16"/>
  <c r="H32" i="16"/>
  <c r="G32" i="16"/>
  <c r="F32" i="16"/>
  <c r="C32" i="16"/>
  <c r="B32" i="16"/>
  <c r="S31" i="16"/>
  <c r="R31" i="16"/>
  <c r="Q31" i="16"/>
  <c r="P31" i="16"/>
  <c r="E31" i="16"/>
  <c r="U31" i="16" s="1"/>
  <c r="S30" i="16"/>
  <c r="R30" i="16"/>
  <c r="Q30" i="16"/>
  <c r="P30" i="16"/>
  <c r="E30" i="16"/>
  <c r="T30" i="16" s="1"/>
  <c r="S29" i="16"/>
  <c r="R29" i="16"/>
  <c r="Q29" i="16"/>
  <c r="P29" i="16"/>
  <c r="E29" i="16"/>
  <c r="U29" i="16" s="1"/>
  <c r="S28" i="16"/>
  <c r="R28" i="16"/>
  <c r="Q28" i="16"/>
  <c r="P28" i="16"/>
  <c r="E28" i="16"/>
  <c r="T28" i="16" s="1"/>
  <c r="O26" i="16"/>
  <c r="N26" i="16"/>
  <c r="M26" i="16"/>
  <c r="S26" i="16" s="1"/>
  <c r="L26" i="16"/>
  <c r="R26" i="16" s="1"/>
  <c r="K26" i="16"/>
  <c r="J26" i="16"/>
  <c r="I26" i="16"/>
  <c r="H26" i="16"/>
  <c r="G26" i="16"/>
  <c r="F26" i="16"/>
  <c r="C26" i="16"/>
  <c r="B26" i="16"/>
  <c r="S25" i="16"/>
  <c r="R25" i="16"/>
  <c r="Q25" i="16"/>
  <c r="P25" i="16"/>
  <c r="E25" i="16"/>
  <c r="U25" i="16" s="1"/>
  <c r="S24" i="16"/>
  <c r="R24" i="16"/>
  <c r="Q24" i="16"/>
  <c r="P24" i="16"/>
  <c r="E24" i="16"/>
  <c r="U24" i="16" s="1"/>
  <c r="S23" i="16"/>
  <c r="R23" i="16"/>
  <c r="Q23" i="16"/>
  <c r="P23" i="16"/>
  <c r="E23" i="16"/>
  <c r="T23" i="16" s="1"/>
  <c r="S22" i="16"/>
  <c r="R22" i="16"/>
  <c r="Q22" i="16"/>
  <c r="P22" i="16"/>
  <c r="E22" i="16"/>
  <c r="T22" i="16" s="1"/>
  <c r="S21" i="16"/>
  <c r="R21" i="16"/>
  <c r="Q21" i="16"/>
  <c r="P21" i="16"/>
  <c r="E21" i="16"/>
  <c r="U21" i="16" s="1"/>
  <c r="S20" i="16"/>
  <c r="R20" i="16"/>
  <c r="Q20" i="16"/>
  <c r="P20" i="16"/>
  <c r="E20" i="16"/>
  <c r="T19" i="16"/>
  <c r="S19" i="16"/>
  <c r="R19" i="16"/>
  <c r="Q19" i="16"/>
  <c r="P19" i="16"/>
  <c r="E19" i="16"/>
  <c r="U19" i="16" s="1"/>
  <c r="O17" i="16"/>
  <c r="N17" i="16"/>
  <c r="M17" i="16"/>
  <c r="S17" i="16" s="1"/>
  <c r="L17" i="16"/>
  <c r="R17" i="16" s="1"/>
  <c r="K17" i="16"/>
  <c r="J17" i="16"/>
  <c r="I17" i="16"/>
  <c r="H17" i="16"/>
  <c r="G17" i="16"/>
  <c r="F17" i="16"/>
  <c r="C17" i="16"/>
  <c r="B17" i="16"/>
  <c r="U16" i="16"/>
  <c r="S16" i="16"/>
  <c r="R16" i="16"/>
  <c r="Q16" i="16"/>
  <c r="P16" i="16"/>
  <c r="E16" i="16"/>
  <c r="T16" i="16" s="1"/>
  <c r="S15" i="16"/>
  <c r="R15" i="16"/>
  <c r="Q15" i="16"/>
  <c r="P15" i="16"/>
  <c r="E15" i="16"/>
  <c r="T14" i="16"/>
  <c r="S14" i="16"/>
  <c r="R14" i="16"/>
  <c r="Q14" i="16"/>
  <c r="P14" i="16"/>
  <c r="E14" i="16"/>
  <c r="U14" i="16" s="1"/>
  <c r="S13" i="16"/>
  <c r="R13" i="16"/>
  <c r="Q13" i="16"/>
  <c r="P13" i="16"/>
  <c r="E13" i="16"/>
  <c r="U13" i="16" s="1"/>
  <c r="S12" i="16"/>
  <c r="R12" i="16"/>
  <c r="Q12" i="16"/>
  <c r="P12" i="16"/>
  <c r="E12" i="16"/>
  <c r="T12" i="16" s="1"/>
  <c r="S11" i="16"/>
  <c r="R11" i="16"/>
  <c r="Q11" i="16"/>
  <c r="P11" i="16"/>
  <c r="E11" i="16"/>
  <c r="U11" i="16" s="1"/>
  <c r="T10" i="16"/>
  <c r="S10" i="16"/>
  <c r="R10" i="16"/>
  <c r="Q10" i="16"/>
  <c r="U10" i="16" s="1"/>
  <c r="P10" i="16"/>
  <c r="E10" i="16"/>
  <c r="S9" i="16"/>
  <c r="R9" i="16"/>
  <c r="Q9" i="16"/>
  <c r="P9" i="16"/>
  <c r="E9" i="16"/>
  <c r="U9" i="16" s="1"/>
  <c r="S96" i="15"/>
  <c r="R96" i="15"/>
  <c r="Q96" i="15"/>
  <c r="P96" i="15"/>
  <c r="E96" i="15"/>
  <c r="U96" i="15" s="1"/>
  <c r="S95" i="15"/>
  <c r="R95" i="15"/>
  <c r="Q95" i="15"/>
  <c r="P95" i="15"/>
  <c r="E95" i="15"/>
  <c r="S94" i="15"/>
  <c r="R94" i="15"/>
  <c r="Q94" i="15"/>
  <c r="P94" i="15"/>
  <c r="E94" i="15"/>
  <c r="T94" i="15" s="1"/>
  <c r="S93" i="15"/>
  <c r="R93" i="15"/>
  <c r="Q93" i="15"/>
  <c r="P93" i="15"/>
  <c r="E93" i="15"/>
  <c r="S92" i="15"/>
  <c r="R92" i="15"/>
  <c r="Q92" i="15"/>
  <c r="P92" i="15"/>
  <c r="E92" i="15"/>
  <c r="U91" i="15"/>
  <c r="S91" i="15"/>
  <c r="R91" i="15"/>
  <c r="Q91" i="15"/>
  <c r="P91" i="15"/>
  <c r="E91" i="15"/>
  <c r="T90" i="15"/>
  <c r="S90" i="15"/>
  <c r="R90" i="15"/>
  <c r="Q90" i="15"/>
  <c r="P90" i="15"/>
  <c r="E90" i="15"/>
  <c r="U90" i="15" s="1"/>
  <c r="S89" i="15"/>
  <c r="R89" i="15"/>
  <c r="Q89" i="15"/>
  <c r="P89" i="15"/>
  <c r="E89" i="15"/>
  <c r="U89" i="15" s="1"/>
  <c r="S88" i="15"/>
  <c r="R88" i="15"/>
  <c r="Q88" i="15"/>
  <c r="P88" i="15"/>
  <c r="E88" i="15"/>
  <c r="U88" i="15" s="1"/>
  <c r="V75" i="15"/>
  <c r="O75" i="15"/>
  <c r="N75" i="15"/>
  <c r="M75" i="15"/>
  <c r="S75" i="15" s="1"/>
  <c r="L75" i="15"/>
  <c r="K75" i="15"/>
  <c r="J75" i="15"/>
  <c r="I75" i="15"/>
  <c r="H75" i="15"/>
  <c r="G75" i="15"/>
  <c r="F75" i="15"/>
  <c r="C75" i="15"/>
  <c r="B75" i="15"/>
  <c r="V74" i="15"/>
  <c r="O74" i="15"/>
  <c r="N74" i="15"/>
  <c r="M74" i="15"/>
  <c r="S74" i="15" s="1"/>
  <c r="L74" i="15"/>
  <c r="K74" i="15"/>
  <c r="J74" i="15"/>
  <c r="I74" i="15"/>
  <c r="H74" i="15"/>
  <c r="G74" i="15"/>
  <c r="F74" i="15"/>
  <c r="C74" i="15"/>
  <c r="B74" i="15"/>
  <c r="V73" i="15"/>
  <c r="S73" i="15"/>
  <c r="O73" i="15"/>
  <c r="N73" i="15"/>
  <c r="M73" i="15"/>
  <c r="L73" i="15"/>
  <c r="K73" i="15"/>
  <c r="J73" i="15"/>
  <c r="I73" i="15"/>
  <c r="H73" i="15"/>
  <c r="G73" i="15"/>
  <c r="F73" i="15"/>
  <c r="C73" i="15"/>
  <c r="B73" i="15"/>
  <c r="E73" i="15" s="1"/>
  <c r="T72" i="15"/>
  <c r="S72" i="15"/>
  <c r="R72" i="15"/>
  <c r="Q72" i="15"/>
  <c r="P72" i="15"/>
  <c r="E72" i="15"/>
  <c r="U72" i="15" s="1"/>
  <c r="S71" i="15"/>
  <c r="R71" i="15"/>
  <c r="Q71" i="15"/>
  <c r="P71" i="15"/>
  <c r="E71" i="15"/>
  <c r="V69" i="15"/>
  <c r="O69" i="15"/>
  <c r="N69" i="15"/>
  <c r="M69" i="15"/>
  <c r="S69" i="15" s="1"/>
  <c r="L69" i="15"/>
  <c r="K69" i="15"/>
  <c r="J69" i="15"/>
  <c r="I69" i="15"/>
  <c r="H69" i="15"/>
  <c r="G69" i="15"/>
  <c r="F69" i="15"/>
  <c r="C69" i="15"/>
  <c r="B69" i="15"/>
  <c r="O68" i="15"/>
  <c r="N68" i="15"/>
  <c r="M68" i="15"/>
  <c r="S68" i="15" s="1"/>
  <c r="L68" i="15"/>
  <c r="R68" i="15" s="1"/>
  <c r="K68" i="15"/>
  <c r="J68" i="15"/>
  <c r="I68" i="15"/>
  <c r="H68" i="15"/>
  <c r="G68" i="15"/>
  <c r="F68" i="15"/>
  <c r="C68" i="15"/>
  <c r="B68" i="15"/>
  <c r="S67" i="15"/>
  <c r="R67" i="15"/>
  <c r="Q67" i="15"/>
  <c r="P67" i="15"/>
  <c r="E67" i="15"/>
  <c r="T67" i="15" s="1"/>
  <c r="S66" i="15"/>
  <c r="R66" i="15"/>
  <c r="Q66" i="15"/>
  <c r="P66" i="15"/>
  <c r="E66" i="15"/>
  <c r="U66" i="15" s="1"/>
  <c r="S65" i="15"/>
  <c r="R65" i="15"/>
  <c r="Q65" i="15"/>
  <c r="P65" i="15"/>
  <c r="E65" i="15"/>
  <c r="T65" i="15" s="1"/>
  <c r="S64" i="15"/>
  <c r="R64" i="15"/>
  <c r="Q64" i="15"/>
  <c r="P64" i="15"/>
  <c r="E64" i="15"/>
  <c r="U64" i="15" s="1"/>
  <c r="S63" i="15"/>
  <c r="R63" i="15"/>
  <c r="Q63" i="15"/>
  <c r="P63" i="15"/>
  <c r="E63" i="15"/>
  <c r="T63" i="15" s="1"/>
  <c r="O61" i="15"/>
  <c r="N61" i="15"/>
  <c r="M61" i="15"/>
  <c r="S61" i="15" s="1"/>
  <c r="L61" i="15"/>
  <c r="R61" i="15" s="1"/>
  <c r="K61" i="15"/>
  <c r="J61" i="15"/>
  <c r="I61" i="15"/>
  <c r="H61" i="15"/>
  <c r="C61" i="15"/>
  <c r="B61" i="15"/>
  <c r="S60" i="15"/>
  <c r="R60" i="15"/>
  <c r="Q60" i="15"/>
  <c r="P60" i="15"/>
  <c r="E60" i="15"/>
  <c r="T59" i="15"/>
  <c r="S59" i="15"/>
  <c r="R59" i="15"/>
  <c r="Q59" i="15"/>
  <c r="P59" i="15"/>
  <c r="E59" i="15"/>
  <c r="U59" i="15" s="1"/>
  <c r="S58" i="15"/>
  <c r="R58" i="15"/>
  <c r="Q58" i="15"/>
  <c r="P58" i="15"/>
  <c r="E58" i="15"/>
  <c r="U58" i="15" s="1"/>
  <c r="S57" i="15"/>
  <c r="R57" i="15"/>
  <c r="Q57" i="15"/>
  <c r="P57" i="15"/>
  <c r="E57" i="15"/>
  <c r="U57" i="15" s="1"/>
  <c r="O55" i="15"/>
  <c r="N55" i="15"/>
  <c r="M55" i="15"/>
  <c r="S55" i="15" s="1"/>
  <c r="L55" i="15"/>
  <c r="R55" i="15" s="1"/>
  <c r="K55" i="15"/>
  <c r="J55" i="15"/>
  <c r="I55" i="15"/>
  <c r="H55" i="15"/>
  <c r="G55" i="15"/>
  <c r="F55" i="15"/>
  <c r="C55" i="15"/>
  <c r="B55" i="15"/>
  <c r="S54" i="15"/>
  <c r="R54" i="15"/>
  <c r="Q54" i="15"/>
  <c r="P54" i="15"/>
  <c r="E54" i="15"/>
  <c r="U54" i="15" s="1"/>
  <c r="S53" i="15"/>
  <c r="R53" i="15"/>
  <c r="Q53" i="15"/>
  <c r="U53" i="15" s="1"/>
  <c r="P53" i="15"/>
  <c r="E53" i="15"/>
  <c r="S52" i="15"/>
  <c r="R52" i="15"/>
  <c r="Q52" i="15"/>
  <c r="P52" i="15"/>
  <c r="E52" i="15"/>
  <c r="T52" i="15" s="1"/>
  <c r="S51" i="15"/>
  <c r="R51" i="15"/>
  <c r="Q51" i="15"/>
  <c r="P51" i="15"/>
  <c r="E51" i="15"/>
  <c r="U51" i="15" s="1"/>
  <c r="S50" i="15"/>
  <c r="R50" i="15"/>
  <c r="Q50" i="15"/>
  <c r="P50" i="15"/>
  <c r="E50" i="15"/>
  <c r="U50" i="15" s="1"/>
  <c r="S49" i="15"/>
  <c r="R49" i="15"/>
  <c r="Q49" i="15"/>
  <c r="P49" i="15"/>
  <c r="E49" i="15"/>
  <c r="U49" i="15" s="1"/>
  <c r="S48" i="15"/>
  <c r="R48" i="15"/>
  <c r="Q48" i="15"/>
  <c r="P48" i="15"/>
  <c r="E48" i="15"/>
  <c r="U48" i="15" s="1"/>
  <c r="S47" i="15"/>
  <c r="R47" i="15"/>
  <c r="Q47" i="15"/>
  <c r="P47" i="15"/>
  <c r="E47" i="15"/>
  <c r="U47" i="15" s="1"/>
  <c r="T46" i="15"/>
  <c r="S46" i="15"/>
  <c r="R46" i="15"/>
  <c r="Q46" i="15"/>
  <c r="P46" i="15"/>
  <c r="E46" i="15"/>
  <c r="U46" i="15" s="1"/>
  <c r="S45" i="15"/>
  <c r="R45" i="15"/>
  <c r="Q45" i="15"/>
  <c r="P45" i="15"/>
  <c r="E45" i="15"/>
  <c r="U45" i="15" s="1"/>
  <c r="S44" i="15"/>
  <c r="R44" i="15"/>
  <c r="Q44" i="15"/>
  <c r="P44" i="15"/>
  <c r="E44" i="15"/>
  <c r="T44" i="15" s="1"/>
  <c r="V42" i="15"/>
  <c r="O42" i="15"/>
  <c r="N42" i="15"/>
  <c r="M42" i="15"/>
  <c r="S42" i="15" s="1"/>
  <c r="L42" i="15"/>
  <c r="R42" i="15" s="1"/>
  <c r="K42" i="15"/>
  <c r="J42" i="15"/>
  <c r="I42" i="15"/>
  <c r="H42" i="15"/>
  <c r="G42" i="15"/>
  <c r="F42" i="15"/>
  <c r="C42" i="15"/>
  <c r="B42" i="15"/>
  <c r="E42" i="15" s="1"/>
  <c r="U41" i="15"/>
  <c r="S41" i="15"/>
  <c r="R41" i="15"/>
  <c r="Q41" i="15"/>
  <c r="P41" i="15"/>
  <c r="E41" i="15"/>
  <c r="T41" i="15" s="1"/>
  <c r="T40" i="15"/>
  <c r="S40" i="15"/>
  <c r="R40" i="15"/>
  <c r="Q40" i="15"/>
  <c r="P40" i="15"/>
  <c r="E40" i="15"/>
  <c r="U40" i="15" s="1"/>
  <c r="S39" i="15"/>
  <c r="R39" i="15"/>
  <c r="Q39" i="15"/>
  <c r="P39" i="15"/>
  <c r="E39" i="15"/>
  <c r="U39" i="15" s="1"/>
  <c r="S38" i="15"/>
  <c r="R38" i="15"/>
  <c r="Q38" i="15"/>
  <c r="P38" i="15"/>
  <c r="E38" i="15"/>
  <c r="T38" i="15" s="1"/>
  <c r="T37" i="15"/>
  <c r="S37" i="15"/>
  <c r="R37" i="15"/>
  <c r="Q37" i="15"/>
  <c r="P37" i="15"/>
  <c r="E37" i="15"/>
  <c r="U37" i="15" s="1"/>
  <c r="O35" i="15"/>
  <c r="N35" i="15"/>
  <c r="M35" i="15"/>
  <c r="S35" i="15" s="1"/>
  <c r="L35" i="15"/>
  <c r="K35" i="15"/>
  <c r="J35" i="15"/>
  <c r="I35" i="15"/>
  <c r="H35" i="15"/>
  <c r="G35" i="15"/>
  <c r="F35" i="15"/>
  <c r="C35" i="15"/>
  <c r="B35" i="15"/>
  <c r="S34" i="15"/>
  <c r="R34" i="15"/>
  <c r="Q34" i="15"/>
  <c r="P34" i="15"/>
  <c r="E34" i="15"/>
  <c r="O32" i="15"/>
  <c r="N32" i="15"/>
  <c r="M32" i="15"/>
  <c r="S32" i="15" s="1"/>
  <c r="L32" i="15"/>
  <c r="R32" i="15" s="1"/>
  <c r="K32" i="15"/>
  <c r="J32" i="15"/>
  <c r="I32" i="15"/>
  <c r="H32" i="15"/>
  <c r="G32" i="15"/>
  <c r="F32" i="15"/>
  <c r="C32" i="15"/>
  <c r="B32" i="15"/>
  <c r="S31" i="15"/>
  <c r="R31" i="15"/>
  <c r="Q31" i="15"/>
  <c r="P31" i="15"/>
  <c r="E31" i="15"/>
  <c r="U31" i="15" s="1"/>
  <c r="S30" i="15"/>
  <c r="R30" i="15"/>
  <c r="Q30" i="15"/>
  <c r="P30" i="15"/>
  <c r="E30" i="15"/>
  <c r="S29" i="15"/>
  <c r="R29" i="15"/>
  <c r="Q29" i="15"/>
  <c r="P29" i="15"/>
  <c r="E29" i="15"/>
  <c r="U29" i="15" s="1"/>
  <c r="S28" i="15"/>
  <c r="R28" i="15"/>
  <c r="Q28" i="15"/>
  <c r="P28" i="15"/>
  <c r="E28" i="15"/>
  <c r="U28" i="15" s="1"/>
  <c r="O26" i="15"/>
  <c r="N26" i="15"/>
  <c r="M26" i="15"/>
  <c r="S26" i="15" s="1"/>
  <c r="L26" i="15"/>
  <c r="R26" i="15" s="1"/>
  <c r="K26" i="15"/>
  <c r="J26" i="15"/>
  <c r="I26" i="15"/>
  <c r="H26" i="15"/>
  <c r="G26" i="15"/>
  <c r="F26" i="15"/>
  <c r="C26" i="15"/>
  <c r="B26" i="15"/>
  <c r="S25" i="15"/>
  <c r="R25" i="15"/>
  <c r="Q25" i="15"/>
  <c r="P25" i="15"/>
  <c r="E25" i="15"/>
  <c r="U25" i="15" s="1"/>
  <c r="S24" i="15"/>
  <c r="R24" i="15"/>
  <c r="Q24" i="15"/>
  <c r="P24" i="15"/>
  <c r="E24" i="15"/>
  <c r="T24" i="15" s="1"/>
  <c r="S23" i="15"/>
  <c r="R23" i="15"/>
  <c r="Q23" i="15"/>
  <c r="P23" i="15"/>
  <c r="E23" i="15"/>
  <c r="S22" i="15"/>
  <c r="R22" i="15"/>
  <c r="Q22" i="15"/>
  <c r="P22" i="15"/>
  <c r="E22" i="15"/>
  <c r="T21" i="15"/>
  <c r="S21" i="15"/>
  <c r="R21" i="15"/>
  <c r="Q21" i="15"/>
  <c r="P21" i="15"/>
  <c r="E21" i="15"/>
  <c r="U21" i="15" s="1"/>
  <c r="S20" i="15"/>
  <c r="R20" i="15"/>
  <c r="Q20" i="15"/>
  <c r="P20" i="15"/>
  <c r="E20" i="15"/>
  <c r="U20" i="15" s="1"/>
  <c r="S19" i="15"/>
  <c r="R19" i="15"/>
  <c r="Q19" i="15"/>
  <c r="P19" i="15"/>
  <c r="E19" i="15"/>
  <c r="U19" i="15" s="1"/>
  <c r="R17" i="15"/>
  <c r="O17" i="15"/>
  <c r="N17" i="15"/>
  <c r="M17" i="15"/>
  <c r="S17" i="15" s="1"/>
  <c r="L17" i="15"/>
  <c r="K17" i="15"/>
  <c r="J17" i="15"/>
  <c r="I17" i="15"/>
  <c r="H17" i="15"/>
  <c r="G17" i="15"/>
  <c r="F17" i="15"/>
  <c r="C17" i="15"/>
  <c r="B17" i="15"/>
  <c r="E17" i="15" s="1"/>
  <c r="U16" i="15"/>
  <c r="T16" i="15"/>
  <c r="S16" i="15"/>
  <c r="R16" i="15"/>
  <c r="Q16" i="15"/>
  <c r="P16" i="15"/>
  <c r="E16" i="15"/>
  <c r="T15" i="15"/>
  <c r="S15" i="15"/>
  <c r="R15" i="15"/>
  <c r="Q15" i="15"/>
  <c r="P15" i="15"/>
  <c r="E15" i="15"/>
  <c r="U15" i="15" s="1"/>
  <c r="S14" i="15"/>
  <c r="R14" i="15"/>
  <c r="Q14" i="15"/>
  <c r="P14" i="15"/>
  <c r="E14" i="15"/>
  <c r="U14" i="15" s="1"/>
  <c r="S13" i="15"/>
  <c r="R13" i="15"/>
  <c r="Q13" i="15"/>
  <c r="P13" i="15"/>
  <c r="E13" i="15"/>
  <c r="T12" i="15"/>
  <c r="S12" i="15"/>
  <c r="R12" i="15"/>
  <c r="Q12" i="15"/>
  <c r="P12" i="15"/>
  <c r="E12" i="15"/>
  <c r="U12" i="15" s="1"/>
  <c r="S11" i="15"/>
  <c r="R11" i="15"/>
  <c r="Q11" i="15"/>
  <c r="P11" i="15"/>
  <c r="E11" i="15"/>
  <c r="U11" i="15" s="1"/>
  <c r="S10" i="15"/>
  <c r="R10" i="15"/>
  <c r="Q10" i="15"/>
  <c r="P10" i="15"/>
  <c r="E10" i="15"/>
  <c r="T10" i="15" s="1"/>
  <c r="T9" i="15"/>
  <c r="S9" i="15"/>
  <c r="R9" i="15"/>
  <c r="Q9" i="15"/>
  <c r="P9" i="15"/>
  <c r="E9" i="15"/>
  <c r="U9" i="15" s="1"/>
  <c r="T96" i="14"/>
  <c r="S96" i="14"/>
  <c r="R96" i="14"/>
  <c r="Q96" i="14"/>
  <c r="P96" i="14"/>
  <c r="E96" i="14"/>
  <c r="U96" i="14" s="1"/>
  <c r="S95" i="14"/>
  <c r="R95" i="14"/>
  <c r="Q95" i="14"/>
  <c r="P95" i="14"/>
  <c r="E95" i="14"/>
  <c r="U95" i="14" s="1"/>
  <c r="S94" i="14"/>
  <c r="R94" i="14"/>
  <c r="Q94" i="14"/>
  <c r="P94" i="14"/>
  <c r="E94" i="14"/>
  <c r="S93" i="14"/>
  <c r="R93" i="14"/>
  <c r="Q93" i="14"/>
  <c r="P93" i="14"/>
  <c r="E93" i="14"/>
  <c r="S92" i="14"/>
  <c r="R92" i="14"/>
  <c r="Q92" i="14"/>
  <c r="P92" i="14"/>
  <c r="E92" i="14"/>
  <c r="T92" i="14" s="1"/>
  <c r="S91" i="14"/>
  <c r="R91" i="14"/>
  <c r="Q91" i="14"/>
  <c r="P91" i="14"/>
  <c r="E91" i="14"/>
  <c r="U90" i="14"/>
  <c r="S90" i="14"/>
  <c r="R90" i="14"/>
  <c r="Q90" i="14"/>
  <c r="P90" i="14"/>
  <c r="E90" i="14"/>
  <c r="T90" i="14" s="1"/>
  <c r="S89" i="14"/>
  <c r="R89" i="14"/>
  <c r="Q89" i="14"/>
  <c r="P89" i="14"/>
  <c r="E89" i="14"/>
  <c r="U89" i="14" s="1"/>
  <c r="S88" i="14"/>
  <c r="R88" i="14"/>
  <c r="Q88" i="14"/>
  <c r="P88" i="14"/>
  <c r="E88" i="14"/>
  <c r="U88" i="14" s="1"/>
  <c r="O75" i="14"/>
  <c r="N75" i="14"/>
  <c r="M75" i="14"/>
  <c r="S75" i="14" s="1"/>
  <c r="L75" i="14"/>
  <c r="K75" i="14"/>
  <c r="J75" i="14"/>
  <c r="I75" i="14"/>
  <c r="H75" i="14"/>
  <c r="G75" i="14"/>
  <c r="F75" i="14"/>
  <c r="C75" i="14"/>
  <c r="B75" i="14"/>
  <c r="O74" i="14"/>
  <c r="N74" i="14"/>
  <c r="M74" i="14"/>
  <c r="S74" i="14" s="1"/>
  <c r="L74" i="14"/>
  <c r="K74" i="14"/>
  <c r="J74" i="14"/>
  <c r="I74" i="14"/>
  <c r="H74" i="14"/>
  <c r="G74" i="14"/>
  <c r="F74" i="14"/>
  <c r="C74" i="14"/>
  <c r="B74" i="14"/>
  <c r="E74" i="14" s="1"/>
  <c r="O73" i="14"/>
  <c r="N73" i="14"/>
  <c r="M73" i="14"/>
  <c r="S73" i="14" s="1"/>
  <c r="L73" i="14"/>
  <c r="R73" i="14" s="1"/>
  <c r="K73" i="14"/>
  <c r="J73" i="14"/>
  <c r="I73" i="14"/>
  <c r="H73" i="14"/>
  <c r="G73" i="14"/>
  <c r="F73" i="14"/>
  <c r="C73" i="14"/>
  <c r="B73" i="14"/>
  <c r="E73" i="14" s="1"/>
  <c r="S72" i="14"/>
  <c r="R72" i="14"/>
  <c r="Q72" i="14"/>
  <c r="P72" i="14"/>
  <c r="E72" i="14"/>
  <c r="T72" i="14" s="1"/>
  <c r="S71" i="14"/>
  <c r="R71" i="14"/>
  <c r="Q71" i="14"/>
  <c r="P71" i="14"/>
  <c r="E71" i="14"/>
  <c r="U71" i="14" s="1"/>
  <c r="O69" i="14"/>
  <c r="N69" i="14"/>
  <c r="M69" i="14"/>
  <c r="S69" i="14" s="1"/>
  <c r="L69" i="14"/>
  <c r="K69" i="14"/>
  <c r="J69" i="14"/>
  <c r="I69" i="14"/>
  <c r="H69" i="14"/>
  <c r="G69" i="14"/>
  <c r="F69" i="14"/>
  <c r="C69" i="14"/>
  <c r="B69" i="14"/>
  <c r="O68" i="14"/>
  <c r="N68" i="14"/>
  <c r="M68" i="14"/>
  <c r="S68" i="14" s="1"/>
  <c r="L68" i="14"/>
  <c r="R68" i="14" s="1"/>
  <c r="K68" i="14"/>
  <c r="J68" i="14"/>
  <c r="I68" i="14"/>
  <c r="H68" i="14"/>
  <c r="G68" i="14"/>
  <c r="F68" i="14"/>
  <c r="C68" i="14"/>
  <c r="B68" i="14"/>
  <c r="S67" i="14"/>
  <c r="R67" i="14"/>
  <c r="Q67" i="14"/>
  <c r="P67" i="14"/>
  <c r="E67" i="14"/>
  <c r="T67" i="14" s="1"/>
  <c r="S66" i="14"/>
  <c r="R66" i="14"/>
  <c r="Q66" i="14"/>
  <c r="P66" i="14"/>
  <c r="E66" i="14"/>
  <c r="U66" i="14" s="1"/>
  <c r="T65" i="14"/>
  <c r="S65" i="14"/>
  <c r="R65" i="14"/>
  <c r="Q65" i="14"/>
  <c r="P65" i="14"/>
  <c r="E65" i="14"/>
  <c r="U65" i="14" s="1"/>
  <c r="S64" i="14"/>
  <c r="R64" i="14"/>
  <c r="Q64" i="14"/>
  <c r="P64" i="14"/>
  <c r="E64" i="14"/>
  <c r="U64" i="14" s="1"/>
  <c r="S63" i="14"/>
  <c r="R63" i="14"/>
  <c r="Q63" i="14"/>
  <c r="P63" i="14"/>
  <c r="E63" i="14"/>
  <c r="T63" i="14" s="1"/>
  <c r="O61" i="14"/>
  <c r="N61" i="14"/>
  <c r="M61" i="14"/>
  <c r="S61" i="14" s="1"/>
  <c r="L61" i="14"/>
  <c r="R61" i="14" s="1"/>
  <c r="K61" i="14"/>
  <c r="J61" i="14"/>
  <c r="I61" i="14"/>
  <c r="H61" i="14"/>
  <c r="C61" i="14"/>
  <c r="B61" i="14"/>
  <c r="S60" i="14"/>
  <c r="R60" i="14"/>
  <c r="Q60" i="14"/>
  <c r="P60" i="14"/>
  <c r="E60" i="14"/>
  <c r="T60" i="14" s="1"/>
  <c r="S59" i="14"/>
  <c r="R59" i="14"/>
  <c r="Q59" i="14"/>
  <c r="P59" i="14"/>
  <c r="E59" i="14"/>
  <c r="U59" i="14" s="1"/>
  <c r="S58" i="14"/>
  <c r="R58" i="14"/>
  <c r="Q58" i="14"/>
  <c r="P58" i="14"/>
  <c r="E58" i="14"/>
  <c r="T58" i="14" s="1"/>
  <c r="S57" i="14"/>
  <c r="R57" i="14"/>
  <c r="Q57" i="14"/>
  <c r="P57" i="14"/>
  <c r="E57" i="14"/>
  <c r="U57" i="14" s="1"/>
  <c r="S55" i="14"/>
  <c r="O55" i="14"/>
  <c r="N55" i="14"/>
  <c r="M55" i="14"/>
  <c r="L55" i="14"/>
  <c r="R55" i="14" s="1"/>
  <c r="K55" i="14"/>
  <c r="J55" i="14"/>
  <c r="I55" i="14"/>
  <c r="H55" i="14"/>
  <c r="G55" i="14"/>
  <c r="F55" i="14"/>
  <c r="C55" i="14"/>
  <c r="B55" i="14"/>
  <c r="S54" i="14"/>
  <c r="R54" i="14"/>
  <c r="Q54" i="14"/>
  <c r="P54" i="14"/>
  <c r="E54" i="14"/>
  <c r="U54" i="14" s="1"/>
  <c r="S53" i="14"/>
  <c r="R53" i="14"/>
  <c r="Q53" i="14"/>
  <c r="P53" i="14"/>
  <c r="E53" i="14"/>
  <c r="T53" i="14" s="1"/>
  <c r="T52" i="14"/>
  <c r="S52" i="14"/>
  <c r="R52" i="14"/>
  <c r="Q52" i="14"/>
  <c r="P52" i="14"/>
  <c r="E52" i="14"/>
  <c r="U52" i="14" s="1"/>
  <c r="S51" i="14"/>
  <c r="R51" i="14"/>
  <c r="Q51" i="14"/>
  <c r="P51" i="14"/>
  <c r="E51" i="14"/>
  <c r="U51" i="14" s="1"/>
  <c r="S50" i="14"/>
  <c r="R50" i="14"/>
  <c r="Q50" i="14"/>
  <c r="P50" i="14"/>
  <c r="E50" i="14"/>
  <c r="U50" i="14" s="1"/>
  <c r="S49" i="14"/>
  <c r="R49" i="14"/>
  <c r="Q49" i="14"/>
  <c r="P49" i="14"/>
  <c r="E49" i="14"/>
  <c r="T49" i="14" s="1"/>
  <c r="S48" i="14"/>
  <c r="R48" i="14"/>
  <c r="Q48" i="14"/>
  <c r="P48" i="14"/>
  <c r="E48" i="14"/>
  <c r="U48" i="14" s="1"/>
  <c r="U47" i="14"/>
  <c r="S47" i="14"/>
  <c r="R47" i="14"/>
  <c r="Q47" i="14"/>
  <c r="P47" i="14"/>
  <c r="E47" i="14"/>
  <c r="T47" i="14" s="1"/>
  <c r="S46" i="14"/>
  <c r="R46" i="14"/>
  <c r="Q46" i="14"/>
  <c r="P46" i="14"/>
  <c r="E46" i="14"/>
  <c r="U46" i="14" s="1"/>
  <c r="U45" i="14"/>
  <c r="T45" i="14"/>
  <c r="S45" i="14"/>
  <c r="R45" i="14"/>
  <c r="Q45" i="14"/>
  <c r="P45" i="14"/>
  <c r="E45" i="14"/>
  <c r="T44" i="14"/>
  <c r="S44" i="14"/>
  <c r="R44" i="14"/>
  <c r="Q44" i="14"/>
  <c r="P44" i="14"/>
  <c r="E44" i="14"/>
  <c r="U44" i="14" s="1"/>
  <c r="R42" i="14"/>
  <c r="O42" i="14"/>
  <c r="N42" i="14"/>
  <c r="M42" i="14"/>
  <c r="S42" i="14" s="1"/>
  <c r="L42" i="14"/>
  <c r="K42" i="14"/>
  <c r="J42" i="14"/>
  <c r="I42" i="14"/>
  <c r="H42" i="14"/>
  <c r="G42" i="14"/>
  <c r="F42" i="14"/>
  <c r="E42" i="14"/>
  <c r="C42" i="14"/>
  <c r="B42" i="14"/>
  <c r="U41" i="14"/>
  <c r="T41" i="14"/>
  <c r="S41" i="14"/>
  <c r="R41" i="14"/>
  <c r="Q41" i="14"/>
  <c r="P41" i="14"/>
  <c r="E41" i="14"/>
  <c r="S40" i="14"/>
  <c r="R40" i="14"/>
  <c r="Q40" i="14"/>
  <c r="P40" i="14"/>
  <c r="E40" i="14"/>
  <c r="S39" i="14"/>
  <c r="R39" i="14"/>
  <c r="Q39" i="14"/>
  <c r="P39" i="14"/>
  <c r="E39" i="14"/>
  <c r="U39" i="14" s="1"/>
  <c r="S38" i="14"/>
  <c r="R38" i="14"/>
  <c r="Q38" i="14"/>
  <c r="P38" i="14"/>
  <c r="E38" i="14"/>
  <c r="T38" i="14" s="1"/>
  <c r="S37" i="14"/>
  <c r="R37" i="14"/>
  <c r="Q37" i="14"/>
  <c r="P37" i="14"/>
  <c r="T37" i="14" s="1"/>
  <c r="E37" i="14"/>
  <c r="S35" i="14"/>
  <c r="O35" i="14"/>
  <c r="N35" i="14"/>
  <c r="M35" i="14"/>
  <c r="L35" i="14"/>
  <c r="R35" i="14" s="1"/>
  <c r="K35" i="14"/>
  <c r="J35" i="14"/>
  <c r="I35" i="14"/>
  <c r="H35" i="14"/>
  <c r="P35" i="14" s="1"/>
  <c r="G35" i="14"/>
  <c r="F35" i="14"/>
  <c r="C35" i="14"/>
  <c r="B35" i="14"/>
  <c r="S34" i="14"/>
  <c r="R34" i="14"/>
  <c r="Q34" i="14"/>
  <c r="P34" i="14"/>
  <c r="E34" i="14"/>
  <c r="U34" i="14" s="1"/>
  <c r="O32" i="14"/>
  <c r="N32" i="14"/>
  <c r="M32" i="14"/>
  <c r="S32" i="14" s="1"/>
  <c r="L32" i="14"/>
  <c r="R32" i="14" s="1"/>
  <c r="K32" i="14"/>
  <c r="J32" i="14"/>
  <c r="I32" i="14"/>
  <c r="Q32" i="14" s="1"/>
  <c r="H32" i="14"/>
  <c r="G32" i="14"/>
  <c r="F32" i="14"/>
  <c r="C32" i="14"/>
  <c r="B32" i="14"/>
  <c r="T31" i="14"/>
  <c r="S31" i="14"/>
  <c r="R31" i="14"/>
  <c r="Q31" i="14"/>
  <c r="P31" i="14"/>
  <c r="E31" i="14"/>
  <c r="U31" i="14" s="1"/>
  <c r="S30" i="14"/>
  <c r="R30" i="14"/>
  <c r="Q30" i="14"/>
  <c r="P30" i="14"/>
  <c r="E30" i="14"/>
  <c r="S29" i="14"/>
  <c r="R29" i="14"/>
  <c r="Q29" i="14"/>
  <c r="P29" i="14"/>
  <c r="E29" i="14"/>
  <c r="U29" i="14" s="1"/>
  <c r="S28" i="14"/>
  <c r="R28" i="14"/>
  <c r="Q28" i="14"/>
  <c r="P28" i="14"/>
  <c r="E28" i="14"/>
  <c r="U28" i="14" s="1"/>
  <c r="R26" i="14"/>
  <c r="O26" i="14"/>
  <c r="N26" i="14"/>
  <c r="M26" i="14"/>
  <c r="S26" i="14" s="1"/>
  <c r="L26" i="14"/>
  <c r="K26" i="14"/>
  <c r="J26" i="14"/>
  <c r="I26" i="14"/>
  <c r="H26" i="14"/>
  <c r="G26" i="14"/>
  <c r="F26" i="14"/>
  <c r="C26" i="14"/>
  <c r="B26" i="14"/>
  <c r="S25" i="14"/>
  <c r="R25" i="14"/>
  <c r="Q25" i="14"/>
  <c r="P25" i="14"/>
  <c r="E25" i="14"/>
  <c r="U24" i="14"/>
  <c r="T24" i="14"/>
  <c r="S24" i="14"/>
  <c r="R24" i="14"/>
  <c r="Q24" i="14"/>
  <c r="P24" i="14"/>
  <c r="E24" i="14"/>
  <c r="T23" i="14"/>
  <c r="S23" i="14"/>
  <c r="R23" i="14"/>
  <c r="Q23" i="14"/>
  <c r="P23" i="14"/>
  <c r="E23" i="14"/>
  <c r="U23" i="14" s="1"/>
  <c r="S22" i="14"/>
  <c r="R22" i="14"/>
  <c r="Q22" i="14"/>
  <c r="P22" i="14"/>
  <c r="E22" i="14"/>
  <c r="U22" i="14" s="1"/>
  <c r="S21" i="14"/>
  <c r="R21" i="14"/>
  <c r="Q21" i="14"/>
  <c r="P21" i="14"/>
  <c r="E21" i="14"/>
  <c r="T21" i="14" s="1"/>
  <c r="T20" i="14"/>
  <c r="S20" i="14"/>
  <c r="R20" i="14"/>
  <c r="Q20" i="14"/>
  <c r="P20" i="14"/>
  <c r="E20" i="14"/>
  <c r="U20" i="14" s="1"/>
  <c r="U19" i="14"/>
  <c r="S19" i="14"/>
  <c r="R19" i="14"/>
  <c r="Q19" i="14"/>
  <c r="P19" i="14"/>
  <c r="E19" i="14"/>
  <c r="T19" i="14" s="1"/>
  <c r="O17" i="14"/>
  <c r="N17" i="14"/>
  <c r="M17" i="14"/>
  <c r="S17" i="14" s="1"/>
  <c r="L17" i="14"/>
  <c r="R17" i="14" s="1"/>
  <c r="K17" i="14"/>
  <c r="J17" i="14"/>
  <c r="I17" i="14"/>
  <c r="H17" i="14"/>
  <c r="G17" i="14"/>
  <c r="F17" i="14"/>
  <c r="C17" i="14"/>
  <c r="B17" i="14"/>
  <c r="E17" i="14" s="1"/>
  <c r="U16" i="14"/>
  <c r="S16" i="14"/>
  <c r="R16" i="14"/>
  <c r="Q16" i="14"/>
  <c r="P16" i="14"/>
  <c r="E16" i="14"/>
  <c r="T16" i="14" s="1"/>
  <c r="S15" i="14"/>
  <c r="R15" i="14"/>
  <c r="Q15" i="14"/>
  <c r="P15" i="14"/>
  <c r="E15" i="14"/>
  <c r="U15" i="14" s="1"/>
  <c r="S14" i="14"/>
  <c r="R14" i="14"/>
  <c r="Q14" i="14"/>
  <c r="P14" i="14"/>
  <c r="E14" i="14"/>
  <c r="U14" i="14" s="1"/>
  <c r="U13" i="14"/>
  <c r="T13" i="14"/>
  <c r="S13" i="14"/>
  <c r="R13" i="14"/>
  <c r="Q13" i="14"/>
  <c r="P13" i="14"/>
  <c r="E13" i="14"/>
  <c r="S12" i="14"/>
  <c r="R12" i="14"/>
  <c r="Q12" i="14"/>
  <c r="P12" i="14"/>
  <c r="E12" i="14"/>
  <c r="S11" i="14"/>
  <c r="R11" i="14"/>
  <c r="Q11" i="14"/>
  <c r="P11" i="14"/>
  <c r="E11" i="14"/>
  <c r="U11" i="14" s="1"/>
  <c r="S10" i="14"/>
  <c r="R10" i="14"/>
  <c r="Q10" i="14"/>
  <c r="P10" i="14"/>
  <c r="E10" i="14"/>
  <c r="S9" i="14"/>
  <c r="R9" i="14"/>
  <c r="Q9" i="14"/>
  <c r="P9" i="14"/>
  <c r="E9" i="14"/>
  <c r="U96" i="13"/>
  <c r="S96" i="13"/>
  <c r="R96" i="13"/>
  <c r="Q96" i="13"/>
  <c r="P96" i="13"/>
  <c r="E96" i="13"/>
  <c r="T96" i="13" s="1"/>
  <c r="S95" i="13"/>
  <c r="R95" i="13"/>
  <c r="Q95" i="13"/>
  <c r="P95" i="13"/>
  <c r="E95" i="13"/>
  <c r="U94" i="13"/>
  <c r="T94" i="13"/>
  <c r="S94" i="13"/>
  <c r="R94" i="13"/>
  <c r="Q94" i="13"/>
  <c r="P94" i="13"/>
  <c r="E94" i="13"/>
  <c r="S93" i="13"/>
  <c r="R93" i="13"/>
  <c r="Q93" i="13"/>
  <c r="U93" i="13" s="1"/>
  <c r="P93" i="13"/>
  <c r="T93" i="13" s="1"/>
  <c r="E93" i="13"/>
  <c r="S92" i="13"/>
  <c r="R92" i="13"/>
  <c r="Q92" i="13"/>
  <c r="P92" i="13"/>
  <c r="E92" i="13"/>
  <c r="S91" i="13"/>
  <c r="R91" i="13"/>
  <c r="Q91" i="13"/>
  <c r="P91" i="13"/>
  <c r="E91" i="13"/>
  <c r="U91" i="13" s="1"/>
  <c r="S90" i="13"/>
  <c r="R90" i="13"/>
  <c r="Q90" i="13"/>
  <c r="P90" i="13"/>
  <c r="E90" i="13"/>
  <c r="S89" i="13"/>
  <c r="R89" i="13"/>
  <c r="Q89" i="13"/>
  <c r="P89" i="13"/>
  <c r="E89" i="13"/>
  <c r="U88" i="13"/>
  <c r="S88" i="13"/>
  <c r="R88" i="13"/>
  <c r="Q88" i="13"/>
  <c r="P88" i="13"/>
  <c r="E88" i="13"/>
  <c r="T88" i="13" s="1"/>
  <c r="O75" i="13"/>
  <c r="N75" i="13"/>
  <c r="M75" i="13"/>
  <c r="S75" i="13" s="1"/>
  <c r="L75" i="13"/>
  <c r="K75" i="13"/>
  <c r="J75" i="13"/>
  <c r="I75" i="13"/>
  <c r="H75" i="13"/>
  <c r="G75" i="13"/>
  <c r="F75" i="13"/>
  <c r="C75" i="13"/>
  <c r="B75" i="13"/>
  <c r="O74" i="13"/>
  <c r="N74" i="13"/>
  <c r="M74" i="13"/>
  <c r="S74" i="13" s="1"/>
  <c r="L74" i="13"/>
  <c r="K74" i="13"/>
  <c r="J74" i="13"/>
  <c r="I74" i="13"/>
  <c r="H74" i="13"/>
  <c r="G74" i="13"/>
  <c r="F74" i="13"/>
  <c r="C74" i="13"/>
  <c r="B74" i="13"/>
  <c r="O73" i="13"/>
  <c r="N73" i="13"/>
  <c r="M73" i="13"/>
  <c r="S73" i="13" s="1"/>
  <c r="L73" i="13"/>
  <c r="K73" i="13"/>
  <c r="J73" i="13"/>
  <c r="I73" i="13"/>
  <c r="H73" i="13"/>
  <c r="G73" i="13"/>
  <c r="F73" i="13"/>
  <c r="C73" i="13"/>
  <c r="B73" i="13"/>
  <c r="S72" i="13"/>
  <c r="R72" i="13"/>
  <c r="Q72" i="13"/>
  <c r="P72" i="13"/>
  <c r="E72" i="13"/>
  <c r="S71" i="13"/>
  <c r="R71" i="13"/>
  <c r="Q71" i="13"/>
  <c r="P71" i="13"/>
  <c r="E71" i="13"/>
  <c r="U71" i="13" s="1"/>
  <c r="O69" i="13"/>
  <c r="N69" i="13"/>
  <c r="M69" i="13"/>
  <c r="S69" i="13" s="1"/>
  <c r="L69" i="13"/>
  <c r="K69" i="13"/>
  <c r="J69" i="13"/>
  <c r="I69" i="13"/>
  <c r="H69" i="13"/>
  <c r="G69" i="13"/>
  <c r="F69" i="13"/>
  <c r="C69" i="13"/>
  <c r="B69" i="13"/>
  <c r="O68" i="13"/>
  <c r="N68" i="13"/>
  <c r="M68" i="13"/>
  <c r="S68" i="13" s="1"/>
  <c r="L68" i="13"/>
  <c r="R68" i="13" s="1"/>
  <c r="K68" i="13"/>
  <c r="J68" i="13"/>
  <c r="I68" i="13"/>
  <c r="H68" i="13"/>
  <c r="G68" i="13"/>
  <c r="F68" i="13"/>
  <c r="C68" i="13"/>
  <c r="B68" i="13"/>
  <c r="S67" i="13"/>
  <c r="R67" i="13"/>
  <c r="Q67" i="13"/>
  <c r="P67" i="13"/>
  <c r="E67" i="13"/>
  <c r="S66" i="13"/>
  <c r="R66" i="13"/>
  <c r="Q66" i="13"/>
  <c r="P66" i="13"/>
  <c r="E66" i="13"/>
  <c r="S65" i="13"/>
  <c r="R65" i="13"/>
  <c r="Q65" i="13"/>
  <c r="P65" i="13"/>
  <c r="E65" i="13"/>
  <c r="T65" i="13" s="1"/>
  <c r="S64" i="13"/>
  <c r="R64" i="13"/>
  <c r="Q64" i="13"/>
  <c r="P64" i="13"/>
  <c r="E64" i="13"/>
  <c r="U64" i="13" s="1"/>
  <c r="S63" i="13"/>
  <c r="R63" i="13"/>
  <c r="Q63" i="13"/>
  <c r="P63" i="13"/>
  <c r="E63" i="13"/>
  <c r="O61" i="13"/>
  <c r="N61" i="13"/>
  <c r="M61" i="13"/>
  <c r="S61" i="13" s="1"/>
  <c r="L61" i="13"/>
  <c r="R61" i="13" s="1"/>
  <c r="K61" i="13"/>
  <c r="J61" i="13"/>
  <c r="I61" i="13"/>
  <c r="H61" i="13"/>
  <c r="C61" i="13"/>
  <c r="B61" i="13"/>
  <c r="S60" i="13"/>
  <c r="R60" i="13"/>
  <c r="Q60" i="13"/>
  <c r="P60" i="13"/>
  <c r="E60" i="13"/>
  <c r="U60" i="13" s="1"/>
  <c r="S59" i="13"/>
  <c r="R59" i="13"/>
  <c r="Q59" i="13"/>
  <c r="P59" i="13"/>
  <c r="E59" i="13"/>
  <c r="U59" i="13" s="1"/>
  <c r="S58" i="13"/>
  <c r="R58" i="13"/>
  <c r="Q58" i="13"/>
  <c r="P58" i="13"/>
  <c r="E58" i="13"/>
  <c r="S57" i="13"/>
  <c r="R57" i="13"/>
  <c r="Q57" i="13"/>
  <c r="P57" i="13"/>
  <c r="E57" i="13"/>
  <c r="O55" i="13"/>
  <c r="N55" i="13"/>
  <c r="M55" i="13"/>
  <c r="S55" i="13" s="1"/>
  <c r="L55" i="13"/>
  <c r="K55" i="13"/>
  <c r="J55" i="13"/>
  <c r="I55" i="13"/>
  <c r="H55" i="13"/>
  <c r="G55" i="13"/>
  <c r="F55" i="13"/>
  <c r="C55" i="13"/>
  <c r="B55" i="13"/>
  <c r="E55" i="13" s="1"/>
  <c r="T54" i="13"/>
  <c r="S54" i="13"/>
  <c r="R54" i="13"/>
  <c r="Q54" i="13"/>
  <c r="P54" i="13"/>
  <c r="E54" i="13"/>
  <c r="U54" i="13" s="1"/>
  <c r="S53" i="13"/>
  <c r="R53" i="13"/>
  <c r="Q53" i="13"/>
  <c r="P53" i="13"/>
  <c r="E53" i="13"/>
  <c r="U53" i="13" s="1"/>
  <c r="S52" i="13"/>
  <c r="R52" i="13"/>
  <c r="Q52" i="13"/>
  <c r="P52" i="13"/>
  <c r="E52" i="13"/>
  <c r="U52" i="13" s="1"/>
  <c r="U51" i="13"/>
  <c r="S51" i="13"/>
  <c r="R51" i="13"/>
  <c r="Q51" i="13"/>
  <c r="P51" i="13"/>
  <c r="E51" i="13"/>
  <c r="T51" i="13" s="1"/>
  <c r="T50" i="13"/>
  <c r="S50" i="13"/>
  <c r="R50" i="13"/>
  <c r="Q50" i="13"/>
  <c r="P50" i="13"/>
  <c r="E50" i="13"/>
  <c r="U50" i="13" s="1"/>
  <c r="S49" i="13"/>
  <c r="R49" i="13"/>
  <c r="Q49" i="13"/>
  <c r="P49" i="13"/>
  <c r="E49" i="13"/>
  <c r="U49" i="13" s="1"/>
  <c r="S48" i="13"/>
  <c r="R48" i="13"/>
  <c r="Q48" i="13"/>
  <c r="P48" i="13"/>
  <c r="E48" i="13"/>
  <c r="U48" i="13" s="1"/>
  <c r="U47" i="13"/>
  <c r="S47" i="13"/>
  <c r="R47" i="13"/>
  <c r="Q47" i="13"/>
  <c r="P47" i="13"/>
  <c r="E47" i="13"/>
  <c r="T47" i="13" s="1"/>
  <c r="S46" i="13"/>
  <c r="R46" i="13"/>
  <c r="Q46" i="13"/>
  <c r="P46" i="13"/>
  <c r="E46" i="13"/>
  <c r="U45" i="13"/>
  <c r="S45" i="13"/>
  <c r="R45" i="13"/>
  <c r="Q45" i="13"/>
  <c r="P45" i="13"/>
  <c r="E45" i="13"/>
  <c r="S44" i="13"/>
  <c r="R44" i="13"/>
  <c r="Q44" i="13"/>
  <c r="P44" i="13"/>
  <c r="E44" i="13"/>
  <c r="U44" i="13" s="1"/>
  <c r="O42" i="13"/>
  <c r="N42" i="13"/>
  <c r="M42" i="13"/>
  <c r="S42" i="13" s="1"/>
  <c r="L42" i="13"/>
  <c r="R42" i="13" s="1"/>
  <c r="K42" i="13"/>
  <c r="J42" i="13"/>
  <c r="I42" i="13"/>
  <c r="H42" i="13"/>
  <c r="G42" i="13"/>
  <c r="F42" i="13"/>
  <c r="C42" i="13"/>
  <c r="B42" i="13"/>
  <c r="S41" i="13"/>
  <c r="R41" i="13"/>
  <c r="Q41" i="13"/>
  <c r="P41" i="13"/>
  <c r="E41" i="13"/>
  <c r="U41" i="13" s="1"/>
  <c r="S40" i="13"/>
  <c r="R40" i="13"/>
  <c r="Q40" i="13"/>
  <c r="P40" i="13"/>
  <c r="E40" i="13"/>
  <c r="U40" i="13" s="1"/>
  <c r="S39" i="13"/>
  <c r="R39" i="13"/>
  <c r="Q39" i="13"/>
  <c r="P39" i="13"/>
  <c r="E39" i="13"/>
  <c r="U39" i="13" s="1"/>
  <c r="S38" i="13"/>
  <c r="R38" i="13"/>
  <c r="Q38" i="13"/>
  <c r="P38" i="13"/>
  <c r="E38" i="13"/>
  <c r="S37" i="13"/>
  <c r="R37" i="13"/>
  <c r="Q37" i="13"/>
  <c r="P37" i="13"/>
  <c r="E37" i="13"/>
  <c r="O35" i="13"/>
  <c r="N35" i="13"/>
  <c r="M35" i="13"/>
  <c r="S35" i="13" s="1"/>
  <c r="L35" i="13"/>
  <c r="R35" i="13" s="1"/>
  <c r="K35" i="13"/>
  <c r="J35" i="13"/>
  <c r="I35" i="13"/>
  <c r="H35" i="13"/>
  <c r="G35" i="13"/>
  <c r="F35" i="13"/>
  <c r="C35" i="13"/>
  <c r="B35" i="13"/>
  <c r="E35" i="13" s="1"/>
  <c r="S34" i="13"/>
  <c r="R34" i="13"/>
  <c r="Q34" i="13"/>
  <c r="P34" i="13"/>
  <c r="E34" i="13"/>
  <c r="U34" i="13" s="1"/>
  <c r="S32" i="13"/>
  <c r="O32" i="13"/>
  <c r="N32" i="13"/>
  <c r="M32" i="13"/>
  <c r="L32" i="13"/>
  <c r="R32" i="13" s="1"/>
  <c r="K32" i="13"/>
  <c r="J32" i="13"/>
  <c r="I32" i="13"/>
  <c r="H32" i="13"/>
  <c r="G32" i="13"/>
  <c r="F32" i="13"/>
  <c r="C32" i="13"/>
  <c r="B32" i="13"/>
  <c r="S31" i="13"/>
  <c r="R31" i="13"/>
  <c r="Q31" i="13"/>
  <c r="P31" i="13"/>
  <c r="E31" i="13"/>
  <c r="U31" i="13" s="1"/>
  <c r="S30" i="13"/>
  <c r="R30" i="13"/>
  <c r="Q30" i="13"/>
  <c r="P30" i="13"/>
  <c r="E30" i="13"/>
  <c r="T30" i="13" s="1"/>
  <c r="S29" i="13"/>
  <c r="R29" i="13"/>
  <c r="Q29" i="13"/>
  <c r="P29" i="13"/>
  <c r="E29" i="13"/>
  <c r="U29" i="13" s="1"/>
  <c r="S28" i="13"/>
  <c r="R28" i="13"/>
  <c r="Q28" i="13"/>
  <c r="P28" i="13"/>
  <c r="E28" i="13"/>
  <c r="T28" i="13" s="1"/>
  <c r="R26" i="13"/>
  <c r="O26" i="13"/>
  <c r="N26" i="13"/>
  <c r="M26" i="13"/>
  <c r="S26" i="13" s="1"/>
  <c r="L26" i="13"/>
  <c r="K26" i="13"/>
  <c r="J26" i="13"/>
  <c r="I26" i="13"/>
  <c r="H26" i="13"/>
  <c r="G26" i="13"/>
  <c r="F26" i="13"/>
  <c r="C26" i="13"/>
  <c r="B26" i="13"/>
  <c r="E26" i="13" s="1"/>
  <c r="S25" i="13"/>
  <c r="R25" i="13"/>
  <c r="Q25" i="13"/>
  <c r="P25" i="13"/>
  <c r="E25" i="13"/>
  <c r="T25" i="13" s="1"/>
  <c r="S24" i="13"/>
  <c r="R24" i="13"/>
  <c r="Q24" i="13"/>
  <c r="P24" i="13"/>
  <c r="E24" i="13"/>
  <c r="U24" i="13" s="1"/>
  <c r="U23" i="13"/>
  <c r="T23" i="13"/>
  <c r="S23" i="13"/>
  <c r="R23" i="13"/>
  <c r="Q23" i="13"/>
  <c r="P23" i="13"/>
  <c r="E23" i="13"/>
  <c r="U22" i="13"/>
  <c r="T22" i="13"/>
  <c r="S22" i="13"/>
  <c r="R22" i="13"/>
  <c r="Q22" i="13"/>
  <c r="P22" i="13"/>
  <c r="E22" i="13"/>
  <c r="S21" i="13"/>
  <c r="R21" i="13"/>
  <c r="Q21" i="13"/>
  <c r="P21" i="13"/>
  <c r="E21" i="13"/>
  <c r="U21" i="13" s="1"/>
  <c r="S20" i="13"/>
  <c r="R20" i="13"/>
  <c r="Q20" i="13"/>
  <c r="P20" i="13"/>
  <c r="E20" i="13"/>
  <c r="U20" i="13" s="1"/>
  <c r="U19" i="13"/>
  <c r="S19" i="13"/>
  <c r="R19" i="13"/>
  <c r="Q19" i="13"/>
  <c r="P19" i="13"/>
  <c r="E19" i="13"/>
  <c r="T19" i="13" s="1"/>
  <c r="O17" i="13"/>
  <c r="N17" i="13"/>
  <c r="R17" i="13" s="1"/>
  <c r="M17" i="13"/>
  <c r="S17" i="13" s="1"/>
  <c r="L17" i="13"/>
  <c r="K17" i="13"/>
  <c r="J17" i="13"/>
  <c r="I17" i="13"/>
  <c r="H17" i="13"/>
  <c r="G17" i="13"/>
  <c r="F17" i="13"/>
  <c r="C17" i="13"/>
  <c r="E17" i="13" s="1"/>
  <c r="B17" i="13"/>
  <c r="S16" i="13"/>
  <c r="R16" i="13"/>
  <c r="Q16" i="13"/>
  <c r="P16" i="13"/>
  <c r="E16" i="13"/>
  <c r="T16" i="13" s="1"/>
  <c r="T15" i="13"/>
  <c r="S15" i="13"/>
  <c r="R15" i="13"/>
  <c r="Q15" i="13"/>
  <c r="P15" i="13"/>
  <c r="E15" i="13"/>
  <c r="U15" i="13" s="1"/>
  <c r="S14" i="13"/>
  <c r="R14" i="13"/>
  <c r="Q14" i="13"/>
  <c r="P14" i="13"/>
  <c r="E14" i="13"/>
  <c r="T14" i="13" s="1"/>
  <c r="S13" i="13"/>
  <c r="R13" i="13"/>
  <c r="Q13" i="13"/>
  <c r="P13" i="13"/>
  <c r="E13" i="13"/>
  <c r="S12" i="13"/>
  <c r="R12" i="13"/>
  <c r="Q12" i="13"/>
  <c r="P12" i="13"/>
  <c r="E12" i="13"/>
  <c r="U11" i="13"/>
  <c r="S11" i="13"/>
  <c r="R11" i="13"/>
  <c r="Q11" i="13"/>
  <c r="P11" i="13"/>
  <c r="E11" i="13"/>
  <c r="T11" i="13" s="1"/>
  <c r="T10" i="13"/>
  <c r="S10" i="13"/>
  <c r="R10" i="13"/>
  <c r="Q10" i="13"/>
  <c r="P10" i="13"/>
  <c r="E10" i="13"/>
  <c r="S9" i="13"/>
  <c r="R9" i="13"/>
  <c r="Q9" i="13"/>
  <c r="P9" i="13"/>
  <c r="E9" i="13"/>
  <c r="S96" i="12"/>
  <c r="R96" i="12"/>
  <c r="Q96" i="12"/>
  <c r="P96" i="12"/>
  <c r="E96" i="12"/>
  <c r="T95" i="12"/>
  <c r="S95" i="12"/>
  <c r="R95" i="12"/>
  <c r="Q95" i="12"/>
  <c r="P95" i="12"/>
  <c r="E95" i="12"/>
  <c r="U95" i="12" s="1"/>
  <c r="U94" i="12"/>
  <c r="S94" i="12"/>
  <c r="R94" i="12"/>
  <c r="Q94" i="12"/>
  <c r="P94" i="12"/>
  <c r="E94" i="12"/>
  <c r="T94" i="12" s="1"/>
  <c r="S93" i="12"/>
  <c r="R93" i="12"/>
  <c r="Q93" i="12"/>
  <c r="P93" i="12"/>
  <c r="E93" i="12"/>
  <c r="U93" i="12" s="1"/>
  <c r="S92" i="12"/>
  <c r="R92" i="12"/>
  <c r="Q92" i="12"/>
  <c r="P92" i="12"/>
  <c r="E92" i="12"/>
  <c r="U91" i="12"/>
  <c r="S91" i="12"/>
  <c r="R91" i="12"/>
  <c r="Q91" i="12"/>
  <c r="P91" i="12"/>
  <c r="E91" i="12"/>
  <c r="T91" i="12" s="1"/>
  <c r="S90" i="12"/>
  <c r="R90" i="12"/>
  <c r="Q90" i="12"/>
  <c r="P90" i="12"/>
  <c r="E90" i="12"/>
  <c r="U90" i="12" s="1"/>
  <c r="S89" i="12"/>
  <c r="R89" i="12"/>
  <c r="Q89" i="12"/>
  <c r="P89" i="12"/>
  <c r="E89" i="12"/>
  <c r="U89" i="12" s="1"/>
  <c r="S88" i="12"/>
  <c r="R88" i="12"/>
  <c r="Q88" i="12"/>
  <c r="P88" i="12"/>
  <c r="E88" i="12"/>
  <c r="U88" i="12" s="1"/>
  <c r="O75" i="12"/>
  <c r="N75" i="12"/>
  <c r="M75" i="12"/>
  <c r="L75" i="12"/>
  <c r="K75" i="12"/>
  <c r="J75" i="12"/>
  <c r="I75" i="12"/>
  <c r="H75" i="12"/>
  <c r="G75" i="12"/>
  <c r="F75" i="12"/>
  <c r="C75" i="12"/>
  <c r="B75" i="12"/>
  <c r="O74" i="12"/>
  <c r="N74" i="12"/>
  <c r="M74" i="12"/>
  <c r="S74" i="12" s="1"/>
  <c r="L74" i="12"/>
  <c r="R74" i="12" s="1"/>
  <c r="K74" i="12"/>
  <c r="J74" i="12"/>
  <c r="I74" i="12"/>
  <c r="H74" i="12"/>
  <c r="G74" i="12"/>
  <c r="F74" i="12"/>
  <c r="C74" i="12"/>
  <c r="B74" i="12"/>
  <c r="E74" i="12" s="1"/>
  <c r="O73" i="12"/>
  <c r="N73" i="12"/>
  <c r="M73" i="12"/>
  <c r="S73" i="12" s="1"/>
  <c r="L73" i="12"/>
  <c r="R73" i="12" s="1"/>
  <c r="K73" i="12"/>
  <c r="J73" i="12"/>
  <c r="I73" i="12"/>
  <c r="Q73" i="12" s="1"/>
  <c r="H73" i="12"/>
  <c r="P73" i="12" s="1"/>
  <c r="G73" i="12"/>
  <c r="F73" i="12"/>
  <c r="C73" i="12"/>
  <c r="B73" i="12"/>
  <c r="S72" i="12"/>
  <c r="R72" i="12"/>
  <c r="Q72" i="12"/>
  <c r="P72" i="12"/>
  <c r="E72" i="12"/>
  <c r="U72" i="12" s="1"/>
  <c r="S71" i="12"/>
  <c r="R71" i="12"/>
  <c r="Q71" i="12"/>
  <c r="P71" i="12"/>
  <c r="E71" i="12"/>
  <c r="O69" i="12"/>
  <c r="N69" i="12"/>
  <c r="M69" i="12"/>
  <c r="L69" i="12"/>
  <c r="K69" i="12"/>
  <c r="J69" i="12"/>
  <c r="I69" i="12"/>
  <c r="H69" i="12"/>
  <c r="G69" i="12"/>
  <c r="F69" i="12"/>
  <c r="C69" i="12"/>
  <c r="B69" i="12"/>
  <c r="O68" i="12"/>
  <c r="N68" i="12"/>
  <c r="M68" i="12"/>
  <c r="S68" i="12" s="1"/>
  <c r="L68" i="12"/>
  <c r="R68" i="12" s="1"/>
  <c r="K68" i="12"/>
  <c r="J68" i="12"/>
  <c r="I68" i="12"/>
  <c r="H68" i="12"/>
  <c r="G68" i="12"/>
  <c r="F68" i="12"/>
  <c r="C68" i="12"/>
  <c r="B68" i="12"/>
  <c r="T67" i="12"/>
  <c r="S67" i="12"/>
  <c r="R67" i="12"/>
  <c r="Q67" i="12"/>
  <c r="P67" i="12"/>
  <c r="E67" i="12"/>
  <c r="U67" i="12" s="1"/>
  <c r="S66" i="12"/>
  <c r="R66" i="12"/>
  <c r="Q66" i="12"/>
  <c r="P66" i="12"/>
  <c r="E66" i="12"/>
  <c r="U66" i="12" s="1"/>
  <c r="S65" i="12"/>
  <c r="R65" i="12"/>
  <c r="Q65" i="12"/>
  <c r="P65" i="12"/>
  <c r="E65" i="12"/>
  <c r="S64" i="12"/>
  <c r="R64" i="12"/>
  <c r="Q64" i="12"/>
  <c r="P64" i="12"/>
  <c r="E64" i="12"/>
  <c r="U64" i="12" s="1"/>
  <c r="S63" i="12"/>
  <c r="R63" i="12"/>
  <c r="Q63" i="12"/>
  <c r="P63" i="12"/>
  <c r="E63" i="12"/>
  <c r="U63" i="12" s="1"/>
  <c r="O61" i="12"/>
  <c r="N61" i="12"/>
  <c r="M61" i="12"/>
  <c r="S61" i="12" s="1"/>
  <c r="L61" i="12"/>
  <c r="R61" i="12" s="1"/>
  <c r="K61" i="12"/>
  <c r="J61" i="12"/>
  <c r="I61" i="12"/>
  <c r="H61" i="12"/>
  <c r="C61" i="12"/>
  <c r="B61" i="12"/>
  <c r="U60" i="12"/>
  <c r="T60" i="12"/>
  <c r="S60" i="12"/>
  <c r="R60" i="12"/>
  <c r="Q60" i="12"/>
  <c r="P60" i="12"/>
  <c r="E60" i="12"/>
  <c r="S59" i="12"/>
  <c r="R59" i="12"/>
  <c r="Q59" i="12"/>
  <c r="P59" i="12"/>
  <c r="E59" i="12"/>
  <c r="T59" i="12" s="1"/>
  <c r="S58" i="12"/>
  <c r="R58" i="12"/>
  <c r="Q58" i="12"/>
  <c r="P58" i="12"/>
  <c r="E58" i="12"/>
  <c r="S57" i="12"/>
  <c r="R57" i="12"/>
  <c r="Q57" i="12"/>
  <c r="P57" i="12"/>
  <c r="E57" i="12"/>
  <c r="U57" i="12" s="1"/>
  <c r="O55" i="12"/>
  <c r="N55" i="12"/>
  <c r="M55" i="12"/>
  <c r="S55" i="12" s="1"/>
  <c r="L55" i="12"/>
  <c r="R55" i="12" s="1"/>
  <c r="K55" i="12"/>
  <c r="J55" i="12"/>
  <c r="I55" i="12"/>
  <c r="H55" i="12"/>
  <c r="G55" i="12"/>
  <c r="F55" i="12"/>
  <c r="C55" i="12"/>
  <c r="B55" i="12"/>
  <c r="S54" i="12"/>
  <c r="R54" i="12"/>
  <c r="Q54" i="12"/>
  <c r="P54" i="12"/>
  <c r="E54" i="12"/>
  <c r="U54" i="12" s="1"/>
  <c r="U53" i="12"/>
  <c r="S53" i="12"/>
  <c r="R53" i="12"/>
  <c r="Q53" i="12"/>
  <c r="P53" i="12"/>
  <c r="E53" i="12"/>
  <c r="T53" i="12" s="1"/>
  <c r="S52" i="12"/>
  <c r="R52" i="12"/>
  <c r="Q52" i="12"/>
  <c r="P52" i="12"/>
  <c r="E52" i="12"/>
  <c r="U52" i="12" s="1"/>
  <c r="S51" i="12"/>
  <c r="R51" i="12"/>
  <c r="Q51" i="12"/>
  <c r="P51" i="12"/>
  <c r="E51" i="12"/>
  <c r="T51" i="12" s="1"/>
  <c r="T50" i="12"/>
  <c r="S50" i="12"/>
  <c r="R50" i="12"/>
  <c r="Q50" i="12"/>
  <c r="P50" i="12"/>
  <c r="E50" i="12"/>
  <c r="U50" i="12" s="1"/>
  <c r="S49" i="12"/>
  <c r="R49" i="12"/>
  <c r="Q49" i="12"/>
  <c r="P49" i="12"/>
  <c r="E49" i="12"/>
  <c r="U49" i="12" s="1"/>
  <c r="S48" i="12"/>
  <c r="R48" i="12"/>
  <c r="Q48" i="12"/>
  <c r="P48" i="12"/>
  <c r="E48" i="12"/>
  <c r="S47" i="12"/>
  <c r="R47" i="12"/>
  <c r="Q47" i="12"/>
  <c r="P47" i="12"/>
  <c r="E47" i="12"/>
  <c r="U47" i="12" s="1"/>
  <c r="S46" i="12"/>
  <c r="R46" i="12"/>
  <c r="Q46" i="12"/>
  <c r="P46" i="12"/>
  <c r="E46" i="12"/>
  <c r="U46" i="12" s="1"/>
  <c r="S45" i="12"/>
  <c r="R45" i="12"/>
  <c r="Q45" i="12"/>
  <c r="P45" i="12"/>
  <c r="E45" i="12"/>
  <c r="U45" i="12" s="1"/>
  <c r="T44" i="12"/>
  <c r="S44" i="12"/>
  <c r="R44" i="12"/>
  <c r="Q44" i="12"/>
  <c r="P44" i="12"/>
  <c r="E44" i="12"/>
  <c r="U44" i="12" s="1"/>
  <c r="O42" i="12"/>
  <c r="N42" i="12"/>
  <c r="M42" i="12"/>
  <c r="S42" i="12" s="1"/>
  <c r="L42" i="12"/>
  <c r="R42" i="12" s="1"/>
  <c r="K42" i="12"/>
  <c r="J42" i="12"/>
  <c r="I42" i="12"/>
  <c r="H42" i="12"/>
  <c r="G42" i="12"/>
  <c r="F42" i="12"/>
  <c r="C42" i="12"/>
  <c r="B42" i="12"/>
  <c r="E42" i="12" s="1"/>
  <c r="S41" i="12"/>
  <c r="R41" i="12"/>
  <c r="Q41" i="12"/>
  <c r="P41" i="12"/>
  <c r="E41" i="12"/>
  <c r="U41" i="12" s="1"/>
  <c r="U40" i="12"/>
  <c r="S40" i="12"/>
  <c r="R40" i="12"/>
  <c r="Q40" i="12"/>
  <c r="P40" i="12"/>
  <c r="E40" i="12"/>
  <c r="T40" i="12" s="1"/>
  <c r="S39" i="12"/>
  <c r="R39" i="12"/>
  <c r="Q39" i="12"/>
  <c r="P39" i="12"/>
  <c r="E39" i="12"/>
  <c r="U39" i="12" s="1"/>
  <c r="S38" i="12"/>
  <c r="R38" i="12"/>
  <c r="Q38" i="12"/>
  <c r="P38" i="12"/>
  <c r="E38" i="12"/>
  <c r="S37" i="12"/>
  <c r="R37" i="12"/>
  <c r="Q37" i="12"/>
  <c r="P37" i="12"/>
  <c r="E37" i="12"/>
  <c r="R35" i="12"/>
  <c r="O35" i="12"/>
  <c r="N35" i="12"/>
  <c r="M35" i="12"/>
  <c r="L35" i="12"/>
  <c r="K35" i="12"/>
  <c r="J35" i="12"/>
  <c r="I35" i="12"/>
  <c r="Q35" i="12" s="1"/>
  <c r="H35" i="12"/>
  <c r="P35" i="12" s="1"/>
  <c r="G35" i="12"/>
  <c r="F35" i="12"/>
  <c r="C35" i="12"/>
  <c r="B35" i="12"/>
  <c r="E35" i="12" s="1"/>
  <c r="U34" i="12"/>
  <c r="S34" i="12"/>
  <c r="R34" i="12"/>
  <c r="Q34" i="12"/>
  <c r="P34" i="12"/>
  <c r="T34" i="12" s="1"/>
  <c r="E34" i="12"/>
  <c r="O32" i="12"/>
  <c r="N32" i="12"/>
  <c r="M32" i="12"/>
  <c r="L32" i="12"/>
  <c r="R32" i="12" s="1"/>
  <c r="K32" i="12"/>
  <c r="J32" i="12"/>
  <c r="I32" i="12"/>
  <c r="H32" i="12"/>
  <c r="G32" i="12"/>
  <c r="F32" i="12"/>
  <c r="C32" i="12"/>
  <c r="B32" i="12"/>
  <c r="U31" i="12"/>
  <c r="S31" i="12"/>
  <c r="R31" i="12"/>
  <c r="Q31" i="12"/>
  <c r="P31" i="12"/>
  <c r="E31" i="12"/>
  <c r="T30" i="12"/>
  <c r="S30" i="12"/>
  <c r="R30" i="12"/>
  <c r="Q30" i="12"/>
  <c r="P30" i="12"/>
  <c r="E30" i="12"/>
  <c r="U30" i="12" s="1"/>
  <c r="S29" i="12"/>
  <c r="R29" i="12"/>
  <c r="Q29" i="12"/>
  <c r="P29" i="12"/>
  <c r="E29" i="12"/>
  <c r="U29" i="12" s="1"/>
  <c r="S28" i="12"/>
  <c r="R28" i="12"/>
  <c r="Q28" i="12"/>
  <c r="P28" i="12"/>
  <c r="E28" i="12"/>
  <c r="T28" i="12" s="1"/>
  <c r="O26" i="12"/>
  <c r="N26" i="12"/>
  <c r="M26" i="12"/>
  <c r="S26" i="12" s="1"/>
  <c r="L26" i="12"/>
  <c r="R26" i="12" s="1"/>
  <c r="K26" i="12"/>
  <c r="J26" i="12"/>
  <c r="I26" i="12"/>
  <c r="H26" i="12"/>
  <c r="G26" i="12"/>
  <c r="F26" i="12"/>
  <c r="C26" i="12"/>
  <c r="E26" i="12" s="1"/>
  <c r="B26" i="12"/>
  <c r="S25" i="12"/>
  <c r="R25" i="12"/>
  <c r="Q25" i="12"/>
  <c r="P25" i="12"/>
  <c r="E25" i="12"/>
  <c r="S24" i="12"/>
  <c r="R24" i="12"/>
  <c r="Q24" i="12"/>
  <c r="P24" i="12"/>
  <c r="E24" i="12"/>
  <c r="U24" i="12" s="1"/>
  <c r="S23" i="12"/>
  <c r="R23" i="12"/>
  <c r="Q23" i="12"/>
  <c r="P23" i="12"/>
  <c r="E23" i="12"/>
  <c r="T23" i="12" s="1"/>
  <c r="S22" i="12"/>
  <c r="R22" i="12"/>
  <c r="Q22" i="12"/>
  <c r="P22" i="12"/>
  <c r="E22" i="12"/>
  <c r="T22" i="12" s="1"/>
  <c r="U21" i="12"/>
  <c r="T21" i="12"/>
  <c r="S21" i="12"/>
  <c r="R21" i="12"/>
  <c r="Q21" i="12"/>
  <c r="P21" i="12"/>
  <c r="E21" i="12"/>
  <c r="U20" i="12"/>
  <c r="T20" i="12"/>
  <c r="S20" i="12"/>
  <c r="R20" i="12"/>
  <c r="Q20" i="12"/>
  <c r="P20" i="12"/>
  <c r="E20" i="12"/>
  <c r="S19" i="12"/>
  <c r="R19" i="12"/>
  <c r="Q19" i="12"/>
  <c r="P19" i="12"/>
  <c r="E19" i="12"/>
  <c r="U19" i="12" s="1"/>
  <c r="O17" i="12"/>
  <c r="N17" i="12"/>
  <c r="M17" i="12"/>
  <c r="L17" i="12"/>
  <c r="K17" i="12"/>
  <c r="J17" i="12"/>
  <c r="I17" i="12"/>
  <c r="Q17" i="12" s="1"/>
  <c r="H17" i="12"/>
  <c r="G17" i="12"/>
  <c r="F17" i="12"/>
  <c r="C17" i="12"/>
  <c r="B17" i="12"/>
  <c r="S16" i="12"/>
  <c r="R16" i="12"/>
  <c r="Q16" i="12"/>
  <c r="P16" i="12"/>
  <c r="E16" i="12"/>
  <c r="U16" i="12" s="1"/>
  <c r="S15" i="12"/>
  <c r="R15" i="12"/>
  <c r="Q15" i="12"/>
  <c r="P15" i="12"/>
  <c r="E15" i="12"/>
  <c r="U15" i="12" s="1"/>
  <c r="U14" i="12"/>
  <c r="S14" i="12"/>
  <c r="R14" i="12"/>
  <c r="Q14" i="12"/>
  <c r="P14" i="12"/>
  <c r="E14" i="12"/>
  <c r="T14" i="12" s="1"/>
  <c r="S13" i="12"/>
  <c r="R13" i="12"/>
  <c r="Q13" i="12"/>
  <c r="P13" i="12"/>
  <c r="E13" i="12"/>
  <c r="U13" i="12" s="1"/>
  <c r="S12" i="12"/>
  <c r="R12" i="12"/>
  <c r="Q12" i="12"/>
  <c r="P12" i="12"/>
  <c r="E12" i="12"/>
  <c r="S11" i="12"/>
  <c r="R11" i="12"/>
  <c r="Q11" i="12"/>
  <c r="P11" i="12"/>
  <c r="E11" i="12"/>
  <c r="U10" i="12"/>
  <c r="S10" i="12"/>
  <c r="R10" i="12"/>
  <c r="Q10" i="12"/>
  <c r="P10" i="12"/>
  <c r="E10" i="12"/>
  <c r="T10" i="12" s="1"/>
  <c r="U9" i="12"/>
  <c r="T9" i="12"/>
  <c r="S9" i="12"/>
  <c r="R9" i="12"/>
  <c r="Q9" i="12"/>
  <c r="P9" i="12"/>
  <c r="E9" i="12"/>
  <c r="T96" i="11"/>
  <c r="S96" i="11"/>
  <c r="R96" i="11"/>
  <c r="Q96" i="11"/>
  <c r="P96" i="11"/>
  <c r="E96" i="11"/>
  <c r="U96" i="11" s="1"/>
  <c r="S95" i="11"/>
  <c r="R95" i="11"/>
  <c r="Q95" i="11"/>
  <c r="P95" i="11"/>
  <c r="E95" i="11"/>
  <c r="U95" i="11" s="1"/>
  <c r="S94" i="11"/>
  <c r="R94" i="11"/>
  <c r="Q94" i="11"/>
  <c r="P94" i="11"/>
  <c r="E94" i="11"/>
  <c r="T94" i="11" s="1"/>
  <c r="S93" i="11"/>
  <c r="R93" i="11"/>
  <c r="Q93" i="11"/>
  <c r="P93" i="11"/>
  <c r="T93" i="11" s="1"/>
  <c r="E93" i="11"/>
  <c r="S92" i="11"/>
  <c r="R92" i="11"/>
  <c r="Q92" i="11"/>
  <c r="P92" i="11"/>
  <c r="E92" i="11"/>
  <c r="T92" i="11" s="1"/>
  <c r="S91" i="11"/>
  <c r="R91" i="11"/>
  <c r="Q91" i="11"/>
  <c r="P91" i="11"/>
  <c r="E91" i="11"/>
  <c r="T91" i="11" s="1"/>
  <c r="U90" i="11"/>
  <c r="T90" i="11"/>
  <c r="S90" i="11"/>
  <c r="R90" i="11"/>
  <c r="Q90" i="11"/>
  <c r="P90" i="11"/>
  <c r="E90" i="11"/>
  <c r="U89" i="11"/>
  <c r="T89" i="11"/>
  <c r="S89" i="11"/>
  <c r="R89" i="11"/>
  <c r="Q89" i="11"/>
  <c r="P89" i="11"/>
  <c r="E89" i="11"/>
  <c r="S88" i="11"/>
  <c r="R88" i="11"/>
  <c r="Q88" i="11"/>
  <c r="P88" i="11"/>
  <c r="E88" i="11"/>
  <c r="T88" i="11" s="1"/>
  <c r="O75" i="11"/>
  <c r="N75" i="11"/>
  <c r="M75" i="11"/>
  <c r="L75" i="11"/>
  <c r="K75" i="11"/>
  <c r="J75" i="11"/>
  <c r="I75" i="11"/>
  <c r="H75" i="11"/>
  <c r="G75" i="11"/>
  <c r="F75" i="11"/>
  <c r="C75" i="11"/>
  <c r="B75" i="11"/>
  <c r="E75" i="11" s="1"/>
  <c r="R74" i="11"/>
  <c r="O74" i="11"/>
  <c r="N74" i="11"/>
  <c r="M74" i="11"/>
  <c r="L74" i="11"/>
  <c r="K74" i="11"/>
  <c r="J74" i="11"/>
  <c r="I74" i="11"/>
  <c r="H74" i="11"/>
  <c r="G74" i="11"/>
  <c r="F74" i="11"/>
  <c r="E74" i="11"/>
  <c r="C74" i="11"/>
  <c r="B74" i="11"/>
  <c r="O73" i="11"/>
  <c r="N73" i="11"/>
  <c r="M73" i="11"/>
  <c r="L73" i="11"/>
  <c r="R73" i="11" s="1"/>
  <c r="K73" i="11"/>
  <c r="J73" i="11"/>
  <c r="I73" i="11"/>
  <c r="H73" i="11"/>
  <c r="G73" i="11"/>
  <c r="F73" i="11"/>
  <c r="C73" i="11"/>
  <c r="B73" i="11"/>
  <c r="S72" i="11"/>
  <c r="R72" i="11"/>
  <c r="Q72" i="11"/>
  <c r="P72" i="11"/>
  <c r="E72" i="11"/>
  <c r="S71" i="11"/>
  <c r="R71" i="11"/>
  <c r="Q71" i="11"/>
  <c r="U71" i="11" s="1"/>
  <c r="P71" i="11"/>
  <c r="E71" i="11"/>
  <c r="O69" i="11"/>
  <c r="N69" i="11"/>
  <c r="M69" i="11"/>
  <c r="L69" i="11"/>
  <c r="K69" i="11"/>
  <c r="J69" i="11"/>
  <c r="I69" i="11"/>
  <c r="H69" i="11"/>
  <c r="G69" i="11"/>
  <c r="F69" i="11"/>
  <c r="C69" i="11"/>
  <c r="B69" i="11"/>
  <c r="S68" i="11"/>
  <c r="O68" i="11"/>
  <c r="N68" i="11"/>
  <c r="M68" i="11"/>
  <c r="L68" i="11"/>
  <c r="R68" i="11" s="1"/>
  <c r="K68" i="11"/>
  <c r="J68" i="11"/>
  <c r="I68" i="11"/>
  <c r="H68" i="11"/>
  <c r="G68" i="11"/>
  <c r="F68" i="11"/>
  <c r="C68" i="11"/>
  <c r="B68" i="11"/>
  <c r="U67" i="11"/>
  <c r="T67" i="11"/>
  <c r="S67" i="11"/>
  <c r="R67" i="11"/>
  <c r="Q67" i="11"/>
  <c r="P67" i="11"/>
  <c r="E67" i="11"/>
  <c r="U66" i="11"/>
  <c r="T66" i="11"/>
  <c r="S66" i="11"/>
  <c r="R66" i="11"/>
  <c r="Q66" i="11"/>
  <c r="P66" i="11"/>
  <c r="E66" i="11"/>
  <c r="S65" i="11"/>
  <c r="R65" i="11"/>
  <c r="Q65" i="11"/>
  <c r="P65" i="11"/>
  <c r="E65" i="11"/>
  <c r="U65" i="11" s="1"/>
  <c r="S64" i="11"/>
  <c r="R64" i="11"/>
  <c r="Q64" i="11"/>
  <c r="P64" i="11"/>
  <c r="E64" i="11"/>
  <c r="S63" i="11"/>
  <c r="R63" i="11"/>
  <c r="Q63" i="11"/>
  <c r="P63" i="11"/>
  <c r="E63" i="11"/>
  <c r="O61" i="11"/>
  <c r="N61" i="11"/>
  <c r="M61" i="11"/>
  <c r="S61" i="11" s="1"/>
  <c r="L61" i="11"/>
  <c r="R61" i="11" s="1"/>
  <c r="K61" i="11"/>
  <c r="J61" i="11"/>
  <c r="I61" i="11"/>
  <c r="H61" i="11"/>
  <c r="C61" i="11"/>
  <c r="B61" i="11"/>
  <c r="E61" i="11" s="1"/>
  <c r="S60" i="11"/>
  <c r="R60" i="11"/>
  <c r="Q60" i="11"/>
  <c r="P60" i="11"/>
  <c r="E60" i="11"/>
  <c r="U60" i="11" s="1"/>
  <c r="S59" i="11"/>
  <c r="R59" i="11"/>
  <c r="Q59" i="11"/>
  <c r="P59" i="11"/>
  <c r="E59" i="11"/>
  <c r="U59" i="11" s="1"/>
  <c r="S58" i="11"/>
  <c r="R58" i="11"/>
  <c r="Q58" i="11"/>
  <c r="P58" i="11"/>
  <c r="E58" i="11"/>
  <c r="U57" i="11"/>
  <c r="S57" i="11"/>
  <c r="R57" i="11"/>
  <c r="Q57" i="11"/>
  <c r="P57" i="11"/>
  <c r="E57" i="11"/>
  <c r="T57" i="11" s="1"/>
  <c r="O55" i="11"/>
  <c r="N55" i="11"/>
  <c r="R55" i="11" s="1"/>
  <c r="M55" i="11"/>
  <c r="S55" i="11" s="1"/>
  <c r="L55" i="11"/>
  <c r="K55" i="11"/>
  <c r="J55" i="11"/>
  <c r="I55" i="11"/>
  <c r="H55" i="11"/>
  <c r="G55" i="11"/>
  <c r="F55" i="11"/>
  <c r="E55" i="11"/>
  <c r="C55" i="11"/>
  <c r="B55" i="11"/>
  <c r="T54" i="11"/>
  <c r="S54" i="11"/>
  <c r="R54" i="11"/>
  <c r="Q54" i="11"/>
  <c r="P54" i="11"/>
  <c r="E54" i="11"/>
  <c r="U54" i="11" s="1"/>
  <c r="S53" i="11"/>
  <c r="R53" i="11"/>
  <c r="Q53" i="11"/>
  <c r="P53" i="11"/>
  <c r="E53" i="11"/>
  <c r="U53" i="11" s="1"/>
  <c r="S52" i="11"/>
  <c r="R52" i="11"/>
  <c r="Q52" i="11"/>
  <c r="P52" i="11"/>
  <c r="E52" i="11"/>
  <c r="S51" i="11"/>
  <c r="R51" i="11"/>
  <c r="Q51" i="11"/>
  <c r="P51" i="11"/>
  <c r="E51" i="11"/>
  <c r="T51" i="11" s="1"/>
  <c r="S50" i="11"/>
  <c r="R50" i="11"/>
  <c r="Q50" i="11"/>
  <c r="P50" i="11"/>
  <c r="E50" i="11"/>
  <c r="T50" i="11" s="1"/>
  <c r="U49" i="11"/>
  <c r="T49" i="11"/>
  <c r="S49" i="11"/>
  <c r="R49" i="11"/>
  <c r="Q49" i="11"/>
  <c r="P49" i="11"/>
  <c r="E49" i="11"/>
  <c r="U48" i="11"/>
  <c r="T48" i="11"/>
  <c r="S48" i="11"/>
  <c r="R48" i="11"/>
  <c r="Q48" i="11"/>
  <c r="P48" i="11"/>
  <c r="E48" i="11"/>
  <c r="U47" i="11"/>
  <c r="T47" i="11"/>
  <c r="S47" i="11"/>
  <c r="R47" i="11"/>
  <c r="Q47" i="11"/>
  <c r="P47" i="11"/>
  <c r="E47" i="11"/>
  <c r="T46" i="11"/>
  <c r="S46" i="11"/>
  <c r="R46" i="11"/>
  <c r="Q46" i="11"/>
  <c r="P46" i="11"/>
  <c r="E46" i="11"/>
  <c r="U46" i="11" s="1"/>
  <c r="S45" i="11"/>
  <c r="R45" i="11"/>
  <c r="Q45" i="11"/>
  <c r="P45" i="11"/>
  <c r="E45" i="11"/>
  <c r="T45" i="11" s="1"/>
  <c r="S44" i="11"/>
  <c r="R44" i="11"/>
  <c r="Q44" i="11"/>
  <c r="P44" i="11"/>
  <c r="E44" i="11"/>
  <c r="O42" i="11"/>
  <c r="N42" i="11"/>
  <c r="M42" i="11"/>
  <c r="S42" i="11" s="1"/>
  <c r="L42" i="11"/>
  <c r="K42" i="11"/>
  <c r="J42" i="11"/>
  <c r="I42" i="11"/>
  <c r="H42" i="11"/>
  <c r="G42" i="11"/>
  <c r="F42" i="11"/>
  <c r="C42" i="11"/>
  <c r="B42" i="11"/>
  <c r="S41" i="11"/>
  <c r="R41" i="11"/>
  <c r="Q41" i="11"/>
  <c r="P41" i="11"/>
  <c r="E41" i="11"/>
  <c r="S40" i="11"/>
  <c r="R40" i="11"/>
  <c r="Q40" i="11"/>
  <c r="P40" i="11"/>
  <c r="E40" i="11"/>
  <c r="T40" i="11" s="1"/>
  <c r="S39" i="11"/>
  <c r="R39" i="11"/>
  <c r="Q39" i="11"/>
  <c r="P39" i="11"/>
  <c r="E39" i="11"/>
  <c r="T39" i="11" s="1"/>
  <c r="S38" i="11"/>
  <c r="R38" i="11"/>
  <c r="Q38" i="11"/>
  <c r="P38" i="11"/>
  <c r="E38" i="11"/>
  <c r="U38" i="11" s="1"/>
  <c r="U37" i="11"/>
  <c r="T37" i="11"/>
  <c r="S37" i="11"/>
  <c r="R37" i="11"/>
  <c r="Q37" i="11"/>
  <c r="P37" i="11"/>
  <c r="E37" i="11"/>
  <c r="S35" i="11"/>
  <c r="R35" i="11"/>
  <c r="O35" i="11"/>
  <c r="N35" i="11"/>
  <c r="M35" i="11"/>
  <c r="L35" i="11"/>
  <c r="K35" i="11"/>
  <c r="J35" i="11"/>
  <c r="I35" i="11"/>
  <c r="H35" i="11"/>
  <c r="P35" i="11" s="1"/>
  <c r="G35" i="11"/>
  <c r="F35" i="11"/>
  <c r="C35" i="11"/>
  <c r="B35" i="11"/>
  <c r="S34" i="11"/>
  <c r="R34" i="11"/>
  <c r="Q34" i="11"/>
  <c r="P34" i="11"/>
  <c r="E34" i="11"/>
  <c r="O32" i="11"/>
  <c r="N32" i="11"/>
  <c r="M32" i="11"/>
  <c r="S32" i="11" s="1"/>
  <c r="L32" i="11"/>
  <c r="R32" i="11" s="1"/>
  <c r="K32" i="11"/>
  <c r="J32" i="11"/>
  <c r="I32" i="11"/>
  <c r="H32" i="11"/>
  <c r="G32" i="11"/>
  <c r="F32" i="11"/>
  <c r="C32" i="11"/>
  <c r="B32" i="11"/>
  <c r="E32" i="11" s="1"/>
  <c r="U31" i="11"/>
  <c r="T31" i="11"/>
  <c r="S31" i="11"/>
  <c r="R31" i="11"/>
  <c r="Q31" i="11"/>
  <c r="P31" i="11"/>
  <c r="E31" i="11"/>
  <c r="U30" i="11"/>
  <c r="T30" i="11"/>
  <c r="S30" i="11"/>
  <c r="R30" i="11"/>
  <c r="Q30" i="11"/>
  <c r="P30" i="11"/>
  <c r="E30" i="11"/>
  <c r="T29" i="11"/>
  <c r="S29" i="11"/>
  <c r="R29" i="11"/>
  <c r="Q29" i="11"/>
  <c r="P29" i="11"/>
  <c r="E29" i="11"/>
  <c r="U29" i="11" s="1"/>
  <c r="S28" i="11"/>
  <c r="R28" i="11"/>
  <c r="Q28" i="11"/>
  <c r="P28" i="11"/>
  <c r="E28" i="11"/>
  <c r="U28" i="11" s="1"/>
  <c r="O26" i="11"/>
  <c r="N26" i="11"/>
  <c r="M26" i="11"/>
  <c r="S26" i="11" s="1"/>
  <c r="L26" i="11"/>
  <c r="R26" i="11" s="1"/>
  <c r="K26" i="11"/>
  <c r="J26" i="11"/>
  <c r="I26" i="11"/>
  <c r="H26" i="11"/>
  <c r="P26" i="11" s="1"/>
  <c r="G26" i="11"/>
  <c r="F26" i="11"/>
  <c r="C26" i="11"/>
  <c r="B26" i="11"/>
  <c r="S25" i="11"/>
  <c r="R25" i="11"/>
  <c r="Q25" i="11"/>
  <c r="P25" i="11"/>
  <c r="E25" i="11"/>
  <c r="U25" i="11" s="1"/>
  <c r="S24" i="11"/>
  <c r="R24" i="11"/>
  <c r="Q24" i="11"/>
  <c r="P24" i="11"/>
  <c r="E24" i="11"/>
  <c r="S23" i="11"/>
  <c r="R23" i="11"/>
  <c r="Q23" i="11"/>
  <c r="P23" i="11"/>
  <c r="E23" i="11"/>
  <c r="T23" i="11" s="1"/>
  <c r="S22" i="11"/>
  <c r="R22" i="11"/>
  <c r="Q22" i="11"/>
  <c r="P22" i="11"/>
  <c r="E22" i="11"/>
  <c r="T22" i="11" s="1"/>
  <c r="S21" i="11"/>
  <c r="R21" i="11"/>
  <c r="Q21" i="11"/>
  <c r="P21" i="11"/>
  <c r="E21" i="11"/>
  <c r="S20" i="11"/>
  <c r="R20" i="11"/>
  <c r="Q20" i="11"/>
  <c r="P20" i="11"/>
  <c r="E20" i="11"/>
  <c r="U20" i="11" s="1"/>
  <c r="U19" i="11"/>
  <c r="T19" i="11"/>
  <c r="S19" i="11"/>
  <c r="R19" i="11"/>
  <c r="Q19" i="11"/>
  <c r="P19" i="11"/>
  <c r="E19" i="11"/>
  <c r="R17" i="11"/>
  <c r="O17" i="11"/>
  <c r="S17" i="11" s="1"/>
  <c r="N17" i="11"/>
  <c r="M17" i="11"/>
  <c r="L17" i="11"/>
  <c r="K17" i="11"/>
  <c r="J17" i="11"/>
  <c r="I17" i="11"/>
  <c r="H17" i="11"/>
  <c r="P17" i="11" s="1"/>
  <c r="G17" i="11"/>
  <c r="F17" i="11"/>
  <c r="C17" i="11"/>
  <c r="B17" i="11"/>
  <c r="T16" i="11"/>
  <c r="S16" i="11"/>
  <c r="R16" i="11"/>
  <c r="Q16" i="11"/>
  <c r="P16" i="11"/>
  <c r="E16" i="11"/>
  <c r="U16" i="11" s="1"/>
  <c r="S15" i="11"/>
  <c r="R15" i="11"/>
  <c r="Q15" i="11"/>
  <c r="P15" i="11"/>
  <c r="E15" i="11"/>
  <c r="U15" i="11" s="1"/>
  <c r="S14" i="11"/>
  <c r="R14" i="11"/>
  <c r="Q14" i="11"/>
  <c r="P14" i="11"/>
  <c r="E14" i="11"/>
  <c r="U14" i="11" s="1"/>
  <c r="S13" i="11"/>
  <c r="R13" i="11"/>
  <c r="Q13" i="11"/>
  <c r="P13" i="11"/>
  <c r="E13" i="11"/>
  <c r="S12" i="11"/>
  <c r="R12" i="11"/>
  <c r="Q12" i="11"/>
  <c r="P12" i="11"/>
  <c r="E12" i="11"/>
  <c r="T12" i="11" s="1"/>
  <c r="S11" i="11"/>
  <c r="R11" i="11"/>
  <c r="Q11" i="11"/>
  <c r="P11" i="11"/>
  <c r="E11" i="11"/>
  <c r="S10" i="11"/>
  <c r="R10" i="11"/>
  <c r="Q10" i="11"/>
  <c r="P10" i="11"/>
  <c r="E10" i="11"/>
  <c r="S9" i="11"/>
  <c r="R9" i="11"/>
  <c r="Q9" i="11"/>
  <c r="P9" i="11"/>
  <c r="E9" i="11"/>
  <c r="U9" i="11" s="1"/>
  <c r="S96" i="10"/>
  <c r="R96" i="10"/>
  <c r="Q96" i="10"/>
  <c r="P96" i="10"/>
  <c r="E96" i="10"/>
  <c r="S95" i="10"/>
  <c r="R95" i="10"/>
  <c r="Q95" i="10"/>
  <c r="P95" i="10"/>
  <c r="E95" i="10"/>
  <c r="T94" i="10"/>
  <c r="S94" i="10"/>
  <c r="R94" i="10"/>
  <c r="Q94" i="10"/>
  <c r="P94" i="10"/>
  <c r="E94" i="10"/>
  <c r="U94" i="10" s="1"/>
  <c r="S93" i="10"/>
  <c r="R93" i="10"/>
  <c r="Q93" i="10"/>
  <c r="U93" i="10" s="1"/>
  <c r="P93" i="10"/>
  <c r="E93" i="10"/>
  <c r="S92" i="10"/>
  <c r="R92" i="10"/>
  <c r="Q92" i="10"/>
  <c r="P92" i="10"/>
  <c r="E92" i="10"/>
  <c r="U92" i="10" s="1"/>
  <c r="S91" i="10"/>
  <c r="R91" i="10"/>
  <c r="Q91" i="10"/>
  <c r="P91" i="10"/>
  <c r="E91" i="10"/>
  <c r="T91" i="10" s="1"/>
  <c r="U90" i="10"/>
  <c r="S90" i="10"/>
  <c r="R90" i="10"/>
  <c r="Q90" i="10"/>
  <c r="P90" i="10"/>
  <c r="E90" i="10"/>
  <c r="T90" i="10" s="1"/>
  <c r="S89" i="10"/>
  <c r="R89" i="10"/>
  <c r="Q89" i="10"/>
  <c r="P89" i="10"/>
  <c r="E89" i="10"/>
  <c r="U89" i="10" s="1"/>
  <c r="S88" i="10"/>
  <c r="R88" i="10"/>
  <c r="Q88" i="10"/>
  <c r="P88" i="10"/>
  <c r="E88" i="10"/>
  <c r="W75" i="10"/>
  <c r="V75" i="10"/>
  <c r="O75" i="10"/>
  <c r="N75" i="10"/>
  <c r="M75" i="10"/>
  <c r="L75" i="10"/>
  <c r="R75" i="10" s="1"/>
  <c r="K75" i="10"/>
  <c r="J75" i="10"/>
  <c r="I75" i="10"/>
  <c r="H75" i="10"/>
  <c r="G75" i="10"/>
  <c r="F75" i="10"/>
  <c r="C75" i="10"/>
  <c r="B75" i="10"/>
  <c r="W74" i="10"/>
  <c r="V74" i="10"/>
  <c r="O74" i="10"/>
  <c r="N74" i="10"/>
  <c r="M74" i="10"/>
  <c r="L74" i="10"/>
  <c r="K74" i="10"/>
  <c r="J74" i="10"/>
  <c r="I74" i="10"/>
  <c r="H74" i="10"/>
  <c r="P74" i="10" s="1"/>
  <c r="G74" i="10"/>
  <c r="F74" i="10"/>
  <c r="C74" i="10"/>
  <c r="B74" i="10"/>
  <c r="E74" i="10" s="1"/>
  <c r="W73" i="10"/>
  <c r="V73" i="10"/>
  <c r="R73" i="10"/>
  <c r="O73" i="10"/>
  <c r="S73" i="10" s="1"/>
  <c r="N73" i="10"/>
  <c r="M73" i="10"/>
  <c r="L73" i="10"/>
  <c r="K73" i="10"/>
  <c r="J73" i="10"/>
  <c r="I73" i="10"/>
  <c r="Q73" i="10" s="1"/>
  <c r="H73" i="10"/>
  <c r="P73" i="10" s="1"/>
  <c r="G73" i="10"/>
  <c r="F73" i="10"/>
  <c r="C73" i="10"/>
  <c r="B73" i="10"/>
  <c r="E73" i="10" s="1"/>
  <c r="U72" i="10"/>
  <c r="T72" i="10"/>
  <c r="S72" i="10"/>
  <c r="R72" i="10"/>
  <c r="Q72" i="10"/>
  <c r="P72" i="10"/>
  <c r="E72" i="10"/>
  <c r="S71" i="10"/>
  <c r="R71" i="10"/>
  <c r="Q71" i="10"/>
  <c r="U71" i="10" s="1"/>
  <c r="P71" i="10"/>
  <c r="E71" i="10"/>
  <c r="T71" i="10" s="1"/>
  <c r="O69" i="10"/>
  <c r="N69" i="10"/>
  <c r="M69" i="10"/>
  <c r="L69" i="10"/>
  <c r="K69" i="10"/>
  <c r="J69" i="10"/>
  <c r="I69" i="10"/>
  <c r="H69" i="10"/>
  <c r="G69" i="10"/>
  <c r="F69" i="10"/>
  <c r="C69" i="10"/>
  <c r="B69" i="10"/>
  <c r="R68" i="10"/>
  <c r="O68" i="10"/>
  <c r="N68" i="10"/>
  <c r="M68" i="10"/>
  <c r="S68" i="10" s="1"/>
  <c r="L68" i="10"/>
  <c r="K68" i="10"/>
  <c r="J68" i="10"/>
  <c r="I68" i="10"/>
  <c r="H68" i="10"/>
  <c r="G68" i="10"/>
  <c r="F68" i="10"/>
  <c r="E68" i="10"/>
  <c r="C68" i="10"/>
  <c r="B68" i="10"/>
  <c r="T67" i="10"/>
  <c r="S67" i="10"/>
  <c r="R67" i="10"/>
  <c r="Q67" i="10"/>
  <c r="P67" i="10"/>
  <c r="E67" i="10"/>
  <c r="U67" i="10" s="1"/>
  <c r="S66" i="10"/>
  <c r="R66" i="10"/>
  <c r="Q66" i="10"/>
  <c r="P66" i="10"/>
  <c r="E66" i="10"/>
  <c r="S65" i="10"/>
  <c r="R65" i="10"/>
  <c r="Q65" i="10"/>
  <c r="P65" i="10"/>
  <c r="E65" i="10"/>
  <c r="U65" i="10" s="1"/>
  <c r="U64" i="10"/>
  <c r="S64" i="10"/>
  <c r="R64" i="10"/>
  <c r="Q64" i="10"/>
  <c r="P64" i="10"/>
  <c r="E64" i="10"/>
  <c r="T64" i="10" s="1"/>
  <c r="S63" i="10"/>
  <c r="R63" i="10"/>
  <c r="Q63" i="10"/>
  <c r="P63" i="10"/>
  <c r="E63" i="10"/>
  <c r="U63" i="10" s="1"/>
  <c r="O61" i="10"/>
  <c r="N61" i="10"/>
  <c r="M61" i="10"/>
  <c r="S61" i="10" s="1"/>
  <c r="L61" i="10"/>
  <c r="R61" i="10" s="1"/>
  <c r="K61" i="10"/>
  <c r="J61" i="10"/>
  <c r="I61" i="10"/>
  <c r="H61" i="10"/>
  <c r="C61" i="10"/>
  <c r="B61" i="10"/>
  <c r="S60" i="10"/>
  <c r="R60" i="10"/>
  <c r="Q60" i="10"/>
  <c r="P60" i="10"/>
  <c r="E60" i="10"/>
  <c r="U60" i="10" s="1"/>
  <c r="S59" i="10"/>
  <c r="R59" i="10"/>
  <c r="Q59" i="10"/>
  <c r="P59" i="10"/>
  <c r="E59" i="10"/>
  <c r="U59" i="10" s="1"/>
  <c r="U58" i="10"/>
  <c r="S58" i="10"/>
  <c r="R58" i="10"/>
  <c r="Q58" i="10"/>
  <c r="P58" i="10"/>
  <c r="E58" i="10"/>
  <c r="T58" i="10" s="1"/>
  <c r="S57" i="10"/>
  <c r="R57" i="10"/>
  <c r="Q57" i="10"/>
  <c r="P57" i="10"/>
  <c r="E57" i="10"/>
  <c r="O55" i="10"/>
  <c r="N55" i="10"/>
  <c r="M55" i="10"/>
  <c r="L55" i="10"/>
  <c r="K55" i="10"/>
  <c r="J55" i="10"/>
  <c r="I55" i="10"/>
  <c r="H55" i="10"/>
  <c r="G55" i="10"/>
  <c r="F55" i="10"/>
  <c r="C55" i="10"/>
  <c r="B55" i="10"/>
  <c r="U54" i="10"/>
  <c r="T54" i="10"/>
  <c r="S54" i="10"/>
  <c r="R54" i="10"/>
  <c r="Q54" i="10"/>
  <c r="P54" i="10"/>
  <c r="E54" i="10"/>
  <c r="S53" i="10"/>
  <c r="R53" i="10"/>
  <c r="Q53" i="10"/>
  <c r="P53" i="10"/>
  <c r="E53" i="10"/>
  <c r="T53" i="10" s="1"/>
  <c r="S52" i="10"/>
  <c r="R52" i="10"/>
  <c r="Q52" i="10"/>
  <c r="P52" i="10"/>
  <c r="E52" i="10"/>
  <c r="S51" i="10"/>
  <c r="R51" i="10"/>
  <c r="Q51" i="10"/>
  <c r="P51" i="10"/>
  <c r="E51" i="10"/>
  <c r="U51" i="10" s="1"/>
  <c r="S50" i="10"/>
  <c r="R50" i="10"/>
  <c r="Q50" i="10"/>
  <c r="P50" i="10"/>
  <c r="E50" i="10"/>
  <c r="T50" i="10" s="1"/>
  <c r="S49" i="10"/>
  <c r="R49" i="10"/>
  <c r="Q49" i="10"/>
  <c r="P49" i="10"/>
  <c r="E49" i="10"/>
  <c r="T49" i="10" s="1"/>
  <c r="U48" i="10"/>
  <c r="T48" i="10"/>
  <c r="S48" i="10"/>
  <c r="R48" i="10"/>
  <c r="Q48" i="10"/>
  <c r="P48" i="10"/>
  <c r="E48" i="10"/>
  <c r="T47" i="10"/>
  <c r="S47" i="10"/>
  <c r="R47" i="10"/>
  <c r="Q47" i="10"/>
  <c r="P47" i="10"/>
  <c r="E47" i="10"/>
  <c r="U47" i="10" s="1"/>
  <c r="T46" i="10"/>
  <c r="S46" i="10"/>
  <c r="R46" i="10"/>
  <c r="Q46" i="10"/>
  <c r="P46" i="10"/>
  <c r="E46" i="10"/>
  <c r="U46" i="10" s="1"/>
  <c r="S45" i="10"/>
  <c r="R45" i="10"/>
  <c r="Q45" i="10"/>
  <c r="P45" i="10"/>
  <c r="E45" i="10"/>
  <c r="T45" i="10" s="1"/>
  <c r="S44" i="10"/>
  <c r="R44" i="10"/>
  <c r="Q44" i="10"/>
  <c r="P44" i="10"/>
  <c r="E44" i="10"/>
  <c r="T44" i="10" s="1"/>
  <c r="O42" i="10"/>
  <c r="S42" i="10" s="1"/>
  <c r="N42" i="10"/>
  <c r="M42" i="10"/>
  <c r="L42" i="10"/>
  <c r="R42" i="10" s="1"/>
  <c r="K42" i="10"/>
  <c r="J42" i="10"/>
  <c r="I42" i="10"/>
  <c r="H42" i="10"/>
  <c r="G42" i="10"/>
  <c r="F42" i="10"/>
  <c r="C42" i="10"/>
  <c r="B42" i="10"/>
  <c r="S41" i="10"/>
  <c r="R41" i="10"/>
  <c r="Q41" i="10"/>
  <c r="P41" i="10"/>
  <c r="E41" i="10"/>
  <c r="S40" i="10"/>
  <c r="R40" i="10"/>
  <c r="Q40" i="10"/>
  <c r="P40" i="10"/>
  <c r="E40" i="10"/>
  <c r="U40" i="10" s="1"/>
  <c r="S39" i="10"/>
  <c r="R39" i="10"/>
  <c r="Q39" i="10"/>
  <c r="P39" i="10"/>
  <c r="E39" i="10"/>
  <c r="U39" i="10" s="1"/>
  <c r="S38" i="10"/>
  <c r="R38" i="10"/>
  <c r="Q38" i="10"/>
  <c r="P38" i="10"/>
  <c r="T38" i="10" s="1"/>
  <c r="E38" i="10"/>
  <c r="U38" i="10" s="1"/>
  <c r="S37" i="10"/>
  <c r="R37" i="10"/>
  <c r="Q37" i="10"/>
  <c r="P37" i="10"/>
  <c r="E37" i="10"/>
  <c r="T37" i="10" s="1"/>
  <c r="O35" i="10"/>
  <c r="S35" i="10" s="1"/>
  <c r="N35" i="10"/>
  <c r="M35" i="10"/>
  <c r="L35" i="10"/>
  <c r="R35" i="10" s="1"/>
  <c r="K35" i="10"/>
  <c r="J35" i="10"/>
  <c r="I35" i="10"/>
  <c r="Q35" i="10" s="1"/>
  <c r="H35" i="10"/>
  <c r="P35" i="10" s="1"/>
  <c r="G35" i="10"/>
  <c r="F35" i="10"/>
  <c r="C35" i="10"/>
  <c r="B35" i="10"/>
  <c r="S34" i="10"/>
  <c r="R34" i="10"/>
  <c r="Q34" i="10"/>
  <c r="P34" i="10"/>
  <c r="E34" i="10"/>
  <c r="O32" i="10"/>
  <c r="N32" i="10"/>
  <c r="M32" i="10"/>
  <c r="S32" i="10" s="1"/>
  <c r="L32" i="10"/>
  <c r="R32" i="10" s="1"/>
  <c r="K32" i="10"/>
  <c r="J32" i="10"/>
  <c r="I32" i="10"/>
  <c r="H32" i="10"/>
  <c r="G32" i="10"/>
  <c r="F32" i="10"/>
  <c r="C32" i="10"/>
  <c r="B32" i="10"/>
  <c r="S31" i="10"/>
  <c r="R31" i="10"/>
  <c r="Q31" i="10"/>
  <c r="P31" i="10"/>
  <c r="E31" i="10"/>
  <c r="T31" i="10" s="1"/>
  <c r="S30" i="10"/>
  <c r="R30" i="10"/>
  <c r="Q30" i="10"/>
  <c r="P30" i="10"/>
  <c r="E30" i="10"/>
  <c r="U30" i="10" s="1"/>
  <c r="S29" i="10"/>
  <c r="R29" i="10"/>
  <c r="Q29" i="10"/>
  <c r="P29" i="10"/>
  <c r="E29" i="10"/>
  <c r="S28" i="10"/>
  <c r="R28" i="10"/>
  <c r="Q28" i="10"/>
  <c r="P28" i="10"/>
  <c r="E28" i="10"/>
  <c r="U28" i="10" s="1"/>
  <c r="O26" i="10"/>
  <c r="N26" i="10"/>
  <c r="M26" i="10"/>
  <c r="S26" i="10" s="1"/>
  <c r="L26" i="10"/>
  <c r="R26" i="10" s="1"/>
  <c r="K26" i="10"/>
  <c r="J26" i="10"/>
  <c r="I26" i="10"/>
  <c r="H26" i="10"/>
  <c r="G26" i="10"/>
  <c r="F26" i="10"/>
  <c r="C26" i="10"/>
  <c r="B26" i="10"/>
  <c r="S25" i="10"/>
  <c r="R25" i="10"/>
  <c r="Q25" i="10"/>
  <c r="P25" i="10"/>
  <c r="E25" i="10"/>
  <c r="S24" i="10"/>
  <c r="R24" i="10"/>
  <c r="Q24" i="10"/>
  <c r="P24" i="10"/>
  <c r="E24" i="10"/>
  <c r="T24" i="10" s="1"/>
  <c r="U23" i="10"/>
  <c r="S23" i="10"/>
  <c r="R23" i="10"/>
  <c r="Q23" i="10"/>
  <c r="P23" i="10"/>
  <c r="E23" i="10"/>
  <c r="T23" i="10" s="1"/>
  <c r="S22" i="10"/>
  <c r="R22" i="10"/>
  <c r="Q22" i="10"/>
  <c r="P22" i="10"/>
  <c r="E22" i="10"/>
  <c r="U22" i="10" s="1"/>
  <c r="S21" i="10"/>
  <c r="R21" i="10"/>
  <c r="Q21" i="10"/>
  <c r="P21" i="10"/>
  <c r="E21" i="10"/>
  <c r="U20" i="10"/>
  <c r="S20" i="10"/>
  <c r="R20" i="10"/>
  <c r="Q20" i="10"/>
  <c r="P20" i="10"/>
  <c r="E20" i="10"/>
  <c r="T20" i="10" s="1"/>
  <c r="U19" i="10"/>
  <c r="T19" i="10"/>
  <c r="S19" i="10"/>
  <c r="R19" i="10"/>
  <c r="Q19" i="10"/>
  <c r="P19" i="10"/>
  <c r="E19" i="10"/>
  <c r="R17" i="10"/>
  <c r="O17" i="10"/>
  <c r="N17" i="10"/>
  <c r="M17" i="10"/>
  <c r="L17" i="10"/>
  <c r="K17" i="10"/>
  <c r="J17" i="10"/>
  <c r="I17" i="10"/>
  <c r="H17" i="10"/>
  <c r="G17" i="10"/>
  <c r="F17" i="10"/>
  <c r="E17" i="10"/>
  <c r="C17" i="10"/>
  <c r="B17" i="10"/>
  <c r="U16" i="10"/>
  <c r="T16" i="10"/>
  <c r="S16" i="10"/>
  <c r="R16" i="10"/>
  <c r="Q16" i="10"/>
  <c r="P16" i="10"/>
  <c r="E16" i="10"/>
  <c r="S15" i="10"/>
  <c r="R15" i="10"/>
  <c r="Q15" i="10"/>
  <c r="P15" i="10"/>
  <c r="E15" i="10"/>
  <c r="S14" i="10"/>
  <c r="R14" i="10"/>
  <c r="Q14" i="10"/>
  <c r="P14" i="10"/>
  <c r="E14" i="10"/>
  <c r="U14" i="10" s="1"/>
  <c r="U13" i="10"/>
  <c r="S13" i="10"/>
  <c r="R13" i="10"/>
  <c r="Q13" i="10"/>
  <c r="P13" i="10"/>
  <c r="E13" i="10"/>
  <c r="T13" i="10" s="1"/>
  <c r="S12" i="10"/>
  <c r="R12" i="10"/>
  <c r="Q12" i="10"/>
  <c r="P12" i="10"/>
  <c r="E12" i="10"/>
  <c r="U12" i="10" s="1"/>
  <c r="S11" i="10"/>
  <c r="R11" i="10"/>
  <c r="Q11" i="10"/>
  <c r="P11" i="10"/>
  <c r="E11" i="10"/>
  <c r="S10" i="10"/>
  <c r="R10" i="10"/>
  <c r="Q10" i="10"/>
  <c r="P10" i="10"/>
  <c r="E10" i="10"/>
  <c r="T9" i="10"/>
  <c r="S9" i="10"/>
  <c r="R9" i="10"/>
  <c r="Q9" i="10"/>
  <c r="P9" i="10"/>
  <c r="E9" i="10"/>
  <c r="U96" i="9"/>
  <c r="T96" i="9"/>
  <c r="S96" i="9"/>
  <c r="R96" i="9"/>
  <c r="Q96" i="9"/>
  <c r="P96" i="9"/>
  <c r="E96" i="9"/>
  <c r="S95" i="9"/>
  <c r="R95" i="9"/>
  <c r="Q95" i="9"/>
  <c r="P95" i="9"/>
  <c r="E95" i="9"/>
  <c r="T95" i="9" s="1"/>
  <c r="S94" i="9"/>
  <c r="R94" i="9"/>
  <c r="Q94" i="9"/>
  <c r="P94" i="9"/>
  <c r="E94" i="9"/>
  <c r="T93" i="9"/>
  <c r="S93" i="9"/>
  <c r="R93" i="9"/>
  <c r="Q93" i="9"/>
  <c r="P93" i="9"/>
  <c r="E93" i="9"/>
  <c r="U93" i="9" s="1"/>
  <c r="U92" i="9"/>
  <c r="T92" i="9"/>
  <c r="S92" i="9"/>
  <c r="R92" i="9"/>
  <c r="Q92" i="9"/>
  <c r="P92" i="9"/>
  <c r="E92" i="9"/>
  <c r="U91" i="9"/>
  <c r="T91" i="9"/>
  <c r="S91" i="9"/>
  <c r="R91" i="9"/>
  <c r="Q91" i="9"/>
  <c r="P91" i="9"/>
  <c r="E91" i="9"/>
  <c r="S90" i="9"/>
  <c r="R90" i="9"/>
  <c r="Q90" i="9"/>
  <c r="P90" i="9"/>
  <c r="E90" i="9"/>
  <c r="U90" i="9" s="1"/>
  <c r="S89" i="9"/>
  <c r="R89" i="9"/>
  <c r="Q89" i="9"/>
  <c r="P89" i="9"/>
  <c r="E89" i="9"/>
  <c r="U89" i="9" s="1"/>
  <c r="S88" i="9"/>
  <c r="R88" i="9"/>
  <c r="Q88" i="9"/>
  <c r="P88" i="9"/>
  <c r="E88" i="9"/>
  <c r="U88" i="9" s="1"/>
  <c r="O75" i="9"/>
  <c r="N75" i="9"/>
  <c r="M75" i="9"/>
  <c r="L75" i="9"/>
  <c r="K75" i="9"/>
  <c r="J75" i="9"/>
  <c r="I75" i="9"/>
  <c r="H75" i="9"/>
  <c r="G75" i="9"/>
  <c r="F75" i="9"/>
  <c r="C75" i="9"/>
  <c r="B75" i="9"/>
  <c r="O74" i="9"/>
  <c r="N74" i="9"/>
  <c r="M74" i="9"/>
  <c r="L74" i="9"/>
  <c r="K74" i="9"/>
  <c r="J74" i="9"/>
  <c r="I74" i="9"/>
  <c r="H74" i="9"/>
  <c r="P74" i="9" s="1"/>
  <c r="G74" i="9"/>
  <c r="F74" i="9"/>
  <c r="C74" i="9"/>
  <c r="B74" i="9"/>
  <c r="E74" i="9" s="1"/>
  <c r="O73" i="9"/>
  <c r="N73" i="9"/>
  <c r="M73" i="9"/>
  <c r="S73" i="9" s="1"/>
  <c r="L73" i="9"/>
  <c r="R73" i="9" s="1"/>
  <c r="K73" i="9"/>
  <c r="J73" i="9"/>
  <c r="I73" i="9"/>
  <c r="H73" i="9"/>
  <c r="G73" i="9"/>
  <c r="F73" i="9"/>
  <c r="C73" i="9"/>
  <c r="E73" i="9" s="1"/>
  <c r="B73" i="9"/>
  <c r="S72" i="9"/>
  <c r="R72" i="9"/>
  <c r="Q72" i="9"/>
  <c r="P72" i="9"/>
  <c r="E72" i="9"/>
  <c r="S71" i="9"/>
  <c r="R71" i="9"/>
  <c r="Q71" i="9"/>
  <c r="P71" i="9"/>
  <c r="E71" i="9"/>
  <c r="O69" i="9"/>
  <c r="N69" i="9"/>
  <c r="M69" i="9"/>
  <c r="L69" i="9"/>
  <c r="K69" i="9"/>
  <c r="J69" i="9"/>
  <c r="I69" i="9"/>
  <c r="H69" i="9"/>
  <c r="G69" i="9"/>
  <c r="F69" i="9"/>
  <c r="C69" i="9"/>
  <c r="B69" i="9"/>
  <c r="E69" i="9" s="1"/>
  <c r="O68" i="9"/>
  <c r="N68" i="9"/>
  <c r="M68" i="9"/>
  <c r="S68" i="9" s="1"/>
  <c r="L68" i="9"/>
  <c r="R68" i="9" s="1"/>
  <c r="K68" i="9"/>
  <c r="J68" i="9"/>
  <c r="I68" i="9"/>
  <c r="H68" i="9"/>
  <c r="G68" i="9"/>
  <c r="F68" i="9"/>
  <c r="C68" i="9"/>
  <c r="B68" i="9"/>
  <c r="E68" i="9" s="1"/>
  <c r="T67" i="9"/>
  <c r="S67" i="9"/>
  <c r="R67" i="9"/>
  <c r="Q67" i="9"/>
  <c r="P67" i="9"/>
  <c r="E67" i="9"/>
  <c r="U67" i="9" s="1"/>
  <c r="S66" i="9"/>
  <c r="R66" i="9"/>
  <c r="Q66" i="9"/>
  <c r="P66" i="9"/>
  <c r="E66" i="9"/>
  <c r="U66" i="9" s="1"/>
  <c r="S65" i="9"/>
  <c r="R65" i="9"/>
  <c r="Q65" i="9"/>
  <c r="P65" i="9"/>
  <c r="E65" i="9"/>
  <c r="T65" i="9" s="1"/>
  <c r="U64" i="9"/>
  <c r="S64" i="9"/>
  <c r="R64" i="9"/>
  <c r="Q64" i="9"/>
  <c r="P64" i="9"/>
  <c r="E64" i="9"/>
  <c r="T64" i="9" s="1"/>
  <c r="U63" i="9"/>
  <c r="T63" i="9"/>
  <c r="S63" i="9"/>
  <c r="R63" i="9"/>
  <c r="Q63" i="9"/>
  <c r="P63" i="9"/>
  <c r="E63" i="9"/>
  <c r="O61" i="9"/>
  <c r="N61" i="9"/>
  <c r="M61" i="9"/>
  <c r="S61" i="9" s="1"/>
  <c r="L61" i="9"/>
  <c r="R61" i="9" s="1"/>
  <c r="K61" i="9"/>
  <c r="J61" i="9"/>
  <c r="I61" i="9"/>
  <c r="H61" i="9"/>
  <c r="C61" i="9"/>
  <c r="B61" i="9"/>
  <c r="S60" i="9"/>
  <c r="R60" i="9"/>
  <c r="Q60" i="9"/>
  <c r="P60" i="9"/>
  <c r="E60" i="9"/>
  <c r="U60" i="9" s="1"/>
  <c r="S59" i="9"/>
  <c r="R59" i="9"/>
  <c r="Q59" i="9"/>
  <c r="P59" i="9"/>
  <c r="E59" i="9"/>
  <c r="T59" i="9" s="1"/>
  <c r="S58" i="9"/>
  <c r="R58" i="9"/>
  <c r="Q58" i="9"/>
  <c r="P58" i="9"/>
  <c r="E58" i="9"/>
  <c r="U58" i="9" s="1"/>
  <c r="S57" i="9"/>
  <c r="R57" i="9"/>
  <c r="Q57" i="9"/>
  <c r="P57" i="9"/>
  <c r="E57" i="9"/>
  <c r="U57" i="9" s="1"/>
  <c r="O55" i="9"/>
  <c r="N55" i="9"/>
  <c r="M55" i="9"/>
  <c r="L55" i="9"/>
  <c r="R55" i="9" s="1"/>
  <c r="K55" i="9"/>
  <c r="J55" i="9"/>
  <c r="I55" i="9"/>
  <c r="H55" i="9"/>
  <c r="G55" i="9"/>
  <c r="F55" i="9"/>
  <c r="C55" i="9"/>
  <c r="B55" i="9"/>
  <c r="S54" i="9"/>
  <c r="R54" i="9"/>
  <c r="Q54" i="9"/>
  <c r="P54" i="9"/>
  <c r="E54" i="9"/>
  <c r="U54" i="9" s="1"/>
  <c r="S53" i="9"/>
  <c r="R53" i="9"/>
  <c r="Q53" i="9"/>
  <c r="P53" i="9"/>
  <c r="E53" i="9"/>
  <c r="T53" i="9" s="1"/>
  <c r="U52" i="9"/>
  <c r="S52" i="9"/>
  <c r="R52" i="9"/>
  <c r="Q52" i="9"/>
  <c r="P52" i="9"/>
  <c r="E52" i="9"/>
  <c r="T52" i="9" s="1"/>
  <c r="S51" i="9"/>
  <c r="R51" i="9"/>
  <c r="Q51" i="9"/>
  <c r="P51" i="9"/>
  <c r="E51" i="9"/>
  <c r="U51" i="9" s="1"/>
  <c r="S50" i="9"/>
  <c r="R50" i="9"/>
  <c r="Q50" i="9"/>
  <c r="P50" i="9"/>
  <c r="E50" i="9"/>
  <c r="T49" i="9"/>
  <c r="S49" i="9"/>
  <c r="R49" i="9"/>
  <c r="Q49" i="9"/>
  <c r="P49" i="9"/>
  <c r="E49" i="9"/>
  <c r="U49" i="9" s="1"/>
  <c r="T48" i="9"/>
  <c r="S48" i="9"/>
  <c r="R48" i="9"/>
  <c r="Q48" i="9"/>
  <c r="P48" i="9"/>
  <c r="E48" i="9"/>
  <c r="U48" i="9" s="1"/>
  <c r="S47" i="9"/>
  <c r="R47" i="9"/>
  <c r="Q47" i="9"/>
  <c r="P47" i="9"/>
  <c r="E47" i="9"/>
  <c r="U47" i="9" s="1"/>
  <c r="S46" i="9"/>
  <c r="R46" i="9"/>
  <c r="Q46" i="9"/>
  <c r="P46" i="9"/>
  <c r="E46" i="9"/>
  <c r="U46" i="9" s="1"/>
  <c r="S45" i="9"/>
  <c r="R45" i="9"/>
  <c r="Q45" i="9"/>
  <c r="P45" i="9"/>
  <c r="E45" i="9"/>
  <c r="S44" i="9"/>
  <c r="R44" i="9"/>
  <c r="Q44" i="9"/>
  <c r="P44" i="9"/>
  <c r="E44" i="9"/>
  <c r="T44" i="9" s="1"/>
  <c r="O42" i="9"/>
  <c r="N42" i="9"/>
  <c r="M42" i="9"/>
  <c r="L42" i="9"/>
  <c r="K42" i="9"/>
  <c r="J42" i="9"/>
  <c r="I42" i="9"/>
  <c r="H42" i="9"/>
  <c r="G42" i="9"/>
  <c r="F42" i="9"/>
  <c r="C42" i="9"/>
  <c r="B42" i="9"/>
  <c r="E42" i="9" s="1"/>
  <c r="S41" i="9"/>
  <c r="R41" i="9"/>
  <c r="Q41" i="9"/>
  <c r="P41" i="9"/>
  <c r="E41" i="9"/>
  <c r="T41" i="9" s="1"/>
  <c r="S40" i="9"/>
  <c r="R40" i="9"/>
  <c r="Q40" i="9"/>
  <c r="P40" i="9"/>
  <c r="E40" i="9"/>
  <c r="U40" i="9" s="1"/>
  <c r="S39" i="9"/>
  <c r="R39" i="9"/>
  <c r="Q39" i="9"/>
  <c r="P39" i="9"/>
  <c r="E39" i="9"/>
  <c r="U39" i="9" s="1"/>
  <c r="U38" i="9"/>
  <c r="T38" i="9"/>
  <c r="S38" i="9"/>
  <c r="R38" i="9"/>
  <c r="Q38" i="9"/>
  <c r="P38" i="9"/>
  <c r="E38" i="9"/>
  <c r="T37" i="9"/>
  <c r="S37" i="9"/>
  <c r="R37" i="9"/>
  <c r="Q37" i="9"/>
  <c r="P37" i="9"/>
  <c r="E37" i="9"/>
  <c r="U37" i="9" s="1"/>
  <c r="O35" i="9"/>
  <c r="N35" i="9"/>
  <c r="M35" i="9"/>
  <c r="S35" i="9" s="1"/>
  <c r="L35" i="9"/>
  <c r="R35" i="9" s="1"/>
  <c r="K35" i="9"/>
  <c r="J35" i="9"/>
  <c r="I35" i="9"/>
  <c r="H35" i="9"/>
  <c r="G35" i="9"/>
  <c r="F35" i="9"/>
  <c r="C35" i="9"/>
  <c r="B35" i="9"/>
  <c r="E35" i="9" s="1"/>
  <c r="S34" i="9"/>
  <c r="R34" i="9"/>
  <c r="Q34" i="9"/>
  <c r="P34" i="9"/>
  <c r="E34" i="9"/>
  <c r="O32" i="9"/>
  <c r="N32" i="9"/>
  <c r="M32" i="9"/>
  <c r="S32" i="9" s="1"/>
  <c r="L32" i="9"/>
  <c r="R32" i="9" s="1"/>
  <c r="K32" i="9"/>
  <c r="J32" i="9"/>
  <c r="I32" i="9"/>
  <c r="H32" i="9"/>
  <c r="G32" i="9"/>
  <c r="F32" i="9"/>
  <c r="C32" i="9"/>
  <c r="B32" i="9"/>
  <c r="E32" i="9" s="1"/>
  <c r="T31" i="9"/>
  <c r="S31" i="9"/>
  <c r="R31" i="9"/>
  <c r="Q31" i="9"/>
  <c r="P31" i="9"/>
  <c r="E31" i="9"/>
  <c r="U31" i="9" s="1"/>
  <c r="S30" i="9"/>
  <c r="R30" i="9"/>
  <c r="Q30" i="9"/>
  <c r="P30" i="9"/>
  <c r="E30" i="9"/>
  <c r="S29" i="9"/>
  <c r="R29" i="9"/>
  <c r="Q29" i="9"/>
  <c r="P29" i="9"/>
  <c r="E29" i="9"/>
  <c r="U29" i="9" s="1"/>
  <c r="S28" i="9"/>
  <c r="R28" i="9"/>
  <c r="Q28" i="9"/>
  <c r="P28" i="9"/>
  <c r="E28" i="9"/>
  <c r="T28" i="9" s="1"/>
  <c r="O26" i="9"/>
  <c r="N26" i="9"/>
  <c r="M26" i="9"/>
  <c r="S26" i="9" s="1"/>
  <c r="L26" i="9"/>
  <c r="R26" i="9" s="1"/>
  <c r="K26" i="9"/>
  <c r="J26" i="9"/>
  <c r="I26" i="9"/>
  <c r="H26" i="9"/>
  <c r="G26" i="9"/>
  <c r="F26" i="9"/>
  <c r="C26" i="9"/>
  <c r="B26" i="9"/>
  <c r="E26" i="9" s="1"/>
  <c r="S25" i="9"/>
  <c r="R25" i="9"/>
  <c r="Q25" i="9"/>
  <c r="P25" i="9"/>
  <c r="E25" i="9"/>
  <c r="T25" i="9" s="1"/>
  <c r="S24" i="9"/>
  <c r="R24" i="9"/>
  <c r="Q24" i="9"/>
  <c r="P24" i="9"/>
  <c r="E24" i="9"/>
  <c r="T24" i="9" s="1"/>
  <c r="S23" i="9"/>
  <c r="R23" i="9"/>
  <c r="Q23" i="9"/>
  <c r="P23" i="9"/>
  <c r="E23" i="9"/>
  <c r="S22" i="9"/>
  <c r="R22" i="9"/>
  <c r="Q22" i="9"/>
  <c r="P22" i="9"/>
  <c r="E22" i="9"/>
  <c r="U22" i="9" s="1"/>
  <c r="U21" i="9"/>
  <c r="T21" i="9"/>
  <c r="S21" i="9"/>
  <c r="R21" i="9"/>
  <c r="Q21" i="9"/>
  <c r="P21" i="9"/>
  <c r="E21" i="9"/>
  <c r="U20" i="9"/>
  <c r="T20" i="9"/>
  <c r="S20" i="9"/>
  <c r="R20" i="9"/>
  <c r="Q20" i="9"/>
  <c r="P20" i="9"/>
  <c r="E20" i="9"/>
  <c r="T19" i="9"/>
  <c r="S19" i="9"/>
  <c r="R19" i="9"/>
  <c r="Q19" i="9"/>
  <c r="P19" i="9"/>
  <c r="E19" i="9"/>
  <c r="U19" i="9" s="1"/>
  <c r="O17" i="9"/>
  <c r="N17" i="9"/>
  <c r="M17" i="9"/>
  <c r="L17" i="9"/>
  <c r="R17" i="9" s="1"/>
  <c r="K17" i="9"/>
  <c r="J17" i="9"/>
  <c r="I17" i="9"/>
  <c r="H17" i="9"/>
  <c r="G17" i="9"/>
  <c r="F17" i="9"/>
  <c r="C17" i="9"/>
  <c r="B17" i="9"/>
  <c r="E17" i="9" s="1"/>
  <c r="T16" i="9"/>
  <c r="S16" i="9"/>
  <c r="R16" i="9"/>
  <c r="Q16" i="9"/>
  <c r="P16" i="9"/>
  <c r="E16" i="9"/>
  <c r="U16" i="9" s="1"/>
  <c r="S15" i="9"/>
  <c r="R15" i="9"/>
  <c r="Q15" i="9"/>
  <c r="P15" i="9"/>
  <c r="E15" i="9"/>
  <c r="U15" i="9" s="1"/>
  <c r="S14" i="9"/>
  <c r="R14" i="9"/>
  <c r="Q14" i="9"/>
  <c r="P14" i="9"/>
  <c r="E14" i="9"/>
  <c r="T14" i="9" s="1"/>
  <c r="U13" i="9"/>
  <c r="S13" i="9"/>
  <c r="R13" i="9"/>
  <c r="Q13" i="9"/>
  <c r="P13" i="9"/>
  <c r="E13" i="9"/>
  <c r="T13" i="9" s="1"/>
  <c r="U12" i="9"/>
  <c r="T12" i="9"/>
  <c r="S12" i="9"/>
  <c r="R12" i="9"/>
  <c r="Q12" i="9"/>
  <c r="P12" i="9"/>
  <c r="E12" i="9"/>
  <c r="T11" i="9"/>
  <c r="S11" i="9"/>
  <c r="R11" i="9"/>
  <c r="Q11" i="9"/>
  <c r="P11" i="9"/>
  <c r="E11" i="9"/>
  <c r="U11" i="9" s="1"/>
  <c r="S10" i="9"/>
  <c r="R10" i="9"/>
  <c r="Q10" i="9"/>
  <c r="U10" i="9" s="1"/>
  <c r="P10" i="9"/>
  <c r="T10" i="9" s="1"/>
  <c r="E10" i="9"/>
  <c r="S9" i="9"/>
  <c r="R9" i="9"/>
  <c r="Q9" i="9"/>
  <c r="P9" i="9"/>
  <c r="E9" i="9"/>
  <c r="S96" i="8"/>
  <c r="R96" i="8"/>
  <c r="Q96" i="8"/>
  <c r="P96" i="8"/>
  <c r="E96" i="8"/>
  <c r="U96" i="8" s="1"/>
  <c r="S95" i="8"/>
  <c r="R95" i="8"/>
  <c r="Q95" i="8"/>
  <c r="P95" i="8"/>
  <c r="E95" i="8"/>
  <c r="U95" i="8" s="1"/>
  <c r="S94" i="8"/>
  <c r="R94" i="8"/>
  <c r="Q94" i="8"/>
  <c r="P94" i="8"/>
  <c r="E94" i="8"/>
  <c r="T94" i="8" s="1"/>
  <c r="S93" i="8"/>
  <c r="R93" i="8"/>
  <c r="Q93" i="8"/>
  <c r="P93" i="8"/>
  <c r="E93" i="8"/>
  <c r="T93" i="8" s="1"/>
  <c r="U92" i="8"/>
  <c r="T92" i="8"/>
  <c r="S92" i="8"/>
  <c r="R92" i="8"/>
  <c r="Q92" i="8"/>
  <c r="P92" i="8"/>
  <c r="E92" i="8"/>
  <c r="T91" i="8"/>
  <c r="S91" i="8"/>
  <c r="R91" i="8"/>
  <c r="Q91" i="8"/>
  <c r="P91" i="8"/>
  <c r="E91" i="8"/>
  <c r="U91" i="8" s="1"/>
  <c r="U90" i="8"/>
  <c r="T90" i="8"/>
  <c r="S90" i="8"/>
  <c r="R90" i="8"/>
  <c r="Q90" i="8"/>
  <c r="P90" i="8"/>
  <c r="E90" i="8"/>
  <c r="U89" i="8"/>
  <c r="T89" i="8"/>
  <c r="S89" i="8"/>
  <c r="R89" i="8"/>
  <c r="Q89" i="8"/>
  <c r="P89" i="8"/>
  <c r="E89" i="8"/>
  <c r="S88" i="8"/>
  <c r="R88" i="8"/>
  <c r="Q88" i="8"/>
  <c r="P88" i="8"/>
  <c r="E88" i="8"/>
  <c r="T88" i="8" s="1"/>
  <c r="W75" i="8"/>
  <c r="V75" i="8"/>
  <c r="O75" i="8"/>
  <c r="N75" i="8"/>
  <c r="M75" i="8"/>
  <c r="S75" i="8" s="1"/>
  <c r="L75" i="8"/>
  <c r="K75" i="8"/>
  <c r="J75" i="8"/>
  <c r="I75" i="8"/>
  <c r="H75" i="8"/>
  <c r="G75" i="8"/>
  <c r="F75" i="8"/>
  <c r="C75" i="8"/>
  <c r="B75" i="8"/>
  <c r="W74" i="8"/>
  <c r="V74" i="8"/>
  <c r="S74" i="8"/>
  <c r="O74" i="8"/>
  <c r="N74" i="8"/>
  <c r="M74" i="8"/>
  <c r="L74" i="8"/>
  <c r="R74" i="8" s="1"/>
  <c r="K74" i="8"/>
  <c r="J74" i="8"/>
  <c r="I74" i="8"/>
  <c r="Q74" i="8" s="1"/>
  <c r="H74" i="8"/>
  <c r="G74" i="8"/>
  <c r="F74" i="8"/>
  <c r="C74" i="8"/>
  <c r="B74" i="8"/>
  <c r="E74" i="8" s="1"/>
  <c r="W73" i="8"/>
  <c r="V73" i="8"/>
  <c r="O73" i="8"/>
  <c r="N73" i="8"/>
  <c r="M73" i="8"/>
  <c r="S73" i="8" s="1"/>
  <c r="L73" i="8"/>
  <c r="R73" i="8" s="1"/>
  <c r="K73" i="8"/>
  <c r="J73" i="8"/>
  <c r="I73" i="8"/>
  <c r="H73" i="8"/>
  <c r="P73" i="8" s="1"/>
  <c r="G73" i="8"/>
  <c r="F73" i="8"/>
  <c r="C73" i="8"/>
  <c r="E73" i="8" s="1"/>
  <c r="B73" i="8"/>
  <c r="S72" i="8"/>
  <c r="R72" i="8"/>
  <c r="Q72" i="8"/>
  <c r="P72" i="8"/>
  <c r="E72" i="8"/>
  <c r="U72" i="8" s="1"/>
  <c r="S71" i="8"/>
  <c r="R71" i="8"/>
  <c r="Q71" i="8"/>
  <c r="P71" i="8"/>
  <c r="E71" i="8"/>
  <c r="O69" i="8"/>
  <c r="N69" i="8"/>
  <c r="M69" i="8"/>
  <c r="S69" i="8" s="1"/>
  <c r="L69" i="8"/>
  <c r="K69" i="8"/>
  <c r="J69" i="8"/>
  <c r="I69" i="8"/>
  <c r="H69" i="8"/>
  <c r="G69" i="8"/>
  <c r="F69" i="8"/>
  <c r="C69" i="8"/>
  <c r="B69" i="8"/>
  <c r="O68" i="8"/>
  <c r="N68" i="8"/>
  <c r="M68" i="8"/>
  <c r="S68" i="8" s="1"/>
  <c r="L68" i="8"/>
  <c r="R68" i="8" s="1"/>
  <c r="K68" i="8"/>
  <c r="J68" i="8"/>
  <c r="I68" i="8"/>
  <c r="H68" i="8"/>
  <c r="G68" i="8"/>
  <c r="F68" i="8"/>
  <c r="C68" i="8"/>
  <c r="B68" i="8"/>
  <c r="E68" i="8" s="1"/>
  <c r="T67" i="8"/>
  <c r="S67" i="8"/>
  <c r="R67" i="8"/>
  <c r="Q67" i="8"/>
  <c r="P67" i="8"/>
  <c r="E67" i="8"/>
  <c r="U67" i="8" s="1"/>
  <c r="S66" i="8"/>
  <c r="R66" i="8"/>
  <c r="Q66" i="8"/>
  <c r="P66" i="8"/>
  <c r="E66" i="8"/>
  <c r="U66" i="8" s="1"/>
  <c r="S65" i="8"/>
  <c r="R65" i="8"/>
  <c r="Q65" i="8"/>
  <c r="P65" i="8"/>
  <c r="E65" i="8"/>
  <c r="T65" i="8" s="1"/>
  <c r="U64" i="8"/>
  <c r="S64" i="8"/>
  <c r="R64" i="8"/>
  <c r="Q64" i="8"/>
  <c r="P64" i="8"/>
  <c r="E64" i="8"/>
  <c r="T64" i="8" s="1"/>
  <c r="S63" i="8"/>
  <c r="R63" i="8"/>
  <c r="Q63" i="8"/>
  <c r="P63" i="8"/>
  <c r="E63" i="8"/>
  <c r="U63" i="8" s="1"/>
  <c r="O61" i="8"/>
  <c r="N61" i="8"/>
  <c r="M61" i="8"/>
  <c r="S61" i="8" s="1"/>
  <c r="L61" i="8"/>
  <c r="R61" i="8" s="1"/>
  <c r="K61" i="8"/>
  <c r="J61" i="8"/>
  <c r="I61" i="8"/>
  <c r="H61" i="8"/>
  <c r="C61" i="8"/>
  <c r="B61" i="8"/>
  <c r="T60" i="8"/>
  <c r="S60" i="8"/>
  <c r="R60" i="8"/>
  <c r="Q60" i="8"/>
  <c r="P60" i="8"/>
  <c r="E60" i="8"/>
  <c r="U60" i="8" s="1"/>
  <c r="S59" i="8"/>
  <c r="R59" i="8"/>
  <c r="Q59" i="8"/>
  <c r="P59" i="8"/>
  <c r="E59" i="8"/>
  <c r="U59" i="8" s="1"/>
  <c r="S58" i="8"/>
  <c r="R58" i="8"/>
  <c r="Q58" i="8"/>
  <c r="P58" i="8"/>
  <c r="E58" i="8"/>
  <c r="U58" i="8" s="1"/>
  <c r="S57" i="8"/>
  <c r="R57" i="8"/>
  <c r="Q57" i="8"/>
  <c r="P57" i="8"/>
  <c r="E57" i="8"/>
  <c r="U57" i="8" s="1"/>
  <c r="O55" i="8"/>
  <c r="N55" i="8"/>
  <c r="M55" i="8"/>
  <c r="S55" i="8" s="1"/>
  <c r="L55" i="8"/>
  <c r="R55" i="8" s="1"/>
  <c r="K55" i="8"/>
  <c r="J55" i="8"/>
  <c r="I55" i="8"/>
  <c r="H55" i="8"/>
  <c r="G55" i="8"/>
  <c r="F55" i="8"/>
  <c r="C55" i="8"/>
  <c r="B55" i="8"/>
  <c r="S54" i="8"/>
  <c r="R54" i="8"/>
  <c r="Q54" i="8"/>
  <c r="P54" i="8"/>
  <c r="E54" i="8"/>
  <c r="U54" i="8" s="1"/>
  <c r="S53" i="8"/>
  <c r="R53" i="8"/>
  <c r="Q53" i="8"/>
  <c r="P53" i="8"/>
  <c r="E53" i="8"/>
  <c r="T53" i="8" s="1"/>
  <c r="S52" i="8"/>
  <c r="R52" i="8"/>
  <c r="Q52" i="8"/>
  <c r="P52" i="8"/>
  <c r="E52" i="8"/>
  <c r="T52" i="8" s="1"/>
  <c r="U51" i="8"/>
  <c r="S51" i="8"/>
  <c r="R51" i="8"/>
  <c r="Q51" i="8"/>
  <c r="P51" i="8"/>
  <c r="E51" i="8"/>
  <c r="T51" i="8" s="1"/>
  <c r="T50" i="8"/>
  <c r="S50" i="8"/>
  <c r="R50" i="8"/>
  <c r="Q50" i="8"/>
  <c r="P50" i="8"/>
  <c r="E50" i="8"/>
  <c r="U50" i="8" s="1"/>
  <c r="T49" i="8"/>
  <c r="S49" i="8"/>
  <c r="R49" i="8"/>
  <c r="Q49" i="8"/>
  <c r="P49" i="8"/>
  <c r="E49" i="8"/>
  <c r="U49" i="8" s="1"/>
  <c r="U48" i="8"/>
  <c r="T48" i="8"/>
  <c r="S48" i="8"/>
  <c r="R48" i="8"/>
  <c r="Q48" i="8"/>
  <c r="P48" i="8"/>
  <c r="E48" i="8"/>
  <c r="S47" i="8"/>
  <c r="R47" i="8"/>
  <c r="Q47" i="8"/>
  <c r="P47" i="8"/>
  <c r="E47" i="8"/>
  <c r="U47" i="8" s="1"/>
  <c r="S46" i="8"/>
  <c r="R46" i="8"/>
  <c r="Q46" i="8"/>
  <c r="P46" i="8"/>
  <c r="E46" i="8"/>
  <c r="U46" i="8" s="1"/>
  <c r="S45" i="8"/>
  <c r="R45" i="8"/>
  <c r="Q45" i="8"/>
  <c r="P45" i="8"/>
  <c r="E45" i="8"/>
  <c r="U45" i="8" s="1"/>
  <c r="S44" i="8"/>
  <c r="R44" i="8"/>
  <c r="Q44" i="8"/>
  <c r="P44" i="8"/>
  <c r="E44" i="8"/>
  <c r="T44" i="8" s="1"/>
  <c r="O42" i="8"/>
  <c r="N42" i="8"/>
  <c r="M42" i="8"/>
  <c r="S42" i="8" s="1"/>
  <c r="L42" i="8"/>
  <c r="R42" i="8" s="1"/>
  <c r="K42" i="8"/>
  <c r="J42" i="8"/>
  <c r="I42" i="8"/>
  <c r="H42" i="8"/>
  <c r="G42" i="8"/>
  <c r="F42" i="8"/>
  <c r="C42" i="8"/>
  <c r="B42" i="8"/>
  <c r="S41" i="8"/>
  <c r="R41" i="8"/>
  <c r="Q41" i="8"/>
  <c r="P41" i="8"/>
  <c r="E41" i="8"/>
  <c r="U40" i="8"/>
  <c r="S40" i="8"/>
  <c r="R40" i="8"/>
  <c r="Q40" i="8"/>
  <c r="P40" i="8"/>
  <c r="E40" i="8"/>
  <c r="T40" i="8" s="1"/>
  <c r="T39" i="8"/>
  <c r="S39" i="8"/>
  <c r="R39" i="8"/>
  <c r="Q39" i="8"/>
  <c r="P39" i="8"/>
  <c r="E39" i="8"/>
  <c r="U39" i="8" s="1"/>
  <c r="T38" i="8"/>
  <c r="S38" i="8"/>
  <c r="R38" i="8"/>
  <c r="Q38" i="8"/>
  <c r="P38" i="8"/>
  <c r="E38" i="8"/>
  <c r="U38" i="8" s="1"/>
  <c r="T37" i="8"/>
  <c r="S37" i="8"/>
  <c r="R37" i="8"/>
  <c r="Q37" i="8"/>
  <c r="P37" i="8"/>
  <c r="E37" i="8"/>
  <c r="U37" i="8" s="1"/>
  <c r="O35" i="8"/>
  <c r="N35" i="8"/>
  <c r="M35" i="8"/>
  <c r="S35" i="8" s="1"/>
  <c r="L35" i="8"/>
  <c r="R35" i="8" s="1"/>
  <c r="K35" i="8"/>
  <c r="J35" i="8"/>
  <c r="I35" i="8"/>
  <c r="H35" i="8"/>
  <c r="G35" i="8"/>
  <c r="F35" i="8"/>
  <c r="C35" i="8"/>
  <c r="B35" i="8"/>
  <c r="S34" i="8"/>
  <c r="R34" i="8"/>
  <c r="Q34" i="8"/>
  <c r="P34" i="8"/>
  <c r="E34" i="8"/>
  <c r="R32" i="8"/>
  <c r="O32" i="8"/>
  <c r="N32" i="8"/>
  <c r="M32" i="8"/>
  <c r="S32" i="8" s="1"/>
  <c r="L32" i="8"/>
  <c r="K32" i="8"/>
  <c r="J32" i="8"/>
  <c r="I32" i="8"/>
  <c r="H32" i="8"/>
  <c r="G32" i="8"/>
  <c r="F32" i="8"/>
  <c r="E32" i="8"/>
  <c r="C32" i="8"/>
  <c r="B32" i="8"/>
  <c r="U31" i="8"/>
  <c r="T31" i="8"/>
  <c r="S31" i="8"/>
  <c r="R31" i="8"/>
  <c r="Q31" i="8"/>
  <c r="P31" i="8"/>
  <c r="E31" i="8"/>
  <c r="S30" i="8"/>
  <c r="R30" i="8"/>
  <c r="Q30" i="8"/>
  <c r="P30" i="8"/>
  <c r="E30" i="8"/>
  <c r="U30" i="8" s="1"/>
  <c r="S29" i="8"/>
  <c r="R29" i="8"/>
  <c r="Q29" i="8"/>
  <c r="P29" i="8"/>
  <c r="E29" i="8"/>
  <c r="U29" i="8" s="1"/>
  <c r="S28" i="8"/>
  <c r="R28" i="8"/>
  <c r="Q28" i="8"/>
  <c r="P28" i="8"/>
  <c r="E28" i="8"/>
  <c r="T28" i="8" s="1"/>
  <c r="O26" i="8"/>
  <c r="N26" i="8"/>
  <c r="M26" i="8"/>
  <c r="S26" i="8" s="1"/>
  <c r="L26" i="8"/>
  <c r="R26" i="8" s="1"/>
  <c r="K26" i="8"/>
  <c r="J26" i="8"/>
  <c r="I26" i="8"/>
  <c r="H26" i="8"/>
  <c r="G26" i="8"/>
  <c r="F26" i="8"/>
  <c r="C26" i="8"/>
  <c r="B26" i="8"/>
  <c r="S25" i="8"/>
  <c r="R25" i="8"/>
  <c r="Q25" i="8"/>
  <c r="P25" i="8"/>
  <c r="E25" i="8"/>
  <c r="T25" i="8" s="1"/>
  <c r="U24" i="8"/>
  <c r="S24" i="8"/>
  <c r="R24" i="8"/>
  <c r="Q24" i="8"/>
  <c r="P24" i="8"/>
  <c r="E24" i="8"/>
  <c r="T24" i="8" s="1"/>
  <c r="S23" i="8"/>
  <c r="R23" i="8"/>
  <c r="Q23" i="8"/>
  <c r="P23" i="8"/>
  <c r="E23" i="8"/>
  <c r="U23" i="8" s="1"/>
  <c r="S22" i="8"/>
  <c r="R22" i="8"/>
  <c r="Q22" i="8"/>
  <c r="P22" i="8"/>
  <c r="E22" i="8"/>
  <c r="S21" i="8"/>
  <c r="R21" i="8"/>
  <c r="Q21" i="8"/>
  <c r="P21" i="8"/>
  <c r="E21" i="8"/>
  <c r="U20" i="8"/>
  <c r="S20" i="8"/>
  <c r="R20" i="8"/>
  <c r="Q20" i="8"/>
  <c r="P20" i="8"/>
  <c r="E20" i="8"/>
  <c r="T20" i="8" s="1"/>
  <c r="T19" i="8"/>
  <c r="S19" i="8"/>
  <c r="R19" i="8"/>
  <c r="Q19" i="8"/>
  <c r="P19" i="8"/>
  <c r="E19" i="8"/>
  <c r="U19" i="8" s="1"/>
  <c r="O17" i="8"/>
  <c r="N17" i="8"/>
  <c r="M17" i="8"/>
  <c r="S17" i="8" s="1"/>
  <c r="L17" i="8"/>
  <c r="R17" i="8" s="1"/>
  <c r="K17" i="8"/>
  <c r="J17" i="8"/>
  <c r="I17" i="8"/>
  <c r="H17" i="8"/>
  <c r="G17" i="8"/>
  <c r="F17" i="8"/>
  <c r="C17" i="8"/>
  <c r="E17" i="8" s="1"/>
  <c r="B17" i="8"/>
  <c r="S16" i="8"/>
  <c r="R16" i="8"/>
  <c r="Q16" i="8"/>
  <c r="P16" i="8"/>
  <c r="E16" i="8"/>
  <c r="S15" i="8"/>
  <c r="R15" i="8"/>
  <c r="Q15" i="8"/>
  <c r="P15" i="8"/>
  <c r="E15" i="8"/>
  <c r="U15" i="8" s="1"/>
  <c r="S14" i="8"/>
  <c r="R14" i="8"/>
  <c r="Q14" i="8"/>
  <c r="P14" i="8"/>
  <c r="E14" i="8"/>
  <c r="T14" i="8" s="1"/>
  <c r="S13" i="8"/>
  <c r="R13" i="8"/>
  <c r="Q13" i="8"/>
  <c r="P13" i="8"/>
  <c r="E13" i="8"/>
  <c r="U12" i="8"/>
  <c r="S12" i="8"/>
  <c r="R12" i="8"/>
  <c r="Q12" i="8"/>
  <c r="P12" i="8"/>
  <c r="E12" i="8"/>
  <c r="T12" i="8" s="1"/>
  <c r="T11" i="8"/>
  <c r="S11" i="8"/>
  <c r="R11" i="8"/>
  <c r="Q11" i="8"/>
  <c r="P11" i="8"/>
  <c r="E11" i="8"/>
  <c r="U11" i="8" s="1"/>
  <c r="T10" i="8"/>
  <c r="S10" i="8"/>
  <c r="R10" i="8"/>
  <c r="Q10" i="8"/>
  <c r="P10" i="8"/>
  <c r="E10" i="8"/>
  <c r="U10" i="8" s="1"/>
  <c r="U9" i="8"/>
  <c r="S9" i="8"/>
  <c r="R9" i="8"/>
  <c r="Q9" i="8"/>
  <c r="P9" i="8"/>
  <c r="E9" i="8"/>
  <c r="T9" i="8" s="1"/>
  <c r="S96" i="7"/>
  <c r="R96" i="7"/>
  <c r="Q96" i="7"/>
  <c r="P96" i="7"/>
  <c r="E96" i="7"/>
  <c r="S95" i="7"/>
  <c r="R95" i="7"/>
  <c r="Q95" i="7"/>
  <c r="P95" i="7"/>
  <c r="E95" i="7"/>
  <c r="U95" i="7" s="1"/>
  <c r="S94" i="7"/>
  <c r="R94" i="7"/>
  <c r="Q94" i="7"/>
  <c r="P94" i="7"/>
  <c r="E94" i="7"/>
  <c r="T94" i="7" s="1"/>
  <c r="S93" i="7"/>
  <c r="R93" i="7"/>
  <c r="Q93" i="7"/>
  <c r="P93" i="7"/>
  <c r="E93" i="7"/>
  <c r="T93" i="7" s="1"/>
  <c r="U92" i="7"/>
  <c r="S92" i="7"/>
  <c r="R92" i="7"/>
  <c r="Q92" i="7"/>
  <c r="P92" i="7"/>
  <c r="E92" i="7"/>
  <c r="T92" i="7" s="1"/>
  <c r="T91" i="7"/>
  <c r="S91" i="7"/>
  <c r="R91" i="7"/>
  <c r="Q91" i="7"/>
  <c r="P91" i="7"/>
  <c r="E91" i="7"/>
  <c r="U91" i="7" s="1"/>
  <c r="T90" i="7"/>
  <c r="S90" i="7"/>
  <c r="R90" i="7"/>
  <c r="Q90" i="7"/>
  <c r="P90" i="7"/>
  <c r="E90" i="7"/>
  <c r="U90" i="7" s="1"/>
  <c r="U89" i="7"/>
  <c r="S89" i="7"/>
  <c r="R89" i="7"/>
  <c r="Q89" i="7"/>
  <c r="P89" i="7"/>
  <c r="E89" i="7"/>
  <c r="T89" i="7" s="1"/>
  <c r="S88" i="7"/>
  <c r="R88" i="7"/>
  <c r="Q88" i="7"/>
  <c r="P88" i="7"/>
  <c r="E88" i="7"/>
  <c r="T88" i="7" s="1"/>
  <c r="V75" i="7"/>
  <c r="O75" i="7"/>
  <c r="N75" i="7"/>
  <c r="M75" i="7"/>
  <c r="L75" i="7"/>
  <c r="R75" i="7" s="1"/>
  <c r="K75" i="7"/>
  <c r="J75" i="7"/>
  <c r="I75" i="7"/>
  <c r="H75" i="7"/>
  <c r="G75" i="7"/>
  <c r="F75" i="7"/>
  <c r="C75" i="7"/>
  <c r="B75" i="7"/>
  <c r="S74" i="7"/>
  <c r="R74" i="7"/>
  <c r="O74" i="7"/>
  <c r="N74" i="7"/>
  <c r="M74" i="7"/>
  <c r="L74" i="7"/>
  <c r="K74" i="7"/>
  <c r="J74" i="7"/>
  <c r="I74" i="7"/>
  <c r="Q74" i="7" s="1"/>
  <c r="H74" i="7"/>
  <c r="P74" i="7" s="1"/>
  <c r="G74" i="7"/>
  <c r="F74" i="7"/>
  <c r="C74" i="7"/>
  <c r="B74" i="7"/>
  <c r="E74" i="7" s="1"/>
  <c r="O73" i="7"/>
  <c r="N73" i="7"/>
  <c r="M73" i="7"/>
  <c r="S73" i="7" s="1"/>
  <c r="L73" i="7"/>
  <c r="R73" i="7" s="1"/>
  <c r="K73" i="7"/>
  <c r="J73" i="7"/>
  <c r="I73" i="7"/>
  <c r="H73" i="7"/>
  <c r="G73" i="7"/>
  <c r="F73" i="7"/>
  <c r="C73" i="7"/>
  <c r="B73" i="7"/>
  <c r="S72" i="7"/>
  <c r="R72" i="7"/>
  <c r="Q72" i="7"/>
  <c r="P72" i="7"/>
  <c r="E72" i="7"/>
  <c r="U71" i="7"/>
  <c r="S71" i="7"/>
  <c r="R71" i="7"/>
  <c r="Q71" i="7"/>
  <c r="P71" i="7"/>
  <c r="E71" i="7"/>
  <c r="T71" i="7" s="1"/>
  <c r="V69" i="7"/>
  <c r="O69" i="7"/>
  <c r="N69" i="7"/>
  <c r="M69" i="7"/>
  <c r="L69" i="7"/>
  <c r="K69" i="7"/>
  <c r="J69" i="7"/>
  <c r="I69" i="7"/>
  <c r="H69" i="7"/>
  <c r="G69" i="7"/>
  <c r="F69" i="7"/>
  <c r="C69" i="7"/>
  <c r="B69" i="7"/>
  <c r="O68" i="7"/>
  <c r="N68" i="7"/>
  <c r="M68" i="7"/>
  <c r="S68" i="7" s="1"/>
  <c r="L68" i="7"/>
  <c r="R68" i="7" s="1"/>
  <c r="K68" i="7"/>
  <c r="J68" i="7"/>
  <c r="I68" i="7"/>
  <c r="H68" i="7"/>
  <c r="G68" i="7"/>
  <c r="F68" i="7"/>
  <c r="C68" i="7"/>
  <c r="B68" i="7"/>
  <c r="E68" i="7" s="1"/>
  <c r="S67" i="7"/>
  <c r="R67" i="7"/>
  <c r="Q67" i="7"/>
  <c r="P67" i="7"/>
  <c r="E67" i="7"/>
  <c r="T66" i="7"/>
  <c r="S66" i="7"/>
  <c r="R66" i="7"/>
  <c r="Q66" i="7"/>
  <c r="P66" i="7"/>
  <c r="E66" i="7"/>
  <c r="U66" i="7" s="1"/>
  <c r="U65" i="7"/>
  <c r="S65" i="7"/>
  <c r="R65" i="7"/>
  <c r="Q65" i="7"/>
  <c r="P65" i="7"/>
  <c r="E65" i="7"/>
  <c r="T65" i="7" s="1"/>
  <c r="U64" i="7"/>
  <c r="T64" i="7"/>
  <c r="S64" i="7"/>
  <c r="R64" i="7"/>
  <c r="Q64" i="7"/>
  <c r="P64" i="7"/>
  <c r="E64" i="7"/>
  <c r="S63" i="7"/>
  <c r="R63" i="7"/>
  <c r="Q63" i="7"/>
  <c r="P63" i="7"/>
  <c r="E63" i="7"/>
  <c r="T63" i="7" s="1"/>
  <c r="O61" i="7"/>
  <c r="N61" i="7"/>
  <c r="M61" i="7"/>
  <c r="S61" i="7" s="1"/>
  <c r="L61" i="7"/>
  <c r="R61" i="7" s="1"/>
  <c r="K61" i="7"/>
  <c r="J61" i="7"/>
  <c r="I61" i="7"/>
  <c r="H61" i="7"/>
  <c r="C61" i="7"/>
  <c r="B61" i="7"/>
  <c r="S60" i="7"/>
  <c r="R60" i="7"/>
  <c r="Q60" i="7"/>
  <c r="P60" i="7"/>
  <c r="E60" i="7"/>
  <c r="T60" i="7" s="1"/>
  <c r="S59" i="7"/>
  <c r="R59" i="7"/>
  <c r="Q59" i="7"/>
  <c r="P59" i="7"/>
  <c r="E59" i="7"/>
  <c r="T59" i="7" s="1"/>
  <c r="S58" i="7"/>
  <c r="R58" i="7"/>
  <c r="Q58" i="7"/>
  <c r="P58" i="7"/>
  <c r="E58" i="7"/>
  <c r="T58" i="7" s="1"/>
  <c r="S57" i="7"/>
  <c r="R57" i="7"/>
  <c r="Q57" i="7"/>
  <c r="P57" i="7"/>
  <c r="E57" i="7"/>
  <c r="U57" i="7" s="1"/>
  <c r="V55" i="7"/>
  <c r="O55" i="7"/>
  <c r="N55" i="7"/>
  <c r="M55" i="7"/>
  <c r="L55" i="7"/>
  <c r="R55" i="7" s="1"/>
  <c r="K55" i="7"/>
  <c r="J55" i="7"/>
  <c r="I55" i="7"/>
  <c r="H55" i="7"/>
  <c r="G55" i="7"/>
  <c r="F55" i="7"/>
  <c r="C55" i="7"/>
  <c r="B55" i="7"/>
  <c r="T54" i="7"/>
  <c r="S54" i="7"/>
  <c r="R54" i="7"/>
  <c r="Q54" i="7"/>
  <c r="P54" i="7"/>
  <c r="E54" i="7"/>
  <c r="U54" i="7" s="1"/>
  <c r="S53" i="7"/>
  <c r="R53" i="7"/>
  <c r="Q53" i="7"/>
  <c r="P53" i="7"/>
  <c r="E53" i="7"/>
  <c r="S52" i="7"/>
  <c r="R52" i="7"/>
  <c r="Q52" i="7"/>
  <c r="P52" i="7"/>
  <c r="E52" i="7"/>
  <c r="U52" i="7" s="1"/>
  <c r="S51" i="7"/>
  <c r="R51" i="7"/>
  <c r="Q51" i="7"/>
  <c r="P51" i="7"/>
  <c r="E51" i="7"/>
  <c r="U51" i="7" s="1"/>
  <c r="S50" i="7"/>
  <c r="R50" i="7"/>
  <c r="Q50" i="7"/>
  <c r="P50" i="7"/>
  <c r="E50" i="7"/>
  <c r="U50" i="7" s="1"/>
  <c r="S49" i="7"/>
  <c r="R49" i="7"/>
  <c r="Q49" i="7"/>
  <c r="P49" i="7"/>
  <c r="E49" i="7"/>
  <c r="U49" i="7" s="1"/>
  <c r="S48" i="7"/>
  <c r="R48" i="7"/>
  <c r="Q48" i="7"/>
  <c r="P48" i="7"/>
  <c r="E48" i="7"/>
  <c r="T48" i="7" s="1"/>
  <c r="S47" i="7"/>
  <c r="R47" i="7"/>
  <c r="Q47" i="7"/>
  <c r="P47" i="7"/>
  <c r="E47" i="7"/>
  <c r="T47" i="7" s="1"/>
  <c r="U46" i="7"/>
  <c r="S46" i="7"/>
  <c r="R46" i="7"/>
  <c r="Q46" i="7"/>
  <c r="P46" i="7"/>
  <c r="E46" i="7"/>
  <c r="T46" i="7" s="1"/>
  <c r="T45" i="7"/>
  <c r="S45" i="7"/>
  <c r="R45" i="7"/>
  <c r="Q45" i="7"/>
  <c r="P45" i="7"/>
  <c r="E45" i="7"/>
  <c r="U45" i="7" s="1"/>
  <c r="T44" i="7"/>
  <c r="S44" i="7"/>
  <c r="R44" i="7"/>
  <c r="Q44" i="7"/>
  <c r="P44" i="7"/>
  <c r="E44" i="7"/>
  <c r="U44" i="7" s="1"/>
  <c r="O42" i="7"/>
  <c r="N42" i="7"/>
  <c r="M42" i="7"/>
  <c r="S42" i="7" s="1"/>
  <c r="L42" i="7"/>
  <c r="R42" i="7" s="1"/>
  <c r="K42" i="7"/>
  <c r="J42" i="7"/>
  <c r="I42" i="7"/>
  <c r="H42" i="7"/>
  <c r="G42" i="7"/>
  <c r="F42" i="7"/>
  <c r="C42" i="7"/>
  <c r="B42" i="7"/>
  <c r="E42" i="7" s="1"/>
  <c r="U41" i="7"/>
  <c r="S41" i="7"/>
  <c r="R41" i="7"/>
  <c r="Q41" i="7"/>
  <c r="P41" i="7"/>
  <c r="E41" i="7"/>
  <c r="T41" i="7" s="1"/>
  <c r="U40" i="7"/>
  <c r="T40" i="7"/>
  <c r="S40" i="7"/>
  <c r="R40" i="7"/>
  <c r="Q40" i="7"/>
  <c r="P40" i="7"/>
  <c r="E40" i="7"/>
  <c r="S39" i="7"/>
  <c r="R39" i="7"/>
  <c r="Q39" i="7"/>
  <c r="P39" i="7"/>
  <c r="E39" i="7"/>
  <c r="U39" i="7" s="1"/>
  <c r="S38" i="7"/>
  <c r="R38" i="7"/>
  <c r="Q38" i="7"/>
  <c r="P38" i="7"/>
  <c r="E38" i="7"/>
  <c r="U38" i="7" s="1"/>
  <c r="S37" i="7"/>
  <c r="R37" i="7"/>
  <c r="Q37" i="7"/>
  <c r="P37" i="7"/>
  <c r="E37" i="7"/>
  <c r="U37" i="7" s="1"/>
  <c r="O35" i="7"/>
  <c r="N35" i="7"/>
  <c r="M35" i="7"/>
  <c r="L35" i="7"/>
  <c r="R35" i="7" s="1"/>
  <c r="K35" i="7"/>
  <c r="J35" i="7"/>
  <c r="I35" i="7"/>
  <c r="H35" i="7"/>
  <c r="G35" i="7"/>
  <c r="F35" i="7"/>
  <c r="C35" i="7"/>
  <c r="B35" i="7"/>
  <c r="E35" i="7" s="1"/>
  <c r="S34" i="7"/>
  <c r="R34" i="7"/>
  <c r="Q34" i="7"/>
  <c r="P34" i="7"/>
  <c r="E34" i="7"/>
  <c r="T34" i="7" s="1"/>
  <c r="S32" i="7"/>
  <c r="O32" i="7"/>
  <c r="N32" i="7"/>
  <c r="M32" i="7"/>
  <c r="L32" i="7"/>
  <c r="R32" i="7" s="1"/>
  <c r="K32" i="7"/>
  <c r="J32" i="7"/>
  <c r="I32" i="7"/>
  <c r="H32" i="7"/>
  <c r="G32" i="7"/>
  <c r="F32" i="7"/>
  <c r="C32" i="7"/>
  <c r="B32" i="7"/>
  <c r="E32" i="7" s="1"/>
  <c r="S31" i="7"/>
  <c r="R31" i="7"/>
  <c r="Q31" i="7"/>
  <c r="P31" i="7"/>
  <c r="E31" i="7"/>
  <c r="T31" i="7" s="1"/>
  <c r="U30" i="7"/>
  <c r="S30" i="7"/>
  <c r="R30" i="7"/>
  <c r="Q30" i="7"/>
  <c r="P30" i="7"/>
  <c r="E30" i="7"/>
  <c r="T30" i="7" s="1"/>
  <c r="U29" i="7"/>
  <c r="S29" i="7"/>
  <c r="R29" i="7"/>
  <c r="Q29" i="7"/>
  <c r="P29" i="7"/>
  <c r="E29" i="7"/>
  <c r="T29" i="7" s="1"/>
  <c r="S28" i="7"/>
  <c r="R28" i="7"/>
  <c r="Q28" i="7"/>
  <c r="P28" i="7"/>
  <c r="E28" i="7"/>
  <c r="U28" i="7" s="1"/>
  <c r="O26" i="7"/>
  <c r="N26" i="7"/>
  <c r="M26" i="7"/>
  <c r="L26" i="7"/>
  <c r="R26" i="7" s="1"/>
  <c r="K26" i="7"/>
  <c r="J26" i="7"/>
  <c r="I26" i="7"/>
  <c r="H26" i="7"/>
  <c r="G26" i="7"/>
  <c r="F26" i="7"/>
  <c r="C26" i="7"/>
  <c r="B26" i="7"/>
  <c r="E26" i="7" s="1"/>
  <c r="S25" i="7"/>
  <c r="R25" i="7"/>
  <c r="Q25" i="7"/>
  <c r="P25" i="7"/>
  <c r="E25" i="7"/>
  <c r="U25" i="7" s="1"/>
  <c r="S24" i="7"/>
  <c r="R24" i="7"/>
  <c r="Q24" i="7"/>
  <c r="P24" i="7"/>
  <c r="E24" i="7"/>
  <c r="U24" i="7" s="1"/>
  <c r="U23" i="7"/>
  <c r="T23" i="7"/>
  <c r="S23" i="7"/>
  <c r="R23" i="7"/>
  <c r="Q23" i="7"/>
  <c r="P23" i="7"/>
  <c r="E23" i="7"/>
  <c r="S22" i="7"/>
  <c r="R22" i="7"/>
  <c r="Q22" i="7"/>
  <c r="P22" i="7"/>
  <c r="E22" i="7"/>
  <c r="T22" i="7" s="1"/>
  <c r="S21" i="7"/>
  <c r="R21" i="7"/>
  <c r="Q21" i="7"/>
  <c r="P21" i="7"/>
  <c r="E21" i="7"/>
  <c r="U21" i="7" s="1"/>
  <c r="S20" i="7"/>
  <c r="R20" i="7"/>
  <c r="Q20" i="7"/>
  <c r="P20" i="7"/>
  <c r="E20" i="7"/>
  <c r="S19" i="7"/>
  <c r="R19" i="7"/>
  <c r="Q19" i="7"/>
  <c r="P19" i="7"/>
  <c r="E19" i="7"/>
  <c r="T19" i="7" s="1"/>
  <c r="O17" i="7"/>
  <c r="N17" i="7"/>
  <c r="M17" i="7"/>
  <c r="S17" i="7" s="1"/>
  <c r="L17" i="7"/>
  <c r="K17" i="7"/>
  <c r="J17" i="7"/>
  <c r="I17" i="7"/>
  <c r="H17" i="7"/>
  <c r="G17" i="7"/>
  <c r="F17" i="7"/>
  <c r="C17" i="7"/>
  <c r="B17" i="7"/>
  <c r="E17" i="7" s="1"/>
  <c r="S16" i="7"/>
  <c r="R16" i="7"/>
  <c r="Q16" i="7"/>
  <c r="P16" i="7"/>
  <c r="E16" i="7"/>
  <c r="T16" i="7" s="1"/>
  <c r="U15" i="7"/>
  <c r="T15" i="7"/>
  <c r="S15" i="7"/>
  <c r="R15" i="7"/>
  <c r="Q15" i="7"/>
  <c r="P15" i="7"/>
  <c r="E15" i="7"/>
  <c r="S14" i="7"/>
  <c r="R14" i="7"/>
  <c r="Q14" i="7"/>
  <c r="P14" i="7"/>
  <c r="E14" i="7"/>
  <c r="U14" i="7" s="1"/>
  <c r="U13" i="7"/>
  <c r="T13" i="7"/>
  <c r="S13" i="7"/>
  <c r="R13" i="7"/>
  <c r="Q13" i="7"/>
  <c r="P13" i="7"/>
  <c r="E13" i="7"/>
  <c r="S12" i="7"/>
  <c r="R12" i="7"/>
  <c r="Q12" i="7"/>
  <c r="P12" i="7"/>
  <c r="E12" i="7"/>
  <c r="U12" i="7" s="1"/>
  <c r="S11" i="7"/>
  <c r="R11" i="7"/>
  <c r="Q11" i="7"/>
  <c r="P11" i="7"/>
  <c r="E11" i="7"/>
  <c r="S10" i="7"/>
  <c r="R10" i="7"/>
  <c r="Q10" i="7"/>
  <c r="P10" i="7"/>
  <c r="E10" i="7"/>
  <c r="U10" i="7" s="1"/>
  <c r="S9" i="7"/>
  <c r="R9" i="7"/>
  <c r="Q9" i="7"/>
  <c r="P9" i="7"/>
  <c r="E9" i="7"/>
  <c r="S96" i="6"/>
  <c r="R96" i="6"/>
  <c r="Q96" i="6"/>
  <c r="P96" i="6"/>
  <c r="E96" i="6"/>
  <c r="U95" i="6"/>
  <c r="T95" i="6"/>
  <c r="S95" i="6"/>
  <c r="R95" i="6"/>
  <c r="Q95" i="6"/>
  <c r="P95" i="6"/>
  <c r="E95" i="6"/>
  <c r="S94" i="6"/>
  <c r="R94" i="6"/>
  <c r="Q94" i="6"/>
  <c r="P94" i="6"/>
  <c r="E94" i="6"/>
  <c r="U94" i="6" s="1"/>
  <c r="S93" i="6"/>
  <c r="R93" i="6"/>
  <c r="Q93" i="6"/>
  <c r="U93" i="6" s="1"/>
  <c r="P93" i="6"/>
  <c r="T93" i="6" s="1"/>
  <c r="E93" i="6"/>
  <c r="S92" i="6"/>
  <c r="R92" i="6"/>
  <c r="Q92" i="6"/>
  <c r="P92" i="6"/>
  <c r="E92" i="6"/>
  <c r="U92" i="6" s="1"/>
  <c r="S91" i="6"/>
  <c r="R91" i="6"/>
  <c r="Q91" i="6"/>
  <c r="P91" i="6"/>
  <c r="E91" i="6"/>
  <c r="T91" i="6" s="1"/>
  <c r="S90" i="6"/>
  <c r="R90" i="6"/>
  <c r="Q90" i="6"/>
  <c r="P90" i="6"/>
  <c r="E90" i="6"/>
  <c r="U90" i="6" s="1"/>
  <c r="S89" i="6"/>
  <c r="R89" i="6"/>
  <c r="Q89" i="6"/>
  <c r="P89" i="6"/>
  <c r="E89" i="6"/>
  <c r="S88" i="6"/>
  <c r="R88" i="6"/>
  <c r="Q88" i="6"/>
  <c r="P88" i="6"/>
  <c r="E88" i="6"/>
  <c r="O75" i="6"/>
  <c r="N75" i="6"/>
  <c r="M75" i="6"/>
  <c r="L75" i="6"/>
  <c r="K75" i="6"/>
  <c r="J75" i="6"/>
  <c r="I75" i="6"/>
  <c r="H75" i="6"/>
  <c r="G75" i="6"/>
  <c r="F75" i="6"/>
  <c r="C75" i="6"/>
  <c r="B75" i="6"/>
  <c r="O74" i="6"/>
  <c r="S74" i="6" s="1"/>
  <c r="N74" i="6"/>
  <c r="M74" i="6"/>
  <c r="L74" i="6"/>
  <c r="R74" i="6" s="1"/>
  <c r="K74" i="6"/>
  <c r="J74" i="6"/>
  <c r="I74" i="6"/>
  <c r="H74" i="6"/>
  <c r="G74" i="6"/>
  <c r="F74" i="6"/>
  <c r="C74" i="6"/>
  <c r="B74" i="6"/>
  <c r="E74" i="6" s="1"/>
  <c r="O73" i="6"/>
  <c r="N73" i="6"/>
  <c r="M73" i="6"/>
  <c r="L73" i="6"/>
  <c r="R73" i="6" s="1"/>
  <c r="K73" i="6"/>
  <c r="J73" i="6"/>
  <c r="I73" i="6"/>
  <c r="H73" i="6"/>
  <c r="P73" i="6" s="1"/>
  <c r="G73" i="6"/>
  <c r="F73" i="6"/>
  <c r="C73" i="6"/>
  <c r="E73" i="6" s="1"/>
  <c r="B73" i="6"/>
  <c r="S72" i="6"/>
  <c r="R72" i="6"/>
  <c r="Q72" i="6"/>
  <c r="P72" i="6"/>
  <c r="E72" i="6"/>
  <c r="U72" i="6" s="1"/>
  <c r="S71" i="6"/>
  <c r="R71" i="6"/>
  <c r="Q71" i="6"/>
  <c r="P71" i="6"/>
  <c r="E71" i="6"/>
  <c r="O69" i="6"/>
  <c r="N69" i="6"/>
  <c r="M69" i="6"/>
  <c r="L69" i="6"/>
  <c r="K69" i="6"/>
  <c r="J69" i="6"/>
  <c r="I69" i="6"/>
  <c r="H69" i="6"/>
  <c r="G69" i="6"/>
  <c r="F69" i="6"/>
  <c r="C69" i="6"/>
  <c r="B69" i="6"/>
  <c r="O68" i="6"/>
  <c r="N68" i="6"/>
  <c r="M68" i="6"/>
  <c r="S68" i="6" s="1"/>
  <c r="L68" i="6"/>
  <c r="R68" i="6" s="1"/>
  <c r="K68" i="6"/>
  <c r="J68" i="6"/>
  <c r="I68" i="6"/>
  <c r="H68" i="6"/>
  <c r="G68" i="6"/>
  <c r="F68" i="6"/>
  <c r="C68" i="6"/>
  <c r="B68" i="6"/>
  <c r="E68" i="6" s="1"/>
  <c r="S67" i="6"/>
  <c r="R67" i="6"/>
  <c r="Q67" i="6"/>
  <c r="P67" i="6"/>
  <c r="E67" i="6"/>
  <c r="S66" i="6"/>
  <c r="R66" i="6"/>
  <c r="Q66" i="6"/>
  <c r="P66" i="6"/>
  <c r="E66" i="6"/>
  <c r="S65" i="6"/>
  <c r="R65" i="6"/>
  <c r="Q65" i="6"/>
  <c r="P65" i="6"/>
  <c r="E65" i="6"/>
  <c r="U64" i="6"/>
  <c r="T64" i="6"/>
  <c r="S64" i="6"/>
  <c r="R64" i="6"/>
  <c r="Q64" i="6"/>
  <c r="P64" i="6"/>
  <c r="E64" i="6"/>
  <c r="S63" i="6"/>
  <c r="R63" i="6"/>
  <c r="Q63" i="6"/>
  <c r="P63" i="6"/>
  <c r="E63" i="6"/>
  <c r="T63" i="6" s="1"/>
  <c r="O61" i="6"/>
  <c r="N61" i="6"/>
  <c r="M61" i="6"/>
  <c r="S61" i="6" s="1"/>
  <c r="L61" i="6"/>
  <c r="R61" i="6" s="1"/>
  <c r="K61" i="6"/>
  <c r="J61" i="6"/>
  <c r="I61" i="6"/>
  <c r="H61" i="6"/>
  <c r="C61" i="6"/>
  <c r="B61" i="6"/>
  <c r="E61" i="6" s="1"/>
  <c r="T60" i="6"/>
  <c r="S60" i="6"/>
  <c r="R60" i="6"/>
  <c r="Q60" i="6"/>
  <c r="P60" i="6"/>
  <c r="E60" i="6"/>
  <c r="U60" i="6" s="1"/>
  <c r="S59" i="6"/>
  <c r="R59" i="6"/>
  <c r="Q59" i="6"/>
  <c r="P59" i="6"/>
  <c r="E59" i="6"/>
  <c r="U59" i="6" s="1"/>
  <c r="S58" i="6"/>
  <c r="R58" i="6"/>
  <c r="Q58" i="6"/>
  <c r="P58" i="6"/>
  <c r="E58" i="6"/>
  <c r="S57" i="6"/>
  <c r="R57" i="6"/>
  <c r="Q57" i="6"/>
  <c r="P57" i="6"/>
  <c r="E57" i="6"/>
  <c r="O55" i="6"/>
  <c r="N55" i="6"/>
  <c r="M55" i="6"/>
  <c r="S55" i="6" s="1"/>
  <c r="L55" i="6"/>
  <c r="R55" i="6" s="1"/>
  <c r="K55" i="6"/>
  <c r="J55" i="6"/>
  <c r="I55" i="6"/>
  <c r="H55" i="6"/>
  <c r="G55" i="6"/>
  <c r="F55" i="6"/>
  <c r="C55" i="6"/>
  <c r="B55" i="6"/>
  <c r="S54" i="6"/>
  <c r="R54" i="6"/>
  <c r="Q54" i="6"/>
  <c r="P54" i="6"/>
  <c r="E54" i="6"/>
  <c r="S53" i="6"/>
  <c r="R53" i="6"/>
  <c r="Q53" i="6"/>
  <c r="U53" i="6" s="1"/>
  <c r="P53" i="6"/>
  <c r="E53" i="6"/>
  <c r="T53" i="6" s="1"/>
  <c r="S52" i="6"/>
  <c r="R52" i="6"/>
  <c r="Q52" i="6"/>
  <c r="P52" i="6"/>
  <c r="E52" i="6"/>
  <c r="T51" i="6"/>
  <c r="S51" i="6"/>
  <c r="R51" i="6"/>
  <c r="Q51" i="6"/>
  <c r="P51" i="6"/>
  <c r="E51" i="6"/>
  <c r="U51" i="6" s="1"/>
  <c r="T50" i="6"/>
  <c r="S50" i="6"/>
  <c r="R50" i="6"/>
  <c r="Q50" i="6"/>
  <c r="P50" i="6"/>
  <c r="E50" i="6"/>
  <c r="U50" i="6" s="1"/>
  <c r="S49" i="6"/>
  <c r="R49" i="6"/>
  <c r="Q49" i="6"/>
  <c r="P49" i="6"/>
  <c r="E49" i="6"/>
  <c r="U49" i="6" s="1"/>
  <c r="S48" i="6"/>
  <c r="R48" i="6"/>
  <c r="Q48" i="6"/>
  <c r="P48" i="6"/>
  <c r="E48" i="6"/>
  <c r="U48" i="6" s="1"/>
  <c r="S47" i="6"/>
  <c r="R47" i="6"/>
  <c r="Q47" i="6"/>
  <c r="P47" i="6"/>
  <c r="E47" i="6"/>
  <c r="S46" i="6"/>
  <c r="R46" i="6"/>
  <c r="Q46" i="6"/>
  <c r="P46" i="6"/>
  <c r="E46" i="6"/>
  <c r="S45" i="6"/>
  <c r="R45" i="6"/>
  <c r="Q45" i="6"/>
  <c r="P45" i="6"/>
  <c r="E45" i="6"/>
  <c r="S44" i="6"/>
  <c r="R44" i="6"/>
  <c r="Q44" i="6"/>
  <c r="P44" i="6"/>
  <c r="E44" i="6"/>
  <c r="U44" i="6" s="1"/>
  <c r="O42" i="6"/>
  <c r="N42" i="6"/>
  <c r="M42" i="6"/>
  <c r="S42" i="6" s="1"/>
  <c r="L42" i="6"/>
  <c r="R42" i="6" s="1"/>
  <c r="K42" i="6"/>
  <c r="J42" i="6"/>
  <c r="I42" i="6"/>
  <c r="H42" i="6"/>
  <c r="G42" i="6"/>
  <c r="F42" i="6"/>
  <c r="C42" i="6"/>
  <c r="B42" i="6"/>
  <c r="S41" i="6"/>
  <c r="R41" i="6"/>
  <c r="Q41" i="6"/>
  <c r="P41" i="6"/>
  <c r="E41" i="6"/>
  <c r="T40" i="6"/>
  <c r="S40" i="6"/>
  <c r="R40" i="6"/>
  <c r="Q40" i="6"/>
  <c r="P40" i="6"/>
  <c r="E40" i="6"/>
  <c r="U40" i="6" s="1"/>
  <c r="U39" i="6"/>
  <c r="S39" i="6"/>
  <c r="R39" i="6"/>
  <c r="Q39" i="6"/>
  <c r="P39" i="6"/>
  <c r="E39" i="6"/>
  <c r="T39" i="6" s="1"/>
  <c r="S38" i="6"/>
  <c r="R38" i="6"/>
  <c r="Q38" i="6"/>
  <c r="P38" i="6"/>
  <c r="E38" i="6"/>
  <c r="U38" i="6" s="1"/>
  <c r="S37" i="6"/>
  <c r="R37" i="6"/>
  <c r="Q37" i="6"/>
  <c r="P37" i="6"/>
  <c r="E37" i="6"/>
  <c r="T37" i="6" s="1"/>
  <c r="O35" i="6"/>
  <c r="N35" i="6"/>
  <c r="M35" i="6"/>
  <c r="S35" i="6" s="1"/>
  <c r="L35" i="6"/>
  <c r="K35" i="6"/>
  <c r="J35" i="6"/>
  <c r="I35" i="6"/>
  <c r="Q35" i="6" s="1"/>
  <c r="H35" i="6"/>
  <c r="G35" i="6"/>
  <c r="F35" i="6"/>
  <c r="E35" i="6"/>
  <c r="C35" i="6"/>
  <c r="B35" i="6"/>
  <c r="T34" i="6"/>
  <c r="S34" i="6"/>
  <c r="R34" i="6"/>
  <c r="Q34" i="6"/>
  <c r="P34" i="6"/>
  <c r="E34" i="6"/>
  <c r="O32" i="6"/>
  <c r="N32" i="6"/>
  <c r="M32" i="6"/>
  <c r="S32" i="6" s="1"/>
  <c r="L32" i="6"/>
  <c r="R32" i="6" s="1"/>
  <c r="K32" i="6"/>
  <c r="J32" i="6"/>
  <c r="I32" i="6"/>
  <c r="H32" i="6"/>
  <c r="G32" i="6"/>
  <c r="F32" i="6"/>
  <c r="C32" i="6"/>
  <c r="B32" i="6"/>
  <c r="E32" i="6" s="1"/>
  <c r="T31" i="6"/>
  <c r="S31" i="6"/>
  <c r="R31" i="6"/>
  <c r="Q31" i="6"/>
  <c r="P31" i="6"/>
  <c r="E31" i="6"/>
  <c r="U31" i="6" s="1"/>
  <c r="S30" i="6"/>
  <c r="R30" i="6"/>
  <c r="Q30" i="6"/>
  <c r="P30" i="6"/>
  <c r="E30" i="6"/>
  <c r="S29" i="6"/>
  <c r="R29" i="6"/>
  <c r="Q29" i="6"/>
  <c r="P29" i="6"/>
  <c r="E29" i="6"/>
  <c r="U28" i="6"/>
  <c r="S28" i="6"/>
  <c r="R28" i="6"/>
  <c r="Q28" i="6"/>
  <c r="P28" i="6"/>
  <c r="E28" i="6"/>
  <c r="T28" i="6" s="1"/>
  <c r="R26" i="6"/>
  <c r="O26" i="6"/>
  <c r="N26" i="6"/>
  <c r="M26" i="6"/>
  <c r="S26" i="6" s="1"/>
  <c r="L26" i="6"/>
  <c r="K26" i="6"/>
  <c r="J26" i="6"/>
  <c r="I26" i="6"/>
  <c r="H26" i="6"/>
  <c r="G26" i="6"/>
  <c r="F26" i="6"/>
  <c r="C26" i="6"/>
  <c r="B26" i="6"/>
  <c r="S25" i="6"/>
  <c r="R25" i="6"/>
  <c r="Q25" i="6"/>
  <c r="P25" i="6"/>
  <c r="E25" i="6"/>
  <c r="T25" i="6" s="1"/>
  <c r="S24" i="6"/>
  <c r="R24" i="6"/>
  <c r="Q24" i="6"/>
  <c r="P24" i="6"/>
  <c r="E24" i="6"/>
  <c r="U24" i="6" s="1"/>
  <c r="T23" i="6"/>
  <c r="S23" i="6"/>
  <c r="R23" i="6"/>
  <c r="Q23" i="6"/>
  <c r="P23" i="6"/>
  <c r="E23" i="6"/>
  <c r="U23" i="6" s="1"/>
  <c r="S22" i="6"/>
  <c r="R22" i="6"/>
  <c r="Q22" i="6"/>
  <c r="P22" i="6"/>
  <c r="E22" i="6"/>
  <c r="U22" i="6" s="1"/>
  <c r="S21" i="6"/>
  <c r="R21" i="6"/>
  <c r="Q21" i="6"/>
  <c r="P21" i="6"/>
  <c r="E21" i="6"/>
  <c r="U21" i="6" s="1"/>
  <c r="S20" i="6"/>
  <c r="R20" i="6"/>
  <c r="Q20" i="6"/>
  <c r="P20" i="6"/>
  <c r="E20" i="6"/>
  <c r="S19" i="6"/>
  <c r="R19" i="6"/>
  <c r="Q19" i="6"/>
  <c r="P19" i="6"/>
  <c r="E19" i="6"/>
  <c r="O17" i="6"/>
  <c r="N17" i="6"/>
  <c r="M17" i="6"/>
  <c r="S17" i="6" s="1"/>
  <c r="L17" i="6"/>
  <c r="R17" i="6" s="1"/>
  <c r="K17" i="6"/>
  <c r="J17" i="6"/>
  <c r="I17" i="6"/>
  <c r="H17" i="6"/>
  <c r="G17" i="6"/>
  <c r="F17" i="6"/>
  <c r="C17" i="6"/>
  <c r="E17" i="6" s="1"/>
  <c r="B17" i="6"/>
  <c r="S16" i="6"/>
  <c r="R16" i="6"/>
  <c r="Q16" i="6"/>
  <c r="P16" i="6"/>
  <c r="E16" i="6"/>
  <c r="S15" i="6"/>
  <c r="R15" i="6"/>
  <c r="Q15" i="6"/>
  <c r="P15" i="6"/>
  <c r="E15" i="6"/>
  <c r="S14" i="6"/>
  <c r="R14" i="6"/>
  <c r="Q14" i="6"/>
  <c r="P14" i="6"/>
  <c r="E14" i="6"/>
  <c r="T14" i="6" s="1"/>
  <c r="S13" i="6"/>
  <c r="R13" i="6"/>
  <c r="Q13" i="6"/>
  <c r="P13" i="6"/>
  <c r="E13" i="6"/>
  <c r="S12" i="6"/>
  <c r="R12" i="6"/>
  <c r="Q12" i="6"/>
  <c r="P12" i="6"/>
  <c r="E12" i="6"/>
  <c r="U12" i="6" s="1"/>
  <c r="T11" i="6"/>
  <c r="S11" i="6"/>
  <c r="R11" i="6"/>
  <c r="Q11" i="6"/>
  <c r="P11" i="6"/>
  <c r="E11" i="6"/>
  <c r="U11" i="6" s="1"/>
  <c r="S10" i="6"/>
  <c r="R10" i="6"/>
  <c r="Q10" i="6"/>
  <c r="U10" i="6" s="1"/>
  <c r="P10" i="6"/>
  <c r="E10" i="6"/>
  <c r="T10" i="6" s="1"/>
  <c r="S9" i="6"/>
  <c r="R9" i="6"/>
  <c r="Q9" i="6"/>
  <c r="P9" i="6"/>
  <c r="E9" i="6"/>
  <c r="T9" i="6" s="1"/>
  <c r="S96" i="5"/>
  <c r="R96" i="5"/>
  <c r="Q96" i="5"/>
  <c r="P96" i="5"/>
  <c r="E96" i="5"/>
  <c r="S95" i="5"/>
  <c r="R95" i="5"/>
  <c r="Q95" i="5"/>
  <c r="P95" i="5"/>
  <c r="E95" i="5"/>
  <c r="S94" i="5"/>
  <c r="R94" i="5"/>
  <c r="Q94" i="5"/>
  <c r="P94" i="5"/>
  <c r="E94" i="5"/>
  <c r="U93" i="5"/>
  <c r="S93" i="5"/>
  <c r="R93" i="5"/>
  <c r="Q93" i="5"/>
  <c r="P93" i="5"/>
  <c r="T93" i="5" s="1"/>
  <c r="E93" i="5"/>
  <c r="T92" i="5"/>
  <c r="S92" i="5"/>
  <c r="R92" i="5"/>
  <c r="Q92" i="5"/>
  <c r="P92" i="5"/>
  <c r="E92" i="5"/>
  <c r="U92" i="5" s="1"/>
  <c r="U91" i="5"/>
  <c r="S91" i="5"/>
  <c r="R91" i="5"/>
  <c r="Q91" i="5"/>
  <c r="P91" i="5"/>
  <c r="E91" i="5"/>
  <c r="T91" i="5" s="1"/>
  <c r="S90" i="5"/>
  <c r="R90" i="5"/>
  <c r="Q90" i="5"/>
  <c r="P90" i="5"/>
  <c r="E90" i="5"/>
  <c r="U90" i="5" s="1"/>
  <c r="S89" i="5"/>
  <c r="R89" i="5"/>
  <c r="Q89" i="5"/>
  <c r="P89" i="5"/>
  <c r="E89" i="5"/>
  <c r="S88" i="5"/>
  <c r="R88" i="5"/>
  <c r="Q88" i="5"/>
  <c r="P88" i="5"/>
  <c r="E88" i="5"/>
  <c r="O75" i="5"/>
  <c r="N75" i="5"/>
  <c r="M75" i="5"/>
  <c r="S75" i="5" s="1"/>
  <c r="L75" i="5"/>
  <c r="K75" i="5"/>
  <c r="J75" i="5"/>
  <c r="I75" i="5"/>
  <c r="H75" i="5"/>
  <c r="G75" i="5"/>
  <c r="F75" i="5"/>
  <c r="C75" i="5"/>
  <c r="E75" i="5" s="1"/>
  <c r="B75" i="5"/>
  <c r="O74" i="5"/>
  <c r="N74" i="5"/>
  <c r="M74" i="5"/>
  <c r="S74" i="5" s="1"/>
  <c r="L74" i="5"/>
  <c r="R74" i="5" s="1"/>
  <c r="K74" i="5"/>
  <c r="J74" i="5"/>
  <c r="I74" i="5"/>
  <c r="Q74" i="5" s="1"/>
  <c r="H74" i="5"/>
  <c r="G74" i="5"/>
  <c r="F74" i="5"/>
  <c r="C74" i="5"/>
  <c r="B74" i="5"/>
  <c r="E74" i="5" s="1"/>
  <c r="R73" i="5"/>
  <c r="O73" i="5"/>
  <c r="N73" i="5"/>
  <c r="M73" i="5"/>
  <c r="S73" i="5" s="1"/>
  <c r="L73" i="5"/>
  <c r="K73" i="5"/>
  <c r="J73" i="5"/>
  <c r="I73" i="5"/>
  <c r="H73" i="5"/>
  <c r="P73" i="5" s="1"/>
  <c r="G73" i="5"/>
  <c r="F73" i="5"/>
  <c r="E73" i="5"/>
  <c r="C73" i="5"/>
  <c r="B73" i="5"/>
  <c r="T72" i="5"/>
  <c r="S72" i="5"/>
  <c r="R72" i="5"/>
  <c r="Q72" i="5"/>
  <c r="P72" i="5"/>
  <c r="E72" i="5"/>
  <c r="U72" i="5" s="1"/>
  <c r="S71" i="5"/>
  <c r="R71" i="5"/>
  <c r="Q71" i="5"/>
  <c r="P71" i="5"/>
  <c r="E71" i="5"/>
  <c r="T71" i="5" s="1"/>
  <c r="O69" i="5"/>
  <c r="N69" i="5"/>
  <c r="M69" i="5"/>
  <c r="L69" i="5"/>
  <c r="K69" i="5"/>
  <c r="J69" i="5"/>
  <c r="I69" i="5"/>
  <c r="H69" i="5"/>
  <c r="G69" i="5"/>
  <c r="F69" i="5"/>
  <c r="C69" i="5"/>
  <c r="B69" i="5"/>
  <c r="E69" i="5" s="1"/>
  <c r="R68" i="5"/>
  <c r="O68" i="5"/>
  <c r="N68" i="5"/>
  <c r="M68" i="5"/>
  <c r="S68" i="5" s="1"/>
  <c r="L68" i="5"/>
  <c r="K68" i="5"/>
  <c r="J68" i="5"/>
  <c r="I68" i="5"/>
  <c r="H68" i="5"/>
  <c r="G68" i="5"/>
  <c r="F68" i="5"/>
  <c r="C68" i="5"/>
  <c r="B68" i="5"/>
  <c r="S67" i="5"/>
  <c r="R67" i="5"/>
  <c r="Q67" i="5"/>
  <c r="P67" i="5"/>
  <c r="E67" i="5"/>
  <c r="U67" i="5" s="1"/>
  <c r="S66" i="5"/>
  <c r="R66" i="5"/>
  <c r="Q66" i="5"/>
  <c r="P66" i="5"/>
  <c r="E66" i="5"/>
  <c r="S65" i="5"/>
  <c r="R65" i="5"/>
  <c r="Q65" i="5"/>
  <c r="P65" i="5"/>
  <c r="E65" i="5"/>
  <c r="S64" i="5"/>
  <c r="R64" i="5"/>
  <c r="Q64" i="5"/>
  <c r="P64" i="5"/>
  <c r="E64" i="5"/>
  <c r="S63" i="5"/>
  <c r="R63" i="5"/>
  <c r="Q63" i="5"/>
  <c r="P63" i="5"/>
  <c r="E63" i="5"/>
  <c r="S61" i="5"/>
  <c r="O61" i="5"/>
  <c r="N61" i="5"/>
  <c r="M61" i="5"/>
  <c r="L61" i="5"/>
  <c r="R61" i="5" s="1"/>
  <c r="K61" i="5"/>
  <c r="J61" i="5"/>
  <c r="I61" i="5"/>
  <c r="H61" i="5"/>
  <c r="C61" i="5"/>
  <c r="B61" i="5"/>
  <c r="S60" i="5"/>
  <c r="R60" i="5"/>
  <c r="Q60" i="5"/>
  <c r="P60" i="5"/>
  <c r="E60" i="5"/>
  <c r="U60" i="5" s="1"/>
  <c r="S59" i="5"/>
  <c r="R59" i="5"/>
  <c r="Q59" i="5"/>
  <c r="P59" i="5"/>
  <c r="E59" i="5"/>
  <c r="U58" i="5"/>
  <c r="S58" i="5"/>
  <c r="R58" i="5"/>
  <c r="Q58" i="5"/>
  <c r="P58" i="5"/>
  <c r="E58" i="5"/>
  <c r="T58" i="5" s="1"/>
  <c r="T57" i="5"/>
  <c r="S57" i="5"/>
  <c r="R57" i="5"/>
  <c r="Q57" i="5"/>
  <c r="P57" i="5"/>
  <c r="E57" i="5"/>
  <c r="U57" i="5" s="1"/>
  <c r="O55" i="5"/>
  <c r="N55" i="5"/>
  <c r="M55" i="5"/>
  <c r="S55" i="5" s="1"/>
  <c r="L55" i="5"/>
  <c r="R55" i="5" s="1"/>
  <c r="K55" i="5"/>
  <c r="J55" i="5"/>
  <c r="I55" i="5"/>
  <c r="H55" i="5"/>
  <c r="G55" i="5"/>
  <c r="F55" i="5"/>
  <c r="C55" i="5"/>
  <c r="B55" i="5"/>
  <c r="S54" i="5"/>
  <c r="R54" i="5"/>
  <c r="Q54" i="5"/>
  <c r="P54" i="5"/>
  <c r="E54" i="5"/>
  <c r="U54" i="5" s="1"/>
  <c r="S53" i="5"/>
  <c r="R53" i="5"/>
  <c r="Q53" i="5"/>
  <c r="P53" i="5"/>
  <c r="E53" i="5"/>
  <c r="S52" i="5"/>
  <c r="R52" i="5"/>
  <c r="Q52" i="5"/>
  <c r="P52" i="5"/>
  <c r="E52" i="5"/>
  <c r="S51" i="5"/>
  <c r="R51" i="5"/>
  <c r="Q51" i="5"/>
  <c r="P51" i="5"/>
  <c r="E51" i="5"/>
  <c r="T51" i="5" s="1"/>
  <c r="U50" i="5"/>
  <c r="T50" i="5"/>
  <c r="S50" i="5"/>
  <c r="R50" i="5"/>
  <c r="Q50" i="5"/>
  <c r="P50" i="5"/>
  <c r="E50" i="5"/>
  <c r="T49" i="5"/>
  <c r="S49" i="5"/>
  <c r="R49" i="5"/>
  <c r="Q49" i="5"/>
  <c r="P49" i="5"/>
  <c r="E49" i="5"/>
  <c r="U49" i="5" s="1"/>
  <c r="S48" i="5"/>
  <c r="R48" i="5"/>
  <c r="Q48" i="5"/>
  <c r="P48" i="5"/>
  <c r="E48" i="5"/>
  <c r="U48" i="5" s="1"/>
  <c r="S47" i="5"/>
  <c r="R47" i="5"/>
  <c r="Q47" i="5"/>
  <c r="P47" i="5"/>
  <c r="E47" i="5"/>
  <c r="U47" i="5" s="1"/>
  <c r="T46" i="5"/>
  <c r="S46" i="5"/>
  <c r="R46" i="5"/>
  <c r="Q46" i="5"/>
  <c r="P46" i="5"/>
  <c r="E46" i="5"/>
  <c r="U46" i="5" s="1"/>
  <c r="S45" i="5"/>
  <c r="R45" i="5"/>
  <c r="Q45" i="5"/>
  <c r="P45" i="5"/>
  <c r="E45" i="5"/>
  <c r="S44" i="5"/>
  <c r="R44" i="5"/>
  <c r="Q44" i="5"/>
  <c r="P44" i="5"/>
  <c r="E44" i="5"/>
  <c r="O42" i="5"/>
  <c r="N42" i="5"/>
  <c r="M42" i="5"/>
  <c r="S42" i="5" s="1"/>
  <c r="L42" i="5"/>
  <c r="R42" i="5" s="1"/>
  <c r="K42" i="5"/>
  <c r="J42" i="5"/>
  <c r="I42" i="5"/>
  <c r="H42" i="5"/>
  <c r="G42" i="5"/>
  <c r="F42" i="5"/>
  <c r="C42" i="5"/>
  <c r="B42" i="5"/>
  <c r="E42" i="5" s="1"/>
  <c r="S41" i="5"/>
  <c r="R41" i="5"/>
  <c r="Q41" i="5"/>
  <c r="P41" i="5"/>
  <c r="E41" i="5"/>
  <c r="S40" i="5"/>
  <c r="R40" i="5"/>
  <c r="Q40" i="5"/>
  <c r="P40" i="5"/>
  <c r="E40" i="5"/>
  <c r="T40" i="5" s="1"/>
  <c r="T39" i="5"/>
  <c r="S39" i="5"/>
  <c r="R39" i="5"/>
  <c r="Q39" i="5"/>
  <c r="P39" i="5"/>
  <c r="E39" i="5"/>
  <c r="U39" i="5" s="1"/>
  <c r="S38" i="5"/>
  <c r="R38" i="5"/>
  <c r="Q38" i="5"/>
  <c r="P38" i="5"/>
  <c r="E38" i="5"/>
  <c r="U38" i="5" s="1"/>
  <c r="S37" i="5"/>
  <c r="R37" i="5"/>
  <c r="Q37" i="5"/>
  <c r="P37" i="5"/>
  <c r="E37" i="5"/>
  <c r="U37" i="5" s="1"/>
  <c r="O35" i="5"/>
  <c r="N35" i="5"/>
  <c r="M35" i="5"/>
  <c r="L35" i="5"/>
  <c r="R35" i="5" s="1"/>
  <c r="K35" i="5"/>
  <c r="J35" i="5"/>
  <c r="I35" i="5"/>
  <c r="H35" i="5"/>
  <c r="G35" i="5"/>
  <c r="F35" i="5"/>
  <c r="C35" i="5"/>
  <c r="B35" i="5"/>
  <c r="E35" i="5" s="1"/>
  <c r="U34" i="5"/>
  <c r="T34" i="5"/>
  <c r="S34" i="5"/>
  <c r="R34" i="5"/>
  <c r="Q34" i="5"/>
  <c r="P34" i="5"/>
  <c r="E34" i="5"/>
  <c r="O32" i="5"/>
  <c r="N32" i="5"/>
  <c r="M32" i="5"/>
  <c r="S32" i="5" s="1"/>
  <c r="L32" i="5"/>
  <c r="K32" i="5"/>
  <c r="J32" i="5"/>
  <c r="I32" i="5"/>
  <c r="H32" i="5"/>
  <c r="G32" i="5"/>
  <c r="F32" i="5"/>
  <c r="C32" i="5"/>
  <c r="B32" i="5"/>
  <c r="S31" i="5"/>
  <c r="R31" i="5"/>
  <c r="Q31" i="5"/>
  <c r="P31" i="5"/>
  <c r="E31" i="5"/>
  <c r="S30" i="5"/>
  <c r="R30" i="5"/>
  <c r="Q30" i="5"/>
  <c r="P30" i="5"/>
  <c r="E30" i="5"/>
  <c r="T29" i="5"/>
  <c r="S29" i="5"/>
  <c r="R29" i="5"/>
  <c r="Q29" i="5"/>
  <c r="P29" i="5"/>
  <c r="E29" i="5"/>
  <c r="U29" i="5" s="1"/>
  <c r="S28" i="5"/>
  <c r="R28" i="5"/>
  <c r="Q28" i="5"/>
  <c r="P28" i="5"/>
  <c r="E28" i="5"/>
  <c r="O26" i="5"/>
  <c r="N26" i="5"/>
  <c r="M26" i="5"/>
  <c r="S26" i="5" s="1"/>
  <c r="L26" i="5"/>
  <c r="R26" i="5" s="1"/>
  <c r="K26" i="5"/>
  <c r="J26" i="5"/>
  <c r="I26" i="5"/>
  <c r="H26" i="5"/>
  <c r="G26" i="5"/>
  <c r="F26" i="5"/>
  <c r="C26" i="5"/>
  <c r="B26" i="5"/>
  <c r="E26" i="5" s="1"/>
  <c r="S25" i="5"/>
  <c r="R25" i="5"/>
  <c r="Q25" i="5"/>
  <c r="P25" i="5"/>
  <c r="E25" i="5"/>
  <c r="S24" i="5"/>
  <c r="R24" i="5"/>
  <c r="Q24" i="5"/>
  <c r="P24" i="5"/>
  <c r="E24" i="5"/>
  <c r="S23" i="5"/>
  <c r="R23" i="5"/>
  <c r="Q23" i="5"/>
  <c r="P23" i="5"/>
  <c r="E23" i="5"/>
  <c r="T23" i="5" s="1"/>
  <c r="U22" i="5"/>
  <c r="T22" i="5"/>
  <c r="S22" i="5"/>
  <c r="R22" i="5"/>
  <c r="Q22" i="5"/>
  <c r="P22" i="5"/>
  <c r="E22" i="5"/>
  <c r="S21" i="5"/>
  <c r="R21" i="5"/>
  <c r="Q21" i="5"/>
  <c r="P21" i="5"/>
  <c r="E21" i="5"/>
  <c r="U21" i="5" s="1"/>
  <c r="S20" i="5"/>
  <c r="R20" i="5"/>
  <c r="Q20" i="5"/>
  <c r="P20" i="5"/>
  <c r="E20" i="5"/>
  <c r="U20" i="5" s="1"/>
  <c r="S19" i="5"/>
  <c r="R19" i="5"/>
  <c r="Q19" i="5"/>
  <c r="P19" i="5"/>
  <c r="E19" i="5"/>
  <c r="R17" i="5"/>
  <c r="O17" i="5"/>
  <c r="N17" i="5"/>
  <c r="M17" i="5"/>
  <c r="L17" i="5"/>
  <c r="K17" i="5"/>
  <c r="J17" i="5"/>
  <c r="I17" i="5"/>
  <c r="Q17" i="5" s="1"/>
  <c r="H17" i="5"/>
  <c r="G17" i="5"/>
  <c r="F17" i="5"/>
  <c r="C17" i="5"/>
  <c r="B17" i="5"/>
  <c r="E17" i="5" s="1"/>
  <c r="U16" i="5"/>
  <c r="T16" i="5"/>
  <c r="S16" i="5"/>
  <c r="R16" i="5"/>
  <c r="Q16" i="5"/>
  <c r="P16" i="5"/>
  <c r="E16" i="5"/>
  <c r="T15" i="5"/>
  <c r="S15" i="5"/>
  <c r="R15" i="5"/>
  <c r="Q15" i="5"/>
  <c r="P15" i="5"/>
  <c r="E15" i="5"/>
  <c r="U15" i="5" s="1"/>
  <c r="S14" i="5"/>
  <c r="R14" i="5"/>
  <c r="Q14" i="5"/>
  <c r="P14" i="5"/>
  <c r="E14" i="5"/>
  <c r="S13" i="5"/>
  <c r="R13" i="5"/>
  <c r="Q13" i="5"/>
  <c r="P13" i="5"/>
  <c r="E13" i="5"/>
  <c r="S12" i="5"/>
  <c r="R12" i="5"/>
  <c r="Q12" i="5"/>
  <c r="P12" i="5"/>
  <c r="E12" i="5"/>
  <c r="T12" i="5" s="1"/>
  <c r="S11" i="5"/>
  <c r="R11" i="5"/>
  <c r="Q11" i="5"/>
  <c r="P11" i="5"/>
  <c r="E11" i="5"/>
  <c r="U11" i="5" s="1"/>
  <c r="S10" i="5"/>
  <c r="R10" i="5"/>
  <c r="Q10" i="5"/>
  <c r="P10" i="5"/>
  <c r="E10" i="5"/>
  <c r="U9" i="5"/>
  <c r="T9" i="5"/>
  <c r="S9" i="5"/>
  <c r="R9" i="5"/>
  <c r="Q9" i="5"/>
  <c r="P9" i="5"/>
  <c r="E9" i="5"/>
  <c r="U96" i="4"/>
  <c r="T96" i="4"/>
  <c r="S96" i="4"/>
  <c r="R96" i="4"/>
  <c r="Q96" i="4"/>
  <c r="P96" i="4"/>
  <c r="E96" i="4"/>
  <c r="T95" i="4"/>
  <c r="S95" i="4"/>
  <c r="R95" i="4"/>
  <c r="Q95" i="4"/>
  <c r="P95" i="4"/>
  <c r="E95" i="4"/>
  <c r="U95" i="4" s="1"/>
  <c r="S94" i="4"/>
  <c r="R94" i="4"/>
  <c r="Q94" i="4"/>
  <c r="P94" i="4"/>
  <c r="E94" i="4"/>
  <c r="S93" i="4"/>
  <c r="R93" i="4"/>
  <c r="Q93" i="4"/>
  <c r="P93" i="4"/>
  <c r="E93" i="4"/>
  <c r="S92" i="4"/>
  <c r="R92" i="4"/>
  <c r="Q92" i="4"/>
  <c r="P92" i="4"/>
  <c r="E92" i="4"/>
  <c r="T92" i="4" s="1"/>
  <c r="S91" i="4"/>
  <c r="R91" i="4"/>
  <c r="Q91" i="4"/>
  <c r="P91" i="4"/>
  <c r="E91" i="4"/>
  <c r="U91" i="4" s="1"/>
  <c r="U90" i="4"/>
  <c r="S90" i="4"/>
  <c r="R90" i="4"/>
  <c r="Q90" i="4"/>
  <c r="P90" i="4"/>
  <c r="E90" i="4"/>
  <c r="T90" i="4" s="1"/>
  <c r="U89" i="4"/>
  <c r="T89" i="4"/>
  <c r="S89" i="4"/>
  <c r="R89" i="4"/>
  <c r="Q89" i="4"/>
  <c r="P89" i="4"/>
  <c r="E89" i="4"/>
  <c r="U88" i="4"/>
  <c r="T88" i="4"/>
  <c r="S88" i="4"/>
  <c r="S87" i="4" s="1"/>
  <c r="R88" i="4"/>
  <c r="Q88" i="4"/>
  <c r="P88" i="4"/>
  <c r="E88" i="4"/>
  <c r="W75" i="4"/>
  <c r="V75" i="4"/>
  <c r="O75" i="4"/>
  <c r="N75" i="4"/>
  <c r="M75" i="4"/>
  <c r="L75" i="4"/>
  <c r="K75" i="4"/>
  <c r="J75" i="4"/>
  <c r="I75" i="4"/>
  <c r="H75" i="4"/>
  <c r="G75" i="4"/>
  <c r="F75" i="4"/>
  <c r="C75" i="4"/>
  <c r="B75" i="4"/>
  <c r="E75" i="4" s="1"/>
  <c r="O74" i="4"/>
  <c r="N74" i="4"/>
  <c r="M74" i="4"/>
  <c r="S74" i="4" s="1"/>
  <c r="L74" i="4"/>
  <c r="R74" i="4" s="1"/>
  <c r="K74" i="4"/>
  <c r="J74" i="4"/>
  <c r="I74" i="4"/>
  <c r="H74" i="4"/>
  <c r="G74" i="4"/>
  <c r="F74" i="4"/>
  <c r="C74" i="4"/>
  <c r="B74" i="4"/>
  <c r="R73" i="4"/>
  <c r="O73" i="4"/>
  <c r="N73" i="4"/>
  <c r="M73" i="4"/>
  <c r="S73" i="4" s="1"/>
  <c r="L73" i="4"/>
  <c r="K73" i="4"/>
  <c r="J73" i="4"/>
  <c r="I73" i="4"/>
  <c r="H73" i="4"/>
  <c r="G73" i="4"/>
  <c r="F73" i="4"/>
  <c r="C73" i="4"/>
  <c r="B73" i="4"/>
  <c r="U72" i="4"/>
  <c r="S72" i="4"/>
  <c r="R72" i="4"/>
  <c r="Q72" i="4"/>
  <c r="P72" i="4"/>
  <c r="E72" i="4"/>
  <c r="T72" i="4" s="1"/>
  <c r="S71" i="4"/>
  <c r="R71" i="4"/>
  <c r="Q71" i="4"/>
  <c r="P71" i="4"/>
  <c r="E71" i="4"/>
  <c r="U71" i="4" s="1"/>
  <c r="W69" i="4"/>
  <c r="V69" i="4"/>
  <c r="O69" i="4"/>
  <c r="N69" i="4"/>
  <c r="M69" i="4"/>
  <c r="L69" i="4"/>
  <c r="K69" i="4"/>
  <c r="J69" i="4"/>
  <c r="I69" i="4"/>
  <c r="H69" i="4"/>
  <c r="G69" i="4"/>
  <c r="F69" i="4"/>
  <c r="C69" i="4"/>
  <c r="B69" i="4"/>
  <c r="O68" i="4"/>
  <c r="N68" i="4"/>
  <c r="M68" i="4"/>
  <c r="S68" i="4" s="1"/>
  <c r="L68" i="4"/>
  <c r="R68" i="4" s="1"/>
  <c r="K68" i="4"/>
  <c r="J68" i="4"/>
  <c r="I68" i="4"/>
  <c r="H68" i="4"/>
  <c r="G68" i="4"/>
  <c r="F68" i="4"/>
  <c r="C68" i="4"/>
  <c r="E68" i="4" s="1"/>
  <c r="B68" i="4"/>
  <c r="S67" i="4"/>
  <c r="R67" i="4"/>
  <c r="Q67" i="4"/>
  <c r="P67" i="4"/>
  <c r="E67" i="4"/>
  <c r="S66" i="4"/>
  <c r="R66" i="4"/>
  <c r="Q66" i="4"/>
  <c r="P66" i="4"/>
  <c r="E66" i="4"/>
  <c r="S65" i="4"/>
  <c r="R65" i="4"/>
  <c r="Q65" i="4"/>
  <c r="P65" i="4"/>
  <c r="E65" i="4"/>
  <c r="T65" i="4" s="1"/>
  <c r="S64" i="4"/>
  <c r="R64" i="4"/>
  <c r="Q64" i="4"/>
  <c r="P64" i="4"/>
  <c r="E64" i="4"/>
  <c r="T64" i="4" s="1"/>
  <c r="S63" i="4"/>
  <c r="R63" i="4"/>
  <c r="Q63" i="4"/>
  <c r="P63" i="4"/>
  <c r="E63" i="4"/>
  <c r="O61" i="4"/>
  <c r="N61" i="4"/>
  <c r="M61" i="4"/>
  <c r="S61" i="4" s="1"/>
  <c r="L61" i="4"/>
  <c r="R61" i="4" s="1"/>
  <c r="K61" i="4"/>
  <c r="J61" i="4"/>
  <c r="I61" i="4"/>
  <c r="H61" i="4"/>
  <c r="C61" i="4"/>
  <c r="B61" i="4"/>
  <c r="S60" i="4"/>
  <c r="R60" i="4"/>
  <c r="Q60" i="4"/>
  <c r="P60" i="4"/>
  <c r="E60" i="4"/>
  <c r="U60" i="4" s="1"/>
  <c r="S59" i="4"/>
  <c r="R59" i="4"/>
  <c r="Q59" i="4"/>
  <c r="P59" i="4"/>
  <c r="E59" i="4"/>
  <c r="U59" i="4" s="1"/>
  <c r="S58" i="4"/>
  <c r="R58" i="4"/>
  <c r="Q58" i="4"/>
  <c r="P58" i="4"/>
  <c r="E58" i="4"/>
  <c r="S57" i="4"/>
  <c r="R57" i="4"/>
  <c r="Q57" i="4"/>
  <c r="P57" i="4"/>
  <c r="E57" i="4"/>
  <c r="W55" i="4"/>
  <c r="V55" i="4"/>
  <c r="O55" i="4"/>
  <c r="N55" i="4"/>
  <c r="M55" i="4"/>
  <c r="L55" i="4"/>
  <c r="R55" i="4" s="1"/>
  <c r="K55" i="4"/>
  <c r="J55" i="4"/>
  <c r="I55" i="4"/>
  <c r="H55" i="4"/>
  <c r="G55" i="4"/>
  <c r="F55" i="4"/>
  <c r="C55" i="4"/>
  <c r="B55" i="4"/>
  <c r="T54" i="4"/>
  <c r="S54" i="4"/>
  <c r="R54" i="4"/>
  <c r="Q54" i="4"/>
  <c r="P54" i="4"/>
  <c r="E54" i="4"/>
  <c r="U54" i="4" s="1"/>
  <c r="S53" i="4"/>
  <c r="R53" i="4"/>
  <c r="Q53" i="4"/>
  <c r="P53" i="4"/>
  <c r="E53" i="4"/>
  <c r="S52" i="4"/>
  <c r="R52" i="4"/>
  <c r="Q52" i="4"/>
  <c r="P52" i="4"/>
  <c r="E52" i="4"/>
  <c r="S51" i="4"/>
  <c r="R51" i="4"/>
  <c r="Q51" i="4"/>
  <c r="P51" i="4"/>
  <c r="E51" i="4"/>
  <c r="T51" i="4" s="1"/>
  <c r="S50" i="4"/>
  <c r="R50" i="4"/>
  <c r="Q50" i="4"/>
  <c r="P50" i="4"/>
  <c r="E50" i="4"/>
  <c r="S49" i="4"/>
  <c r="R49" i="4"/>
  <c r="Q49" i="4"/>
  <c r="P49" i="4"/>
  <c r="E49" i="4"/>
  <c r="U49" i="4" s="1"/>
  <c r="S48" i="4"/>
  <c r="R48" i="4"/>
  <c r="Q48" i="4"/>
  <c r="P48" i="4"/>
  <c r="E48" i="4"/>
  <c r="U48" i="4" s="1"/>
  <c r="S47" i="4"/>
  <c r="R47" i="4"/>
  <c r="Q47" i="4"/>
  <c r="P47" i="4"/>
  <c r="E47" i="4"/>
  <c r="T47" i="4" s="1"/>
  <c r="T46" i="4"/>
  <c r="S46" i="4"/>
  <c r="R46" i="4"/>
  <c r="Q46" i="4"/>
  <c r="P46" i="4"/>
  <c r="E46" i="4"/>
  <c r="U46" i="4" s="1"/>
  <c r="S45" i="4"/>
  <c r="R45" i="4"/>
  <c r="Q45" i="4"/>
  <c r="P45" i="4"/>
  <c r="E45" i="4"/>
  <c r="S44" i="4"/>
  <c r="R44" i="4"/>
  <c r="Q44" i="4"/>
  <c r="P44" i="4"/>
  <c r="E44" i="4"/>
  <c r="O42" i="4"/>
  <c r="S42" i="4" s="1"/>
  <c r="N42" i="4"/>
  <c r="M42" i="4"/>
  <c r="L42" i="4"/>
  <c r="K42" i="4"/>
  <c r="J42" i="4"/>
  <c r="I42" i="4"/>
  <c r="H42" i="4"/>
  <c r="G42" i="4"/>
  <c r="F42" i="4"/>
  <c r="C42" i="4"/>
  <c r="B42" i="4"/>
  <c r="S41" i="4"/>
  <c r="R41" i="4"/>
  <c r="Q41" i="4"/>
  <c r="P41" i="4"/>
  <c r="E41" i="4"/>
  <c r="S40" i="4"/>
  <c r="R40" i="4"/>
  <c r="Q40" i="4"/>
  <c r="P40" i="4"/>
  <c r="E40" i="4"/>
  <c r="T40" i="4" s="1"/>
  <c r="S39" i="4"/>
  <c r="R39" i="4"/>
  <c r="Q39" i="4"/>
  <c r="P39" i="4"/>
  <c r="E39" i="4"/>
  <c r="T39" i="4" s="1"/>
  <c r="T38" i="4"/>
  <c r="S38" i="4"/>
  <c r="R38" i="4"/>
  <c r="Q38" i="4"/>
  <c r="P38" i="4"/>
  <c r="E38" i="4"/>
  <c r="U38" i="4" s="1"/>
  <c r="S37" i="4"/>
  <c r="R37" i="4"/>
  <c r="Q37" i="4"/>
  <c r="P37" i="4"/>
  <c r="E37" i="4"/>
  <c r="O35" i="4"/>
  <c r="N35" i="4"/>
  <c r="M35" i="4"/>
  <c r="S35" i="4" s="1"/>
  <c r="L35" i="4"/>
  <c r="R35" i="4" s="1"/>
  <c r="K35" i="4"/>
  <c r="J35" i="4"/>
  <c r="I35" i="4"/>
  <c r="H35" i="4"/>
  <c r="G35" i="4"/>
  <c r="F35" i="4"/>
  <c r="C35" i="4"/>
  <c r="B35" i="4"/>
  <c r="E35" i="4" s="1"/>
  <c r="T34" i="4"/>
  <c r="S34" i="4"/>
  <c r="R34" i="4"/>
  <c r="Q34" i="4"/>
  <c r="P34" i="4"/>
  <c r="E34" i="4"/>
  <c r="U34" i="4" s="1"/>
  <c r="S32" i="4"/>
  <c r="R32" i="4"/>
  <c r="O32" i="4"/>
  <c r="N32" i="4"/>
  <c r="M32" i="4"/>
  <c r="L32" i="4"/>
  <c r="K32" i="4"/>
  <c r="J32" i="4"/>
  <c r="I32" i="4"/>
  <c r="H32" i="4"/>
  <c r="G32" i="4"/>
  <c r="F32" i="4"/>
  <c r="C32" i="4"/>
  <c r="B32" i="4"/>
  <c r="U31" i="4"/>
  <c r="T31" i="4"/>
  <c r="S31" i="4"/>
  <c r="R31" i="4"/>
  <c r="Q31" i="4"/>
  <c r="P31" i="4"/>
  <c r="E31" i="4"/>
  <c r="S30" i="4"/>
  <c r="R30" i="4"/>
  <c r="Q30" i="4"/>
  <c r="P30" i="4"/>
  <c r="E30" i="4"/>
  <c r="U30" i="4" s="1"/>
  <c r="S29" i="4"/>
  <c r="R29" i="4"/>
  <c r="Q29" i="4"/>
  <c r="P29" i="4"/>
  <c r="E29" i="4"/>
  <c r="U29" i="4" s="1"/>
  <c r="S28" i="4"/>
  <c r="R28" i="4"/>
  <c r="Q28" i="4"/>
  <c r="P28" i="4"/>
  <c r="E28" i="4"/>
  <c r="O26" i="4"/>
  <c r="N26" i="4"/>
  <c r="M26" i="4"/>
  <c r="S26" i="4" s="1"/>
  <c r="L26" i="4"/>
  <c r="R26" i="4" s="1"/>
  <c r="K26" i="4"/>
  <c r="J26" i="4"/>
  <c r="I26" i="4"/>
  <c r="H26" i="4"/>
  <c r="G26" i="4"/>
  <c r="F26" i="4"/>
  <c r="C26" i="4"/>
  <c r="E26" i="4" s="1"/>
  <c r="B26" i="4"/>
  <c r="S25" i="4"/>
  <c r="R25" i="4"/>
  <c r="Q25" i="4"/>
  <c r="P25" i="4"/>
  <c r="E25" i="4"/>
  <c r="S24" i="4"/>
  <c r="R24" i="4"/>
  <c r="Q24" i="4"/>
  <c r="P24" i="4"/>
  <c r="E24" i="4"/>
  <c r="S23" i="4"/>
  <c r="R23" i="4"/>
  <c r="Q23" i="4"/>
  <c r="P23" i="4"/>
  <c r="E23" i="4"/>
  <c r="T23" i="4" s="1"/>
  <c r="U22" i="4"/>
  <c r="T22" i="4"/>
  <c r="S22" i="4"/>
  <c r="R22" i="4"/>
  <c r="Q22" i="4"/>
  <c r="P22" i="4"/>
  <c r="E22" i="4"/>
  <c r="S21" i="4"/>
  <c r="R21" i="4"/>
  <c r="Q21" i="4"/>
  <c r="P21" i="4"/>
  <c r="E21" i="4"/>
  <c r="U21" i="4" s="1"/>
  <c r="U20" i="4"/>
  <c r="T20" i="4"/>
  <c r="S20" i="4"/>
  <c r="R20" i="4"/>
  <c r="Q20" i="4"/>
  <c r="P20" i="4"/>
  <c r="E20" i="4"/>
  <c r="S19" i="4"/>
  <c r="R19" i="4"/>
  <c r="Q19" i="4"/>
  <c r="P19" i="4"/>
  <c r="E19" i="4"/>
  <c r="U19" i="4" s="1"/>
  <c r="O17" i="4"/>
  <c r="N17" i="4"/>
  <c r="M17" i="4"/>
  <c r="S17" i="4" s="1"/>
  <c r="L17" i="4"/>
  <c r="R17" i="4" s="1"/>
  <c r="K17" i="4"/>
  <c r="J17" i="4"/>
  <c r="I17" i="4"/>
  <c r="Q17" i="4" s="1"/>
  <c r="H17" i="4"/>
  <c r="G17" i="4"/>
  <c r="F17" i="4"/>
  <c r="C17" i="4"/>
  <c r="E17" i="4" s="1"/>
  <c r="B17" i="4"/>
  <c r="U16" i="4"/>
  <c r="T16" i="4"/>
  <c r="S16" i="4"/>
  <c r="R16" i="4"/>
  <c r="Q16" i="4"/>
  <c r="P16" i="4"/>
  <c r="E16" i="4"/>
  <c r="T15" i="4"/>
  <c r="S15" i="4"/>
  <c r="R15" i="4"/>
  <c r="Q15" i="4"/>
  <c r="P15" i="4"/>
  <c r="E15" i="4"/>
  <c r="U15" i="4" s="1"/>
  <c r="S14" i="4"/>
  <c r="R14" i="4"/>
  <c r="Q14" i="4"/>
  <c r="P14" i="4"/>
  <c r="E14" i="4"/>
  <c r="S13" i="4"/>
  <c r="R13" i="4"/>
  <c r="Q13" i="4"/>
  <c r="P13" i="4"/>
  <c r="E13" i="4"/>
  <c r="U12" i="4"/>
  <c r="S12" i="4"/>
  <c r="R12" i="4"/>
  <c r="Q12" i="4"/>
  <c r="P12" i="4"/>
  <c r="E12" i="4"/>
  <c r="T12" i="4" s="1"/>
  <c r="U11" i="4"/>
  <c r="T11" i="4"/>
  <c r="S11" i="4"/>
  <c r="R11" i="4"/>
  <c r="Q11" i="4"/>
  <c r="P11" i="4"/>
  <c r="E11" i="4"/>
  <c r="S10" i="4"/>
  <c r="R10" i="4"/>
  <c r="Q10" i="4"/>
  <c r="U10" i="4" s="1"/>
  <c r="P10" i="4"/>
  <c r="T10" i="4" s="1"/>
  <c r="E10" i="4"/>
  <c r="S9" i="4"/>
  <c r="R9" i="4"/>
  <c r="Q9" i="4"/>
  <c r="P9" i="4"/>
  <c r="E9" i="4"/>
  <c r="U9" i="4" s="1"/>
  <c r="S96" i="3"/>
  <c r="R96" i="3"/>
  <c r="Q96" i="3"/>
  <c r="P96" i="3"/>
  <c r="E96" i="3"/>
  <c r="U96" i="3" s="1"/>
  <c r="T95" i="3"/>
  <c r="S95" i="3"/>
  <c r="R95" i="3"/>
  <c r="Q95" i="3"/>
  <c r="P95" i="3"/>
  <c r="E95" i="3"/>
  <c r="U95" i="3" s="1"/>
  <c r="S94" i="3"/>
  <c r="R94" i="3"/>
  <c r="Q94" i="3"/>
  <c r="P94" i="3"/>
  <c r="E94" i="3"/>
  <c r="S93" i="3"/>
  <c r="R93" i="3"/>
  <c r="Q93" i="3"/>
  <c r="P93" i="3"/>
  <c r="E93" i="3"/>
  <c r="U92" i="3"/>
  <c r="S92" i="3"/>
  <c r="R92" i="3"/>
  <c r="Q92" i="3"/>
  <c r="P92" i="3"/>
  <c r="E92" i="3"/>
  <c r="T92" i="3" s="1"/>
  <c r="U91" i="3"/>
  <c r="S91" i="3"/>
  <c r="R91" i="3"/>
  <c r="Q91" i="3"/>
  <c r="P91" i="3"/>
  <c r="E91" i="3"/>
  <c r="T90" i="3"/>
  <c r="S90" i="3"/>
  <c r="R90" i="3"/>
  <c r="Q90" i="3"/>
  <c r="P90" i="3"/>
  <c r="E90" i="3"/>
  <c r="U90" i="3" s="1"/>
  <c r="S89" i="3"/>
  <c r="R89" i="3"/>
  <c r="Q89" i="3"/>
  <c r="P89" i="3"/>
  <c r="E89" i="3"/>
  <c r="U89" i="3" s="1"/>
  <c r="S88" i="3"/>
  <c r="R88" i="3"/>
  <c r="Q88" i="3"/>
  <c r="P88" i="3"/>
  <c r="E88" i="3"/>
  <c r="U88" i="3" s="1"/>
  <c r="V75" i="3"/>
  <c r="O75" i="3"/>
  <c r="N75" i="3"/>
  <c r="M75" i="3"/>
  <c r="L75" i="3"/>
  <c r="K75" i="3"/>
  <c r="J75" i="3"/>
  <c r="I75" i="3"/>
  <c r="H75" i="3"/>
  <c r="G75" i="3"/>
  <c r="F75" i="3"/>
  <c r="C75" i="3"/>
  <c r="B75" i="3"/>
  <c r="O74" i="3"/>
  <c r="S74" i="3" s="1"/>
  <c r="N74" i="3"/>
  <c r="M74" i="3"/>
  <c r="L74" i="3"/>
  <c r="R74" i="3" s="1"/>
  <c r="K74" i="3"/>
  <c r="J74" i="3"/>
  <c r="I74" i="3"/>
  <c r="H74" i="3"/>
  <c r="G74" i="3"/>
  <c r="F74" i="3"/>
  <c r="C74" i="3"/>
  <c r="B74" i="3"/>
  <c r="E74" i="3" s="1"/>
  <c r="O73" i="3"/>
  <c r="N73" i="3"/>
  <c r="M73" i="3"/>
  <c r="S73" i="3" s="1"/>
  <c r="L73" i="3"/>
  <c r="R73" i="3" s="1"/>
  <c r="K73" i="3"/>
  <c r="J73" i="3"/>
  <c r="I73" i="3"/>
  <c r="H73" i="3"/>
  <c r="G73" i="3"/>
  <c r="F73" i="3"/>
  <c r="C73" i="3"/>
  <c r="B73" i="3"/>
  <c r="E73" i="3" s="1"/>
  <c r="S72" i="3"/>
  <c r="R72" i="3"/>
  <c r="Q72" i="3"/>
  <c r="P72" i="3"/>
  <c r="E72" i="3"/>
  <c r="U72" i="3" s="1"/>
  <c r="U71" i="3"/>
  <c r="S71" i="3"/>
  <c r="R71" i="3"/>
  <c r="Q71" i="3"/>
  <c r="P71" i="3"/>
  <c r="E71" i="3"/>
  <c r="T71" i="3" s="1"/>
  <c r="V69" i="3"/>
  <c r="O69" i="3"/>
  <c r="N69" i="3"/>
  <c r="M69" i="3"/>
  <c r="L69" i="3"/>
  <c r="K69" i="3"/>
  <c r="J69" i="3"/>
  <c r="I69" i="3"/>
  <c r="H69" i="3"/>
  <c r="G69" i="3"/>
  <c r="F69" i="3"/>
  <c r="C69" i="3"/>
  <c r="B69" i="3"/>
  <c r="O68" i="3"/>
  <c r="N68" i="3"/>
  <c r="M68" i="3"/>
  <c r="S68" i="3" s="1"/>
  <c r="L68" i="3"/>
  <c r="R68" i="3" s="1"/>
  <c r="K68" i="3"/>
  <c r="J68" i="3"/>
  <c r="I68" i="3"/>
  <c r="H68" i="3"/>
  <c r="G68" i="3"/>
  <c r="F68" i="3"/>
  <c r="C68" i="3"/>
  <c r="B68" i="3"/>
  <c r="S67" i="3"/>
  <c r="R67" i="3"/>
  <c r="Q67" i="3"/>
  <c r="P67" i="3"/>
  <c r="E67" i="3"/>
  <c r="U67" i="3" s="1"/>
  <c r="U66" i="3"/>
  <c r="T66" i="3"/>
  <c r="S66" i="3"/>
  <c r="R66" i="3"/>
  <c r="Q66" i="3"/>
  <c r="P66" i="3"/>
  <c r="E66" i="3"/>
  <c r="S65" i="3"/>
  <c r="R65" i="3"/>
  <c r="Q65" i="3"/>
  <c r="P65" i="3"/>
  <c r="E65" i="3"/>
  <c r="U65" i="3" s="1"/>
  <c r="U64" i="3"/>
  <c r="T64" i="3"/>
  <c r="S64" i="3"/>
  <c r="R64" i="3"/>
  <c r="Q64" i="3"/>
  <c r="P64" i="3"/>
  <c r="E64" i="3"/>
  <c r="T63" i="3"/>
  <c r="S63" i="3"/>
  <c r="R63" i="3"/>
  <c r="Q63" i="3"/>
  <c r="P63" i="3"/>
  <c r="E63" i="3"/>
  <c r="U63" i="3" s="1"/>
  <c r="O61" i="3"/>
  <c r="N61" i="3"/>
  <c r="M61" i="3"/>
  <c r="S61" i="3" s="1"/>
  <c r="L61" i="3"/>
  <c r="R61" i="3" s="1"/>
  <c r="K61" i="3"/>
  <c r="J61" i="3"/>
  <c r="I61" i="3"/>
  <c r="H61" i="3"/>
  <c r="C61" i="3"/>
  <c r="B61" i="3"/>
  <c r="S60" i="3"/>
  <c r="R60" i="3"/>
  <c r="Q60" i="3"/>
  <c r="P60" i="3"/>
  <c r="E60" i="3"/>
  <c r="S59" i="3"/>
  <c r="R59" i="3"/>
  <c r="Q59" i="3"/>
  <c r="P59" i="3"/>
  <c r="E59" i="3"/>
  <c r="T59" i="3" s="1"/>
  <c r="S58" i="3"/>
  <c r="R58" i="3"/>
  <c r="Q58" i="3"/>
  <c r="P58" i="3"/>
  <c r="E58" i="3"/>
  <c r="T58" i="3" s="1"/>
  <c r="S57" i="3"/>
  <c r="R57" i="3"/>
  <c r="Q57" i="3"/>
  <c r="P57" i="3"/>
  <c r="E57" i="3"/>
  <c r="T57" i="3" s="1"/>
  <c r="V55" i="3"/>
  <c r="O55" i="3"/>
  <c r="N55" i="3"/>
  <c r="M55" i="3"/>
  <c r="L55" i="3"/>
  <c r="K55" i="3"/>
  <c r="J55" i="3"/>
  <c r="I55" i="3"/>
  <c r="H55" i="3"/>
  <c r="G55" i="3"/>
  <c r="F55" i="3"/>
  <c r="C55" i="3"/>
  <c r="B55" i="3"/>
  <c r="T54" i="3"/>
  <c r="S54" i="3"/>
  <c r="R54" i="3"/>
  <c r="Q54" i="3"/>
  <c r="P54" i="3"/>
  <c r="E54" i="3"/>
  <c r="U54" i="3" s="1"/>
  <c r="S53" i="3"/>
  <c r="R53" i="3"/>
  <c r="Q53" i="3"/>
  <c r="U53" i="3" s="1"/>
  <c r="P53" i="3"/>
  <c r="E53" i="3"/>
  <c r="T53" i="3" s="1"/>
  <c r="S52" i="3"/>
  <c r="R52" i="3"/>
  <c r="Q52" i="3"/>
  <c r="P52" i="3"/>
  <c r="E52" i="3"/>
  <c r="U52" i="3" s="1"/>
  <c r="T51" i="3"/>
  <c r="S51" i="3"/>
  <c r="R51" i="3"/>
  <c r="Q51" i="3"/>
  <c r="P51" i="3"/>
  <c r="E51" i="3"/>
  <c r="U51" i="3" s="1"/>
  <c r="S50" i="3"/>
  <c r="R50" i="3"/>
  <c r="Q50" i="3"/>
  <c r="P50" i="3"/>
  <c r="E50" i="3"/>
  <c r="T50" i="3" s="1"/>
  <c r="S49" i="3"/>
  <c r="R49" i="3"/>
  <c r="Q49" i="3"/>
  <c r="P49" i="3"/>
  <c r="E49" i="3"/>
  <c r="U49" i="3" s="1"/>
  <c r="S48" i="3"/>
  <c r="R48" i="3"/>
  <c r="Q48" i="3"/>
  <c r="P48" i="3"/>
  <c r="E48" i="3"/>
  <c r="S47" i="3"/>
  <c r="R47" i="3"/>
  <c r="Q47" i="3"/>
  <c r="P47" i="3"/>
  <c r="E47" i="3"/>
  <c r="T47" i="3" s="1"/>
  <c r="U46" i="3"/>
  <c r="T46" i="3"/>
  <c r="S46" i="3"/>
  <c r="R46" i="3"/>
  <c r="Q46" i="3"/>
  <c r="P46" i="3"/>
  <c r="E46" i="3"/>
  <c r="S45" i="3"/>
  <c r="R45" i="3"/>
  <c r="Q45" i="3"/>
  <c r="P45" i="3"/>
  <c r="E45" i="3"/>
  <c r="S44" i="3"/>
  <c r="R44" i="3"/>
  <c r="Q44" i="3"/>
  <c r="P44" i="3"/>
  <c r="E44" i="3"/>
  <c r="U44" i="3" s="1"/>
  <c r="O42" i="3"/>
  <c r="N42" i="3"/>
  <c r="M42" i="3"/>
  <c r="S42" i="3" s="1"/>
  <c r="L42" i="3"/>
  <c r="R42" i="3" s="1"/>
  <c r="K42" i="3"/>
  <c r="J42" i="3"/>
  <c r="I42" i="3"/>
  <c r="H42" i="3"/>
  <c r="G42" i="3"/>
  <c r="F42" i="3"/>
  <c r="C42" i="3"/>
  <c r="B42" i="3"/>
  <c r="U41" i="3"/>
  <c r="S41" i="3"/>
  <c r="R41" i="3"/>
  <c r="Q41" i="3"/>
  <c r="P41" i="3"/>
  <c r="E41" i="3"/>
  <c r="T41" i="3" s="1"/>
  <c r="T40" i="3"/>
  <c r="S40" i="3"/>
  <c r="R40" i="3"/>
  <c r="Q40" i="3"/>
  <c r="P40" i="3"/>
  <c r="E40" i="3"/>
  <c r="U39" i="3"/>
  <c r="S39" i="3"/>
  <c r="R39" i="3"/>
  <c r="Q39" i="3"/>
  <c r="P39" i="3"/>
  <c r="E39" i="3"/>
  <c r="T39" i="3" s="1"/>
  <c r="S38" i="3"/>
  <c r="R38" i="3"/>
  <c r="Q38" i="3"/>
  <c r="P38" i="3"/>
  <c r="T38" i="3" s="1"/>
  <c r="E38" i="3"/>
  <c r="S37" i="3"/>
  <c r="R37" i="3"/>
  <c r="Q37" i="3"/>
  <c r="P37" i="3"/>
  <c r="E37" i="3"/>
  <c r="O35" i="3"/>
  <c r="S35" i="3" s="1"/>
  <c r="N35" i="3"/>
  <c r="M35" i="3"/>
  <c r="L35" i="3"/>
  <c r="K35" i="3"/>
  <c r="J35" i="3"/>
  <c r="I35" i="3"/>
  <c r="H35" i="3"/>
  <c r="P35" i="3" s="1"/>
  <c r="G35" i="3"/>
  <c r="F35" i="3"/>
  <c r="C35" i="3"/>
  <c r="B35" i="3"/>
  <c r="S34" i="3"/>
  <c r="R34" i="3"/>
  <c r="Q34" i="3"/>
  <c r="P34" i="3"/>
  <c r="E34" i="3"/>
  <c r="O32" i="3"/>
  <c r="N32" i="3"/>
  <c r="M32" i="3"/>
  <c r="S32" i="3" s="1"/>
  <c r="L32" i="3"/>
  <c r="R32" i="3" s="1"/>
  <c r="K32" i="3"/>
  <c r="J32" i="3"/>
  <c r="I32" i="3"/>
  <c r="H32" i="3"/>
  <c r="P32" i="3" s="1"/>
  <c r="G32" i="3"/>
  <c r="F32" i="3"/>
  <c r="C32" i="3"/>
  <c r="B32" i="3"/>
  <c r="E32" i="3" s="1"/>
  <c r="S31" i="3"/>
  <c r="R31" i="3"/>
  <c r="Q31" i="3"/>
  <c r="P31" i="3"/>
  <c r="E31" i="3"/>
  <c r="S30" i="3"/>
  <c r="R30" i="3"/>
  <c r="Q30" i="3"/>
  <c r="P30" i="3"/>
  <c r="E30" i="3"/>
  <c r="T30" i="3" s="1"/>
  <c r="S29" i="3"/>
  <c r="R29" i="3"/>
  <c r="Q29" i="3"/>
  <c r="P29" i="3"/>
  <c r="E29" i="3"/>
  <c r="T29" i="3" s="1"/>
  <c r="S28" i="3"/>
  <c r="R28" i="3"/>
  <c r="Q28" i="3"/>
  <c r="P28" i="3"/>
  <c r="E28" i="3"/>
  <c r="U28" i="3" s="1"/>
  <c r="O26" i="3"/>
  <c r="N26" i="3"/>
  <c r="M26" i="3"/>
  <c r="S26" i="3" s="1"/>
  <c r="L26" i="3"/>
  <c r="R26" i="3" s="1"/>
  <c r="K26" i="3"/>
  <c r="J26" i="3"/>
  <c r="I26" i="3"/>
  <c r="H26" i="3"/>
  <c r="G26" i="3"/>
  <c r="F26" i="3"/>
  <c r="C26" i="3"/>
  <c r="B26" i="3"/>
  <c r="S25" i="3"/>
  <c r="R25" i="3"/>
  <c r="Q25" i="3"/>
  <c r="P25" i="3"/>
  <c r="E25" i="3"/>
  <c r="U25" i="3" s="1"/>
  <c r="U24" i="3"/>
  <c r="S24" i="3"/>
  <c r="R24" i="3"/>
  <c r="Q24" i="3"/>
  <c r="P24" i="3"/>
  <c r="E24" i="3"/>
  <c r="T24" i="3" s="1"/>
  <c r="S23" i="3"/>
  <c r="R23" i="3"/>
  <c r="Q23" i="3"/>
  <c r="P23" i="3"/>
  <c r="E23" i="3"/>
  <c r="U23" i="3" s="1"/>
  <c r="S22" i="3"/>
  <c r="R22" i="3"/>
  <c r="Q22" i="3"/>
  <c r="P22" i="3"/>
  <c r="E22" i="3"/>
  <c r="U22" i="3" s="1"/>
  <c r="S21" i="3"/>
  <c r="R21" i="3"/>
  <c r="Q21" i="3"/>
  <c r="P21" i="3"/>
  <c r="E21" i="3"/>
  <c r="U21" i="3" s="1"/>
  <c r="S20" i="3"/>
  <c r="R20" i="3"/>
  <c r="Q20" i="3"/>
  <c r="P20" i="3"/>
  <c r="E20" i="3"/>
  <c r="S19" i="3"/>
  <c r="R19" i="3"/>
  <c r="Q19" i="3"/>
  <c r="P19" i="3"/>
  <c r="E19" i="3"/>
  <c r="T19" i="3" s="1"/>
  <c r="R17" i="3"/>
  <c r="O17" i="3"/>
  <c r="N17" i="3"/>
  <c r="M17" i="3"/>
  <c r="S17" i="3" s="1"/>
  <c r="L17" i="3"/>
  <c r="K17" i="3"/>
  <c r="J17" i="3"/>
  <c r="I17" i="3"/>
  <c r="H17" i="3"/>
  <c r="P17" i="3" s="1"/>
  <c r="G17" i="3"/>
  <c r="F17" i="3"/>
  <c r="C17" i="3"/>
  <c r="B17" i="3"/>
  <c r="E17" i="3" s="1"/>
  <c r="S16" i="3"/>
  <c r="R16" i="3"/>
  <c r="Q16" i="3"/>
  <c r="P16" i="3"/>
  <c r="E16" i="3"/>
  <c r="T16" i="3" s="1"/>
  <c r="S15" i="3"/>
  <c r="R15" i="3"/>
  <c r="Q15" i="3"/>
  <c r="P15" i="3"/>
  <c r="E15" i="3"/>
  <c r="U15" i="3" s="1"/>
  <c r="S14" i="3"/>
  <c r="R14" i="3"/>
  <c r="Q14" i="3"/>
  <c r="P14" i="3"/>
  <c r="E14" i="3"/>
  <c r="T14" i="3" s="1"/>
  <c r="S13" i="3"/>
  <c r="R13" i="3"/>
  <c r="Q13" i="3"/>
  <c r="P13" i="3"/>
  <c r="E13" i="3"/>
  <c r="U13" i="3" s="1"/>
  <c r="U12" i="3"/>
  <c r="S12" i="3"/>
  <c r="R12" i="3"/>
  <c r="Q12" i="3"/>
  <c r="P12" i="3"/>
  <c r="E12" i="3"/>
  <c r="T12" i="3" s="1"/>
  <c r="T11" i="3"/>
  <c r="S11" i="3"/>
  <c r="R11" i="3"/>
  <c r="Q11" i="3"/>
  <c r="P11" i="3"/>
  <c r="E11" i="3"/>
  <c r="U11" i="3" s="1"/>
  <c r="S10" i="3"/>
  <c r="R10" i="3"/>
  <c r="Q10" i="3"/>
  <c r="P10" i="3"/>
  <c r="E10" i="3"/>
  <c r="U10" i="3" s="1"/>
  <c r="S9" i="3"/>
  <c r="R9" i="3"/>
  <c r="Q9" i="3"/>
  <c r="P9" i="3"/>
  <c r="E9" i="3"/>
  <c r="U96" i="2"/>
  <c r="S96" i="2"/>
  <c r="R96" i="2"/>
  <c r="Q96" i="2"/>
  <c r="P96" i="2"/>
  <c r="E96" i="2"/>
  <c r="T96" i="2" s="1"/>
  <c r="S95" i="2"/>
  <c r="R95" i="2"/>
  <c r="Q95" i="2"/>
  <c r="P95" i="2"/>
  <c r="E95" i="2"/>
  <c r="U95" i="2" s="1"/>
  <c r="S94" i="2"/>
  <c r="R94" i="2"/>
  <c r="Q94" i="2"/>
  <c r="P94" i="2"/>
  <c r="E94" i="2"/>
  <c r="U94" i="2" s="1"/>
  <c r="S93" i="2"/>
  <c r="R93" i="2"/>
  <c r="Q93" i="2"/>
  <c r="P93" i="2"/>
  <c r="E93" i="2"/>
  <c r="S92" i="2"/>
  <c r="R92" i="2"/>
  <c r="Q92" i="2"/>
  <c r="P92" i="2"/>
  <c r="E92" i="2"/>
  <c r="T92" i="2" s="1"/>
  <c r="S91" i="2"/>
  <c r="R91" i="2"/>
  <c r="Q91" i="2"/>
  <c r="P91" i="2"/>
  <c r="E91" i="2"/>
  <c r="T91" i="2" s="1"/>
  <c r="U90" i="2"/>
  <c r="S90" i="2"/>
  <c r="R90" i="2"/>
  <c r="Q90" i="2"/>
  <c r="P90" i="2"/>
  <c r="E90" i="2"/>
  <c r="T90" i="2" s="1"/>
  <c r="S89" i="2"/>
  <c r="R89" i="2"/>
  <c r="Q89" i="2"/>
  <c r="P89" i="2"/>
  <c r="E89" i="2"/>
  <c r="U89" i="2" s="1"/>
  <c r="S88" i="2"/>
  <c r="R88" i="2"/>
  <c r="Q88" i="2"/>
  <c r="P88" i="2"/>
  <c r="E88" i="2"/>
  <c r="U88" i="2" s="1"/>
  <c r="O75" i="2"/>
  <c r="N75" i="2"/>
  <c r="M75" i="2"/>
  <c r="L75" i="2"/>
  <c r="R75" i="2" s="1"/>
  <c r="K75" i="2"/>
  <c r="J75" i="2"/>
  <c r="I75" i="2"/>
  <c r="H75" i="2"/>
  <c r="G75" i="2"/>
  <c r="F75" i="2"/>
  <c r="C75" i="2"/>
  <c r="B75" i="2"/>
  <c r="O74" i="2"/>
  <c r="N74" i="2"/>
  <c r="M74" i="2"/>
  <c r="S74" i="2" s="1"/>
  <c r="L74" i="2"/>
  <c r="K74" i="2"/>
  <c r="J74" i="2"/>
  <c r="I74" i="2"/>
  <c r="H74" i="2"/>
  <c r="G74" i="2"/>
  <c r="F74" i="2"/>
  <c r="E74" i="2"/>
  <c r="C74" i="2"/>
  <c r="B74" i="2"/>
  <c r="O73" i="2"/>
  <c r="N73" i="2"/>
  <c r="M73" i="2"/>
  <c r="S73" i="2" s="1"/>
  <c r="L73" i="2"/>
  <c r="K73" i="2"/>
  <c r="J73" i="2"/>
  <c r="I73" i="2"/>
  <c r="H73" i="2"/>
  <c r="G73" i="2"/>
  <c r="F73" i="2"/>
  <c r="C73" i="2"/>
  <c r="B73" i="2"/>
  <c r="E73" i="2" s="1"/>
  <c r="S72" i="2"/>
  <c r="R72" i="2"/>
  <c r="Q72" i="2"/>
  <c r="P72" i="2"/>
  <c r="E72" i="2"/>
  <c r="U72" i="2" s="1"/>
  <c r="T71" i="2"/>
  <c r="S71" i="2"/>
  <c r="R71" i="2"/>
  <c r="Q71" i="2"/>
  <c r="P71" i="2"/>
  <c r="E71" i="2"/>
  <c r="O69" i="2"/>
  <c r="N69" i="2"/>
  <c r="M69" i="2"/>
  <c r="S69" i="2" s="1"/>
  <c r="L69" i="2"/>
  <c r="K69" i="2"/>
  <c r="J69" i="2"/>
  <c r="I69" i="2"/>
  <c r="H69" i="2"/>
  <c r="G69" i="2"/>
  <c r="F69" i="2"/>
  <c r="C69" i="2"/>
  <c r="B69" i="2"/>
  <c r="R68" i="2"/>
  <c r="O68" i="2"/>
  <c r="N68" i="2"/>
  <c r="M68" i="2"/>
  <c r="S68" i="2" s="1"/>
  <c r="L68" i="2"/>
  <c r="K68" i="2"/>
  <c r="J68" i="2"/>
  <c r="I68" i="2"/>
  <c r="H68" i="2"/>
  <c r="G68" i="2"/>
  <c r="F68" i="2"/>
  <c r="C68" i="2"/>
  <c r="B68" i="2"/>
  <c r="E68" i="2" s="1"/>
  <c r="U67" i="2"/>
  <c r="S67" i="2"/>
  <c r="R67" i="2"/>
  <c r="Q67" i="2"/>
  <c r="P67" i="2"/>
  <c r="E67" i="2"/>
  <c r="T67" i="2" s="1"/>
  <c r="S66" i="2"/>
  <c r="R66" i="2"/>
  <c r="Q66" i="2"/>
  <c r="P66" i="2"/>
  <c r="E66" i="2"/>
  <c r="U66" i="2" s="1"/>
  <c r="S65" i="2"/>
  <c r="R65" i="2"/>
  <c r="Q65" i="2"/>
  <c r="P65" i="2"/>
  <c r="E65" i="2"/>
  <c r="T65" i="2" s="1"/>
  <c r="S64" i="2"/>
  <c r="R64" i="2"/>
  <c r="Q64" i="2"/>
  <c r="P64" i="2"/>
  <c r="E64" i="2"/>
  <c r="U64" i="2" s="1"/>
  <c r="S63" i="2"/>
  <c r="R63" i="2"/>
  <c r="Q63" i="2"/>
  <c r="P63" i="2"/>
  <c r="E63" i="2"/>
  <c r="U63" i="2" s="1"/>
  <c r="O61" i="2"/>
  <c r="N61" i="2"/>
  <c r="M61" i="2"/>
  <c r="S61" i="2" s="1"/>
  <c r="L61" i="2"/>
  <c r="R61" i="2" s="1"/>
  <c r="K61" i="2"/>
  <c r="J61" i="2"/>
  <c r="I61" i="2"/>
  <c r="H61" i="2"/>
  <c r="C61" i="2"/>
  <c r="B61" i="2"/>
  <c r="S60" i="2"/>
  <c r="R60" i="2"/>
  <c r="Q60" i="2"/>
  <c r="P60" i="2"/>
  <c r="E60" i="2"/>
  <c r="U60" i="2" s="1"/>
  <c r="S59" i="2"/>
  <c r="R59" i="2"/>
  <c r="Q59" i="2"/>
  <c r="P59" i="2"/>
  <c r="E59" i="2"/>
  <c r="U59" i="2" s="1"/>
  <c r="S58" i="2"/>
  <c r="R58" i="2"/>
  <c r="Q58" i="2"/>
  <c r="P58" i="2"/>
  <c r="E58" i="2"/>
  <c r="U58" i="2" s="1"/>
  <c r="S57" i="2"/>
  <c r="R57" i="2"/>
  <c r="Q57" i="2"/>
  <c r="P57" i="2"/>
  <c r="E57" i="2"/>
  <c r="U57" i="2" s="1"/>
  <c r="O55" i="2"/>
  <c r="N55" i="2"/>
  <c r="M55" i="2"/>
  <c r="L55" i="2"/>
  <c r="K55" i="2"/>
  <c r="J55" i="2"/>
  <c r="I55" i="2"/>
  <c r="H55" i="2"/>
  <c r="G55" i="2"/>
  <c r="F55" i="2"/>
  <c r="C55" i="2"/>
  <c r="B55" i="2"/>
  <c r="T54" i="2"/>
  <c r="S54" i="2"/>
  <c r="R54" i="2"/>
  <c r="Q54" i="2"/>
  <c r="P54" i="2"/>
  <c r="E54" i="2"/>
  <c r="U54" i="2" s="1"/>
  <c r="S53" i="2"/>
  <c r="R53" i="2"/>
  <c r="Q53" i="2"/>
  <c r="P53" i="2"/>
  <c r="E53" i="2"/>
  <c r="U53" i="2" s="1"/>
  <c r="S52" i="2"/>
  <c r="R52" i="2"/>
  <c r="Q52" i="2"/>
  <c r="P52" i="2"/>
  <c r="E52" i="2"/>
  <c r="U52" i="2" s="1"/>
  <c r="S51" i="2"/>
  <c r="R51" i="2"/>
  <c r="Q51" i="2"/>
  <c r="P51" i="2"/>
  <c r="E51" i="2"/>
  <c r="U51" i="2" s="1"/>
  <c r="S50" i="2"/>
  <c r="R50" i="2"/>
  <c r="Q50" i="2"/>
  <c r="P50" i="2"/>
  <c r="E50" i="2"/>
  <c r="U50" i="2" s="1"/>
  <c r="S49" i="2"/>
  <c r="R49" i="2"/>
  <c r="Q49" i="2"/>
  <c r="P49" i="2"/>
  <c r="E49" i="2"/>
  <c r="U49" i="2" s="1"/>
  <c r="S48" i="2"/>
  <c r="R48" i="2"/>
  <c r="Q48" i="2"/>
  <c r="P48" i="2"/>
  <c r="E48" i="2"/>
  <c r="U48" i="2" s="1"/>
  <c r="U47" i="2"/>
  <c r="S47" i="2"/>
  <c r="R47" i="2"/>
  <c r="Q47" i="2"/>
  <c r="P47" i="2"/>
  <c r="E47" i="2"/>
  <c r="T47" i="2" s="1"/>
  <c r="T46" i="2"/>
  <c r="S46" i="2"/>
  <c r="R46" i="2"/>
  <c r="Q46" i="2"/>
  <c r="P46" i="2"/>
  <c r="E46" i="2"/>
  <c r="U46" i="2" s="1"/>
  <c r="U45" i="2"/>
  <c r="S45" i="2"/>
  <c r="R45" i="2"/>
  <c r="Q45" i="2"/>
  <c r="P45" i="2"/>
  <c r="E45" i="2"/>
  <c r="S44" i="2"/>
  <c r="R44" i="2"/>
  <c r="Q44" i="2"/>
  <c r="P44" i="2"/>
  <c r="E44" i="2"/>
  <c r="U44" i="2" s="1"/>
  <c r="O42" i="2"/>
  <c r="N42" i="2"/>
  <c r="M42" i="2"/>
  <c r="S42" i="2" s="1"/>
  <c r="L42" i="2"/>
  <c r="R42" i="2" s="1"/>
  <c r="K42" i="2"/>
  <c r="J42" i="2"/>
  <c r="I42" i="2"/>
  <c r="H42" i="2"/>
  <c r="G42" i="2"/>
  <c r="F42" i="2"/>
  <c r="C42" i="2"/>
  <c r="B42" i="2"/>
  <c r="E42" i="2" s="1"/>
  <c r="S41" i="2"/>
  <c r="R41" i="2"/>
  <c r="Q41" i="2"/>
  <c r="P41" i="2"/>
  <c r="E41" i="2"/>
  <c r="U41" i="2" s="1"/>
  <c r="S40" i="2"/>
  <c r="R40" i="2"/>
  <c r="Q40" i="2"/>
  <c r="P40" i="2"/>
  <c r="E40" i="2"/>
  <c r="T40" i="2" s="1"/>
  <c r="U39" i="2"/>
  <c r="T39" i="2"/>
  <c r="S39" i="2"/>
  <c r="R39" i="2"/>
  <c r="Q39" i="2"/>
  <c r="P39" i="2"/>
  <c r="E39" i="2"/>
  <c r="S38" i="2"/>
  <c r="R38" i="2"/>
  <c r="Q38" i="2"/>
  <c r="U38" i="2" s="1"/>
  <c r="P38" i="2"/>
  <c r="E38" i="2"/>
  <c r="U37" i="2"/>
  <c r="T37" i="2"/>
  <c r="S37" i="2"/>
  <c r="R37" i="2"/>
  <c r="Q37" i="2"/>
  <c r="P37" i="2"/>
  <c r="E37" i="2"/>
  <c r="O35" i="2"/>
  <c r="S35" i="2" s="1"/>
  <c r="N35" i="2"/>
  <c r="M35" i="2"/>
  <c r="L35" i="2"/>
  <c r="R35" i="2" s="1"/>
  <c r="K35" i="2"/>
  <c r="J35" i="2"/>
  <c r="I35" i="2"/>
  <c r="H35" i="2"/>
  <c r="G35" i="2"/>
  <c r="F35" i="2"/>
  <c r="C35" i="2"/>
  <c r="B35" i="2"/>
  <c r="E35" i="2" s="1"/>
  <c r="U34" i="2"/>
  <c r="S34" i="2"/>
  <c r="R34" i="2"/>
  <c r="Q34" i="2"/>
  <c r="P34" i="2"/>
  <c r="E34" i="2"/>
  <c r="T34" i="2" s="1"/>
  <c r="O32" i="2"/>
  <c r="N32" i="2"/>
  <c r="M32" i="2"/>
  <c r="S32" i="2" s="1"/>
  <c r="L32" i="2"/>
  <c r="R32" i="2" s="1"/>
  <c r="K32" i="2"/>
  <c r="J32" i="2"/>
  <c r="I32" i="2"/>
  <c r="H32" i="2"/>
  <c r="G32" i="2"/>
  <c r="F32" i="2"/>
  <c r="C32" i="2"/>
  <c r="B32" i="2"/>
  <c r="E32" i="2" s="1"/>
  <c r="S31" i="2"/>
  <c r="R31" i="2"/>
  <c r="Q31" i="2"/>
  <c r="P31" i="2"/>
  <c r="E31" i="2"/>
  <c r="U31" i="2" s="1"/>
  <c r="S30" i="2"/>
  <c r="R30" i="2"/>
  <c r="Q30" i="2"/>
  <c r="P30" i="2"/>
  <c r="E30" i="2"/>
  <c r="U30" i="2" s="1"/>
  <c r="S29" i="2"/>
  <c r="R29" i="2"/>
  <c r="Q29" i="2"/>
  <c r="P29" i="2"/>
  <c r="E29" i="2"/>
  <c r="U29" i="2" s="1"/>
  <c r="S28" i="2"/>
  <c r="R28" i="2"/>
  <c r="Q28" i="2"/>
  <c r="P28" i="2"/>
  <c r="E28" i="2"/>
  <c r="T28" i="2" s="1"/>
  <c r="O26" i="2"/>
  <c r="N26" i="2"/>
  <c r="M26" i="2"/>
  <c r="S26" i="2" s="1"/>
  <c r="L26" i="2"/>
  <c r="R26" i="2" s="1"/>
  <c r="K26" i="2"/>
  <c r="J26" i="2"/>
  <c r="I26" i="2"/>
  <c r="H26" i="2"/>
  <c r="G26" i="2"/>
  <c r="F26" i="2"/>
  <c r="C26" i="2"/>
  <c r="B26" i="2"/>
  <c r="S25" i="2"/>
  <c r="R25" i="2"/>
  <c r="Q25" i="2"/>
  <c r="P25" i="2"/>
  <c r="E25" i="2"/>
  <c r="T25" i="2" s="1"/>
  <c r="S24" i="2"/>
  <c r="R24" i="2"/>
  <c r="Q24" i="2"/>
  <c r="P24" i="2"/>
  <c r="E24" i="2"/>
  <c r="U24" i="2" s="1"/>
  <c r="S23" i="2"/>
  <c r="R23" i="2"/>
  <c r="Q23" i="2"/>
  <c r="P23" i="2"/>
  <c r="E23" i="2"/>
  <c r="U23" i="2" s="1"/>
  <c r="U22" i="2"/>
  <c r="S22" i="2"/>
  <c r="R22" i="2"/>
  <c r="Q22" i="2"/>
  <c r="P22" i="2"/>
  <c r="E22" i="2"/>
  <c r="T22" i="2" s="1"/>
  <c r="S21" i="2"/>
  <c r="R21" i="2"/>
  <c r="Q21" i="2"/>
  <c r="P21" i="2"/>
  <c r="E21" i="2"/>
  <c r="T21" i="2" s="1"/>
  <c r="T20" i="2"/>
  <c r="S20" i="2"/>
  <c r="R20" i="2"/>
  <c r="Q20" i="2"/>
  <c r="P20" i="2"/>
  <c r="E20" i="2"/>
  <c r="U20" i="2" s="1"/>
  <c r="S19" i="2"/>
  <c r="R19" i="2"/>
  <c r="Q19" i="2"/>
  <c r="P19" i="2"/>
  <c r="E19" i="2"/>
  <c r="T19" i="2" s="1"/>
  <c r="O17" i="2"/>
  <c r="N17" i="2"/>
  <c r="R17" i="2" s="1"/>
  <c r="M17" i="2"/>
  <c r="L17" i="2"/>
  <c r="K17" i="2"/>
  <c r="J17" i="2"/>
  <c r="I17" i="2"/>
  <c r="H17" i="2"/>
  <c r="P17" i="2" s="1"/>
  <c r="G17" i="2"/>
  <c r="F17" i="2"/>
  <c r="E17" i="2"/>
  <c r="C17" i="2"/>
  <c r="B17" i="2"/>
  <c r="U16" i="2"/>
  <c r="T16" i="2"/>
  <c r="S16" i="2"/>
  <c r="R16" i="2"/>
  <c r="Q16" i="2"/>
  <c r="P16" i="2"/>
  <c r="E16" i="2"/>
  <c r="S15" i="2"/>
  <c r="R15" i="2"/>
  <c r="Q15" i="2"/>
  <c r="P15" i="2"/>
  <c r="E15" i="2"/>
  <c r="U15" i="2" s="1"/>
  <c r="S14" i="2"/>
  <c r="R14" i="2"/>
  <c r="Q14" i="2"/>
  <c r="P14" i="2"/>
  <c r="E14" i="2"/>
  <c r="T14" i="2" s="1"/>
  <c r="S13" i="2"/>
  <c r="R13" i="2"/>
  <c r="Q13" i="2"/>
  <c r="P13" i="2"/>
  <c r="E13" i="2"/>
  <c r="U13" i="2" s="1"/>
  <c r="S12" i="2"/>
  <c r="R12" i="2"/>
  <c r="Q12" i="2"/>
  <c r="P12" i="2"/>
  <c r="E12" i="2"/>
  <c r="U12" i="2" s="1"/>
  <c r="S11" i="2"/>
  <c r="R11" i="2"/>
  <c r="Q11" i="2"/>
  <c r="P11" i="2"/>
  <c r="E11" i="2"/>
  <c r="T11" i="2" s="1"/>
  <c r="T10" i="2"/>
  <c r="S10" i="2"/>
  <c r="R10" i="2"/>
  <c r="Q10" i="2"/>
  <c r="U10" i="2" s="1"/>
  <c r="P10" i="2"/>
  <c r="E10" i="2"/>
  <c r="U9" i="2"/>
  <c r="T9" i="2"/>
  <c r="S9" i="2"/>
  <c r="R9" i="2"/>
  <c r="Q9" i="2"/>
  <c r="P9" i="2"/>
  <c r="E9" i="2"/>
  <c r="S96" i="1"/>
  <c r="R96" i="1"/>
  <c r="Q96" i="1"/>
  <c r="P96" i="1"/>
  <c r="E96" i="1"/>
  <c r="U96" i="1" s="1"/>
  <c r="S95" i="1"/>
  <c r="R95" i="1"/>
  <c r="Q95" i="1"/>
  <c r="P95" i="1"/>
  <c r="E95" i="1"/>
  <c r="S94" i="1"/>
  <c r="R94" i="1"/>
  <c r="Q94" i="1"/>
  <c r="P94" i="1"/>
  <c r="E94" i="1"/>
  <c r="T94" i="1" s="1"/>
  <c r="S93" i="1"/>
  <c r="R93" i="1"/>
  <c r="Q93" i="1"/>
  <c r="P93" i="1"/>
  <c r="E93" i="1"/>
  <c r="T93" i="1" s="1"/>
  <c r="S92" i="1"/>
  <c r="R92" i="1"/>
  <c r="Q92" i="1"/>
  <c r="P92" i="1"/>
  <c r="E92" i="1"/>
  <c r="T92" i="1" s="1"/>
  <c r="U91" i="1"/>
  <c r="S91" i="1"/>
  <c r="R91" i="1"/>
  <c r="Q91" i="1"/>
  <c r="P91" i="1"/>
  <c r="E91" i="1"/>
  <c r="T90" i="1"/>
  <c r="S90" i="1"/>
  <c r="R90" i="1"/>
  <c r="Q90" i="1"/>
  <c r="P90" i="1"/>
  <c r="E90" i="1"/>
  <c r="U90" i="1" s="1"/>
  <c r="S89" i="1"/>
  <c r="R89" i="1"/>
  <c r="Q89" i="1"/>
  <c r="P89" i="1"/>
  <c r="E89" i="1"/>
  <c r="U89" i="1" s="1"/>
  <c r="S88" i="1"/>
  <c r="R88" i="1"/>
  <c r="Q88" i="1"/>
  <c r="P88" i="1"/>
  <c r="E88" i="1"/>
  <c r="U88" i="1" s="1"/>
  <c r="W75" i="1"/>
  <c r="V75" i="1"/>
  <c r="O75" i="1"/>
  <c r="N75" i="1"/>
  <c r="M75" i="1"/>
  <c r="L75" i="1"/>
  <c r="R75" i="1" s="1"/>
  <c r="K75" i="1"/>
  <c r="J75" i="1"/>
  <c r="I75" i="1"/>
  <c r="H75" i="1"/>
  <c r="G75" i="1"/>
  <c r="F75" i="1"/>
  <c r="C75" i="1"/>
  <c r="B75" i="1"/>
  <c r="W74" i="1"/>
  <c r="V74" i="1"/>
  <c r="O74" i="1"/>
  <c r="N74" i="1"/>
  <c r="M74" i="1"/>
  <c r="S74" i="1" s="1"/>
  <c r="L74" i="1"/>
  <c r="R74" i="1" s="1"/>
  <c r="K74" i="1"/>
  <c r="J74" i="1"/>
  <c r="I74" i="1"/>
  <c r="Q74" i="1" s="1"/>
  <c r="H74" i="1"/>
  <c r="G74" i="1"/>
  <c r="F74" i="1"/>
  <c r="C74" i="1"/>
  <c r="B74" i="1"/>
  <c r="E74" i="1" s="1"/>
  <c r="W73" i="1"/>
  <c r="V73" i="1"/>
  <c r="O73" i="1"/>
  <c r="N73" i="1"/>
  <c r="M73" i="1"/>
  <c r="L73" i="1"/>
  <c r="R73" i="1" s="1"/>
  <c r="K73" i="1"/>
  <c r="J73" i="1"/>
  <c r="I73" i="1"/>
  <c r="Q73" i="1" s="1"/>
  <c r="H73" i="1"/>
  <c r="G73" i="1"/>
  <c r="F73" i="1"/>
  <c r="C73" i="1"/>
  <c r="B73" i="1"/>
  <c r="S72" i="1"/>
  <c r="R72" i="1"/>
  <c r="Q72" i="1"/>
  <c r="P72" i="1"/>
  <c r="E72" i="1"/>
  <c r="T72" i="1" s="1"/>
  <c r="S71" i="1"/>
  <c r="R71" i="1"/>
  <c r="Q71" i="1"/>
  <c r="P71" i="1"/>
  <c r="E71" i="1"/>
  <c r="T71" i="1" s="1"/>
  <c r="W69" i="1"/>
  <c r="V69" i="1"/>
  <c r="O69" i="1"/>
  <c r="N69" i="1"/>
  <c r="M69" i="1"/>
  <c r="L69" i="1"/>
  <c r="K69" i="1"/>
  <c r="J69" i="1"/>
  <c r="I69" i="1"/>
  <c r="H69" i="1"/>
  <c r="G69" i="1"/>
  <c r="F69" i="1"/>
  <c r="C69" i="1"/>
  <c r="B69" i="1"/>
  <c r="E69" i="1" s="1"/>
  <c r="O68" i="1"/>
  <c r="N68" i="1"/>
  <c r="M68" i="1"/>
  <c r="S68" i="1" s="1"/>
  <c r="L68" i="1"/>
  <c r="R68" i="1" s="1"/>
  <c r="K68" i="1"/>
  <c r="J68" i="1"/>
  <c r="I68" i="1"/>
  <c r="H68" i="1"/>
  <c r="G68" i="1"/>
  <c r="F68" i="1"/>
  <c r="C68" i="1"/>
  <c r="B68" i="1"/>
  <c r="S67" i="1"/>
  <c r="R67" i="1"/>
  <c r="Q67" i="1"/>
  <c r="P67" i="1"/>
  <c r="E67" i="1"/>
  <c r="T67" i="1" s="1"/>
  <c r="U66" i="1"/>
  <c r="S66" i="1"/>
  <c r="R66" i="1"/>
  <c r="Q66" i="1"/>
  <c r="P66" i="1"/>
  <c r="E66" i="1"/>
  <c r="T66" i="1" s="1"/>
  <c r="U65" i="1"/>
  <c r="S65" i="1"/>
  <c r="R65" i="1"/>
  <c r="Q65" i="1"/>
  <c r="P65" i="1"/>
  <c r="E65" i="1"/>
  <c r="T65" i="1" s="1"/>
  <c r="T64" i="1"/>
  <c r="S64" i="1"/>
  <c r="R64" i="1"/>
  <c r="Q64" i="1"/>
  <c r="P64" i="1"/>
  <c r="E64" i="1"/>
  <c r="U64" i="1" s="1"/>
  <c r="S63" i="1"/>
  <c r="R63" i="1"/>
  <c r="Q63" i="1"/>
  <c r="P63" i="1"/>
  <c r="E63" i="1"/>
  <c r="O61" i="1"/>
  <c r="N61" i="1"/>
  <c r="M61" i="1"/>
  <c r="S61" i="1" s="1"/>
  <c r="L61" i="1"/>
  <c r="R61" i="1" s="1"/>
  <c r="K61" i="1"/>
  <c r="J61" i="1"/>
  <c r="I61" i="1"/>
  <c r="H61" i="1"/>
  <c r="C61" i="1"/>
  <c r="B61" i="1"/>
  <c r="S60" i="1"/>
  <c r="R60" i="1"/>
  <c r="Q60" i="1"/>
  <c r="P60" i="1"/>
  <c r="E60" i="1"/>
  <c r="U60" i="1" s="1"/>
  <c r="T59" i="1"/>
  <c r="S59" i="1"/>
  <c r="R59" i="1"/>
  <c r="Q59" i="1"/>
  <c r="P59" i="1"/>
  <c r="E59" i="1"/>
  <c r="U59" i="1" s="1"/>
  <c r="S58" i="1"/>
  <c r="R58" i="1"/>
  <c r="Q58" i="1"/>
  <c r="P58" i="1"/>
  <c r="E58" i="1"/>
  <c r="U58" i="1" s="1"/>
  <c r="S57" i="1"/>
  <c r="R57" i="1"/>
  <c r="Q57" i="1"/>
  <c r="P57" i="1"/>
  <c r="E57" i="1"/>
  <c r="T57" i="1" s="1"/>
  <c r="W55" i="1"/>
  <c r="V55" i="1"/>
  <c r="O55" i="1"/>
  <c r="N55" i="1"/>
  <c r="M55" i="1"/>
  <c r="L55" i="1"/>
  <c r="K55" i="1"/>
  <c r="J55" i="1"/>
  <c r="I55" i="1"/>
  <c r="H55" i="1"/>
  <c r="G55" i="1"/>
  <c r="F55" i="1"/>
  <c r="C55" i="1"/>
  <c r="B55" i="1"/>
  <c r="U54" i="1"/>
  <c r="S54" i="1"/>
  <c r="R54" i="1"/>
  <c r="Q54" i="1"/>
  <c r="P54" i="1"/>
  <c r="E54" i="1"/>
  <c r="S53" i="1"/>
  <c r="R53" i="1"/>
  <c r="Q53" i="1"/>
  <c r="P53" i="1"/>
  <c r="E53" i="1"/>
  <c r="T53" i="1" s="1"/>
  <c r="T52" i="1"/>
  <c r="S52" i="1"/>
  <c r="R52" i="1"/>
  <c r="Q52" i="1"/>
  <c r="P52" i="1"/>
  <c r="E52" i="1"/>
  <c r="U52" i="1" s="1"/>
  <c r="S51" i="1"/>
  <c r="R51" i="1"/>
  <c r="Q51" i="1"/>
  <c r="P51" i="1"/>
  <c r="E51" i="1"/>
  <c r="T51" i="1" s="1"/>
  <c r="S50" i="1"/>
  <c r="R50" i="1"/>
  <c r="Q50" i="1"/>
  <c r="P50" i="1"/>
  <c r="E50" i="1"/>
  <c r="U50" i="1" s="1"/>
  <c r="S49" i="1"/>
  <c r="R49" i="1"/>
  <c r="Q49" i="1"/>
  <c r="P49" i="1"/>
  <c r="E49" i="1"/>
  <c r="T49" i="1" s="1"/>
  <c r="T48" i="1"/>
  <c r="S48" i="1"/>
  <c r="R48" i="1"/>
  <c r="Q48" i="1"/>
  <c r="P48" i="1"/>
  <c r="E48" i="1"/>
  <c r="U48" i="1" s="1"/>
  <c r="S47" i="1"/>
  <c r="R47" i="1"/>
  <c r="Q47" i="1"/>
  <c r="P47" i="1"/>
  <c r="E47" i="1"/>
  <c r="U47" i="1" s="1"/>
  <c r="S46" i="1"/>
  <c r="R46" i="1"/>
  <c r="Q46" i="1"/>
  <c r="P46" i="1"/>
  <c r="E46" i="1"/>
  <c r="U46" i="1" s="1"/>
  <c r="T45" i="1"/>
  <c r="S45" i="1"/>
  <c r="R45" i="1"/>
  <c r="Q45" i="1"/>
  <c r="P45" i="1"/>
  <c r="E45" i="1"/>
  <c r="S44" i="1"/>
  <c r="R44" i="1"/>
  <c r="Q44" i="1"/>
  <c r="P44" i="1"/>
  <c r="E44" i="1"/>
  <c r="T44" i="1" s="1"/>
  <c r="V42" i="1"/>
  <c r="O42" i="1"/>
  <c r="N42" i="1"/>
  <c r="M42" i="1"/>
  <c r="L42" i="1"/>
  <c r="K42" i="1"/>
  <c r="J42" i="1"/>
  <c r="I42" i="1"/>
  <c r="H42" i="1"/>
  <c r="G42" i="1"/>
  <c r="F42" i="1"/>
  <c r="C42" i="1"/>
  <c r="B42" i="1"/>
  <c r="S41" i="1"/>
  <c r="R41" i="1"/>
  <c r="Q41" i="1"/>
  <c r="P41" i="1"/>
  <c r="E41" i="1"/>
  <c r="U41" i="1" s="1"/>
  <c r="S40" i="1"/>
  <c r="R40" i="1"/>
  <c r="Q40" i="1"/>
  <c r="U40" i="1" s="1"/>
  <c r="P40" i="1"/>
  <c r="T40" i="1" s="1"/>
  <c r="E40" i="1"/>
  <c r="S39" i="1"/>
  <c r="R39" i="1"/>
  <c r="Q39" i="1"/>
  <c r="P39" i="1"/>
  <c r="E39" i="1"/>
  <c r="T39" i="1" s="1"/>
  <c r="T38" i="1"/>
  <c r="S38" i="1"/>
  <c r="R38" i="1"/>
  <c r="Q38" i="1"/>
  <c r="P38" i="1"/>
  <c r="E38" i="1"/>
  <c r="U38" i="1" s="1"/>
  <c r="S37" i="1"/>
  <c r="R37" i="1"/>
  <c r="Q37" i="1"/>
  <c r="U37" i="1" s="1"/>
  <c r="P37" i="1"/>
  <c r="E37" i="1"/>
  <c r="O35" i="1"/>
  <c r="N35" i="1"/>
  <c r="R35" i="1" s="1"/>
  <c r="M35" i="1"/>
  <c r="S35" i="1" s="1"/>
  <c r="L35" i="1"/>
  <c r="K35" i="1"/>
  <c r="J35" i="1"/>
  <c r="I35" i="1"/>
  <c r="H35" i="1"/>
  <c r="G35" i="1"/>
  <c r="F35" i="1"/>
  <c r="C35" i="1"/>
  <c r="B35" i="1"/>
  <c r="E35" i="1" s="1"/>
  <c r="S34" i="1"/>
  <c r="R34" i="1"/>
  <c r="Q34" i="1"/>
  <c r="P34" i="1"/>
  <c r="E34" i="1"/>
  <c r="T34" i="1" s="1"/>
  <c r="O32" i="1"/>
  <c r="N32" i="1"/>
  <c r="M32" i="1"/>
  <c r="L32" i="1"/>
  <c r="K32" i="1"/>
  <c r="J32" i="1"/>
  <c r="I32" i="1"/>
  <c r="H32" i="1"/>
  <c r="G32" i="1"/>
  <c r="F32" i="1"/>
  <c r="C32" i="1"/>
  <c r="B32" i="1"/>
  <c r="S31" i="1"/>
  <c r="R31" i="1"/>
  <c r="Q31" i="1"/>
  <c r="P31" i="1"/>
  <c r="E31" i="1"/>
  <c r="T30" i="1"/>
  <c r="S30" i="1"/>
  <c r="R30" i="1"/>
  <c r="Q30" i="1"/>
  <c r="P30" i="1"/>
  <c r="E30" i="1"/>
  <c r="U30" i="1" s="1"/>
  <c r="S29" i="1"/>
  <c r="R29" i="1"/>
  <c r="Q29" i="1"/>
  <c r="P29" i="1"/>
  <c r="E29" i="1"/>
  <c r="U29" i="1" s="1"/>
  <c r="S28" i="1"/>
  <c r="R28" i="1"/>
  <c r="Q28" i="1"/>
  <c r="P28" i="1"/>
  <c r="E28" i="1"/>
  <c r="U28" i="1" s="1"/>
  <c r="O26" i="1"/>
  <c r="S26" i="1" s="1"/>
  <c r="N26" i="1"/>
  <c r="M26" i="1"/>
  <c r="L26" i="1"/>
  <c r="K26" i="1"/>
  <c r="J26" i="1"/>
  <c r="I26" i="1"/>
  <c r="H26" i="1"/>
  <c r="G26" i="1"/>
  <c r="F26" i="1"/>
  <c r="C26" i="1"/>
  <c r="B26" i="1"/>
  <c r="E26" i="1" s="1"/>
  <c r="S25" i="1"/>
  <c r="R25" i="1"/>
  <c r="Q25" i="1"/>
  <c r="P25" i="1"/>
  <c r="E25" i="1"/>
  <c r="U25" i="1" s="1"/>
  <c r="S24" i="1"/>
  <c r="R24" i="1"/>
  <c r="Q24" i="1"/>
  <c r="P24" i="1"/>
  <c r="E24" i="1"/>
  <c r="U24" i="1" s="1"/>
  <c r="U23" i="1"/>
  <c r="T23" i="1"/>
  <c r="S23" i="1"/>
  <c r="R23" i="1"/>
  <c r="Q23" i="1"/>
  <c r="P23" i="1"/>
  <c r="E23" i="1"/>
  <c r="S22" i="1"/>
  <c r="R22" i="1"/>
  <c r="Q22" i="1"/>
  <c r="P22" i="1"/>
  <c r="E22" i="1"/>
  <c r="U22" i="1" s="1"/>
  <c r="S21" i="1"/>
  <c r="R21" i="1"/>
  <c r="Q21" i="1"/>
  <c r="P21" i="1"/>
  <c r="E21" i="1"/>
  <c r="U21" i="1" s="1"/>
  <c r="U20" i="1"/>
  <c r="S20" i="1"/>
  <c r="R20" i="1"/>
  <c r="Q20" i="1"/>
  <c r="P20" i="1"/>
  <c r="E20" i="1"/>
  <c r="T20" i="1" s="1"/>
  <c r="S19" i="1"/>
  <c r="R19" i="1"/>
  <c r="Q19" i="1"/>
  <c r="P19" i="1"/>
  <c r="T19" i="1" s="1"/>
  <c r="E19" i="1"/>
  <c r="O17" i="1"/>
  <c r="N17" i="1"/>
  <c r="R17" i="1" s="1"/>
  <c r="M17" i="1"/>
  <c r="L17" i="1"/>
  <c r="K17" i="1"/>
  <c r="J17" i="1"/>
  <c r="I17" i="1"/>
  <c r="Q17" i="1" s="1"/>
  <c r="H17" i="1"/>
  <c r="G17" i="1"/>
  <c r="F17" i="1"/>
  <c r="C17" i="1"/>
  <c r="B17" i="1"/>
  <c r="T16" i="1"/>
  <c r="S16" i="1"/>
  <c r="R16" i="1"/>
  <c r="Q16" i="1"/>
  <c r="P16" i="1"/>
  <c r="E16" i="1"/>
  <c r="S15" i="1"/>
  <c r="R15" i="1"/>
  <c r="Q15" i="1"/>
  <c r="U15" i="1" s="1"/>
  <c r="P15" i="1"/>
  <c r="T15" i="1" s="1"/>
  <c r="E15" i="1"/>
  <c r="S14" i="1"/>
  <c r="R14" i="1"/>
  <c r="Q14" i="1"/>
  <c r="P14" i="1"/>
  <c r="E14" i="1"/>
  <c r="S13" i="1"/>
  <c r="R13" i="1"/>
  <c r="Q13" i="1"/>
  <c r="P13" i="1"/>
  <c r="E13" i="1"/>
  <c r="U13" i="1" s="1"/>
  <c r="S12" i="1"/>
  <c r="R12" i="1"/>
  <c r="Q12" i="1"/>
  <c r="P12" i="1"/>
  <c r="E12" i="1"/>
  <c r="U12" i="1" s="1"/>
  <c r="S11" i="1"/>
  <c r="R11" i="1"/>
  <c r="Q11" i="1"/>
  <c r="P11" i="1"/>
  <c r="T11" i="1" s="1"/>
  <c r="E11" i="1"/>
  <c r="U11" i="1" s="1"/>
  <c r="S10" i="1"/>
  <c r="R10" i="1"/>
  <c r="Q10" i="1"/>
  <c r="P10" i="1"/>
  <c r="E10" i="1"/>
  <c r="U10" i="1" s="1"/>
  <c r="U9" i="1"/>
  <c r="S9" i="1"/>
  <c r="R9" i="1"/>
  <c r="Q9" i="1"/>
  <c r="P9" i="1"/>
  <c r="E9" i="1"/>
  <c r="U66" i="5" l="1"/>
  <c r="T66" i="5"/>
  <c r="U89" i="5"/>
  <c r="T89" i="5"/>
  <c r="U25" i="10"/>
  <c r="T25" i="10"/>
  <c r="T57" i="10"/>
  <c r="U57" i="10"/>
  <c r="U95" i="10"/>
  <c r="T95" i="10"/>
  <c r="U9" i="14"/>
  <c r="T9" i="14"/>
  <c r="U89" i="21"/>
  <c r="T89" i="21"/>
  <c r="T14" i="1"/>
  <c r="E17" i="1"/>
  <c r="U44" i="1"/>
  <c r="U49" i="1"/>
  <c r="T58" i="1"/>
  <c r="P68" i="1"/>
  <c r="Q17" i="2"/>
  <c r="E26" i="2"/>
  <c r="R73" i="2"/>
  <c r="T89" i="2"/>
  <c r="E26" i="3"/>
  <c r="Q35" i="3"/>
  <c r="U47" i="3"/>
  <c r="U50" i="3"/>
  <c r="P74" i="3"/>
  <c r="P32" i="4"/>
  <c r="U63" i="4"/>
  <c r="T63" i="4"/>
  <c r="U30" i="5"/>
  <c r="T30" i="5"/>
  <c r="E35" i="8"/>
  <c r="U9" i="9"/>
  <c r="T9" i="9"/>
  <c r="T65" i="12"/>
  <c r="U65" i="12"/>
  <c r="U31" i="19"/>
  <c r="T31" i="19"/>
  <c r="O115" i="13"/>
  <c r="O114" i="13"/>
  <c r="T63" i="5"/>
  <c r="U63" i="5"/>
  <c r="U96" i="7"/>
  <c r="T96" i="7"/>
  <c r="T34" i="15"/>
  <c r="U34" i="15"/>
  <c r="T92" i="17"/>
  <c r="U92" i="17"/>
  <c r="U53" i="25"/>
  <c r="T53" i="25"/>
  <c r="T12" i="1"/>
  <c r="T31" i="1"/>
  <c r="R87" i="1"/>
  <c r="T95" i="1"/>
  <c r="P74" i="2"/>
  <c r="U91" i="2"/>
  <c r="Q74" i="3"/>
  <c r="Q32" i="4"/>
  <c r="T10" i="5"/>
  <c r="U10" i="5"/>
  <c r="T45" i="6"/>
  <c r="U45" i="6"/>
  <c r="T88" i="6"/>
  <c r="U88" i="6"/>
  <c r="U21" i="8"/>
  <c r="T21" i="8"/>
  <c r="U10" i="10"/>
  <c r="T10" i="10"/>
  <c r="T58" i="11"/>
  <c r="U58" i="11"/>
  <c r="T96" i="12"/>
  <c r="U96" i="12"/>
  <c r="U38" i="13"/>
  <c r="T38" i="13"/>
  <c r="U57" i="13"/>
  <c r="T57" i="13"/>
  <c r="E68" i="13"/>
  <c r="T71" i="13"/>
  <c r="U89" i="16"/>
  <c r="T89" i="16"/>
  <c r="T88" i="19"/>
  <c r="U88" i="19"/>
  <c r="N114" i="32"/>
  <c r="N115" i="32"/>
  <c r="N115" i="24"/>
  <c r="R115" i="24" s="1"/>
  <c r="N114" i="24"/>
  <c r="U12" i="13"/>
  <c r="T12" i="13"/>
  <c r="T92" i="15"/>
  <c r="U92" i="15"/>
  <c r="U11" i="20"/>
  <c r="T11" i="20"/>
  <c r="U66" i="21"/>
  <c r="T66" i="21"/>
  <c r="T54" i="1"/>
  <c r="U57" i="1"/>
  <c r="E73" i="1"/>
  <c r="T89" i="1"/>
  <c r="T91" i="1"/>
  <c r="U92" i="1"/>
  <c r="T96" i="1"/>
  <c r="T15" i="2"/>
  <c r="T31" i="2"/>
  <c r="Q74" i="2"/>
  <c r="U93" i="2"/>
  <c r="T95" i="2"/>
  <c r="T15" i="3"/>
  <c r="P73" i="3"/>
  <c r="R87" i="3"/>
  <c r="T50" i="4"/>
  <c r="U50" i="4"/>
  <c r="T91" i="4"/>
  <c r="T59" i="5"/>
  <c r="U59" i="5"/>
  <c r="U11" i="7"/>
  <c r="T11" i="7"/>
  <c r="U23" i="9"/>
  <c r="T23" i="9"/>
  <c r="U94" i="9"/>
  <c r="T94" i="9"/>
  <c r="U21" i="10"/>
  <c r="T21" i="10"/>
  <c r="T52" i="10"/>
  <c r="U52" i="10"/>
  <c r="U88" i="10"/>
  <c r="T88" i="10"/>
  <c r="E73" i="11"/>
  <c r="U37" i="12"/>
  <c r="T37" i="12"/>
  <c r="E55" i="12"/>
  <c r="U66" i="10"/>
  <c r="T66" i="10"/>
  <c r="U95" i="17"/>
  <c r="T95" i="17"/>
  <c r="N114" i="16"/>
  <c r="N115" i="16"/>
  <c r="U13" i="6"/>
  <c r="T13" i="6"/>
  <c r="U38" i="12"/>
  <c r="T38" i="12"/>
  <c r="U52" i="21"/>
  <c r="T52" i="21"/>
  <c r="U66" i="23"/>
  <c r="T66" i="23"/>
  <c r="S17" i="1"/>
  <c r="U45" i="1"/>
  <c r="T47" i="1"/>
  <c r="U51" i="1"/>
  <c r="U53" i="1"/>
  <c r="T88" i="1"/>
  <c r="T30" i="2"/>
  <c r="P35" i="2"/>
  <c r="T38" i="2"/>
  <c r="T44" i="2"/>
  <c r="T52" i="2"/>
  <c r="T60" i="2"/>
  <c r="T66" i="2"/>
  <c r="T23" i="3"/>
  <c r="E35" i="3"/>
  <c r="R55" i="3"/>
  <c r="U57" i="3"/>
  <c r="E61" i="3"/>
  <c r="Q68" i="3"/>
  <c r="Q73" i="3"/>
  <c r="T89" i="3"/>
  <c r="T91" i="3"/>
  <c r="T9" i="4"/>
  <c r="T19" i="4"/>
  <c r="T30" i="4"/>
  <c r="E74" i="4"/>
  <c r="T94" i="5"/>
  <c r="U94" i="5"/>
  <c r="U41" i="6"/>
  <c r="T41" i="6"/>
  <c r="T96" i="6"/>
  <c r="U96" i="6"/>
  <c r="U67" i="7"/>
  <c r="T67" i="7"/>
  <c r="U16" i="8"/>
  <c r="T16" i="8"/>
  <c r="E26" i="8"/>
  <c r="U34" i="8"/>
  <c r="T34" i="8"/>
  <c r="U15" i="10"/>
  <c r="T15" i="10"/>
  <c r="U11" i="11"/>
  <c r="T11" i="11"/>
  <c r="U21" i="11"/>
  <c r="T21" i="11"/>
  <c r="U58" i="12"/>
  <c r="T58" i="12"/>
  <c r="U92" i="12"/>
  <c r="T92" i="12"/>
  <c r="U22" i="8"/>
  <c r="T22" i="8"/>
  <c r="U12" i="14"/>
  <c r="T12" i="14"/>
  <c r="U91" i="14"/>
  <c r="T91" i="14"/>
  <c r="U95" i="15"/>
  <c r="T95" i="15"/>
  <c r="T96" i="18"/>
  <c r="U96" i="18"/>
  <c r="T28" i="19"/>
  <c r="U28" i="19"/>
  <c r="O114" i="21"/>
  <c r="O115" i="21"/>
  <c r="Q87" i="2"/>
  <c r="U30" i="9"/>
  <c r="T30" i="9"/>
  <c r="T10" i="1"/>
  <c r="U16" i="1"/>
  <c r="R26" i="1"/>
  <c r="P35" i="1"/>
  <c r="T46" i="1"/>
  <c r="T60" i="1"/>
  <c r="U14" i="2"/>
  <c r="S17" i="2"/>
  <c r="T23" i="2"/>
  <c r="Q35" i="2"/>
  <c r="T48" i="2"/>
  <c r="T59" i="2"/>
  <c r="P73" i="2"/>
  <c r="T94" i="2"/>
  <c r="U14" i="3"/>
  <c r="U19" i="3"/>
  <c r="T22" i="3"/>
  <c r="U30" i="3"/>
  <c r="U40" i="3"/>
  <c r="T67" i="3"/>
  <c r="T72" i="3"/>
  <c r="T88" i="3"/>
  <c r="T96" i="3"/>
  <c r="U19" i="5"/>
  <c r="T19" i="5"/>
  <c r="U20" i="6"/>
  <c r="T20" i="6"/>
  <c r="T65" i="6"/>
  <c r="U65" i="6"/>
  <c r="T13" i="8"/>
  <c r="U13" i="8"/>
  <c r="T41" i="8"/>
  <c r="U41" i="8"/>
  <c r="U96" i="10"/>
  <c r="T96" i="10"/>
  <c r="T12" i="12"/>
  <c r="U12" i="12"/>
  <c r="T25" i="12"/>
  <c r="U25" i="12"/>
  <c r="U13" i="13"/>
  <c r="T13" i="13"/>
  <c r="U46" i="13"/>
  <c r="T46" i="13"/>
  <c r="T52" i="6"/>
  <c r="U52" i="6"/>
  <c r="U34" i="9"/>
  <c r="T34" i="9"/>
  <c r="U11" i="10"/>
  <c r="T11" i="10"/>
  <c r="U13" i="17"/>
  <c r="T13" i="17"/>
  <c r="O115" i="29"/>
  <c r="O114" i="29"/>
  <c r="U72" i="7"/>
  <c r="T72" i="7"/>
  <c r="U50" i="9"/>
  <c r="T50" i="9"/>
  <c r="U11" i="12"/>
  <c r="T11" i="12"/>
  <c r="U22" i="15"/>
  <c r="T22" i="15"/>
  <c r="U15" i="18"/>
  <c r="T15" i="18"/>
  <c r="U46" i="23"/>
  <c r="T46" i="23"/>
  <c r="U19" i="24"/>
  <c r="T19" i="24"/>
  <c r="U12" i="27"/>
  <c r="T12" i="27"/>
  <c r="U14" i="28"/>
  <c r="T14" i="28"/>
  <c r="U19" i="1"/>
  <c r="P73" i="1"/>
  <c r="T51" i="2"/>
  <c r="T53" i="2"/>
  <c r="U65" i="2"/>
  <c r="Q73" i="2"/>
  <c r="R74" i="2"/>
  <c r="P17" i="4"/>
  <c r="U23" i="4"/>
  <c r="U37" i="4"/>
  <c r="U31" i="5"/>
  <c r="T31" i="5"/>
  <c r="U53" i="7"/>
  <c r="T53" i="7"/>
  <c r="U72" i="9"/>
  <c r="T72" i="9"/>
  <c r="U29" i="10"/>
  <c r="T29" i="10"/>
  <c r="T41" i="10"/>
  <c r="U41" i="10"/>
  <c r="T34" i="11"/>
  <c r="U72" i="11"/>
  <c r="T72" i="11"/>
  <c r="T48" i="12"/>
  <c r="U48" i="12"/>
  <c r="U39" i="4"/>
  <c r="T22" i="6"/>
  <c r="T38" i="6"/>
  <c r="T49" i="6"/>
  <c r="T14" i="7"/>
  <c r="R17" i="7"/>
  <c r="U19" i="7"/>
  <c r="Q87" i="7"/>
  <c r="Q73" i="8"/>
  <c r="P87" i="8"/>
  <c r="T40" i="9"/>
  <c r="Q42" i="9"/>
  <c r="Q74" i="9"/>
  <c r="P17" i="10"/>
  <c r="P42" i="10"/>
  <c r="P68" i="10"/>
  <c r="Q17" i="11"/>
  <c r="Q26" i="11"/>
  <c r="Q35" i="11"/>
  <c r="T53" i="11"/>
  <c r="P74" i="11"/>
  <c r="E32" i="12"/>
  <c r="P32" i="13"/>
  <c r="E74" i="15"/>
  <c r="U15" i="16"/>
  <c r="T15" i="16"/>
  <c r="U47" i="16"/>
  <c r="T47" i="16"/>
  <c r="T16" i="19"/>
  <c r="U16" i="19"/>
  <c r="U40" i="19"/>
  <c r="T40" i="19"/>
  <c r="U23" i="21"/>
  <c r="T23" i="21"/>
  <c r="U12" i="22"/>
  <c r="T12" i="22"/>
  <c r="U89" i="22"/>
  <c r="T89" i="22"/>
  <c r="U51" i="4"/>
  <c r="T38" i="5"/>
  <c r="Q42" i="5"/>
  <c r="T67" i="5"/>
  <c r="T90" i="5"/>
  <c r="P17" i="6"/>
  <c r="T21" i="6"/>
  <c r="R35" i="6"/>
  <c r="T59" i="6"/>
  <c r="Q87" i="6"/>
  <c r="Q32" i="7"/>
  <c r="S35" i="7"/>
  <c r="P73" i="7"/>
  <c r="U93" i="7"/>
  <c r="T23" i="8"/>
  <c r="T30" i="8"/>
  <c r="T59" i="8"/>
  <c r="T72" i="8"/>
  <c r="Q87" i="8"/>
  <c r="S17" i="9"/>
  <c r="Q17" i="10"/>
  <c r="P26" i="10"/>
  <c r="T38" i="11"/>
  <c r="S73" i="11"/>
  <c r="Q74" i="11"/>
  <c r="R87" i="11"/>
  <c r="T72" i="12"/>
  <c r="U14" i="13"/>
  <c r="T21" i="13"/>
  <c r="T29" i="13"/>
  <c r="T40" i="13"/>
  <c r="U92" i="13"/>
  <c r="T92" i="13"/>
  <c r="U25" i="14"/>
  <c r="T25" i="14"/>
  <c r="U30" i="15"/>
  <c r="T30" i="15"/>
  <c r="T40" i="16"/>
  <c r="U40" i="16"/>
  <c r="U96" i="16"/>
  <c r="T96" i="16"/>
  <c r="T21" i="17"/>
  <c r="U21" i="17"/>
  <c r="U37" i="19"/>
  <c r="T37" i="19"/>
  <c r="U20" i="20"/>
  <c r="T20" i="20"/>
  <c r="U9" i="22"/>
  <c r="T9" i="22"/>
  <c r="E32" i="4"/>
  <c r="T37" i="4"/>
  <c r="U64" i="4"/>
  <c r="T11" i="5"/>
  <c r="S17" i="5"/>
  <c r="T20" i="5"/>
  <c r="T37" i="5"/>
  <c r="U14" i="6"/>
  <c r="U25" i="6"/>
  <c r="U34" i="6"/>
  <c r="Q42" i="6"/>
  <c r="T92" i="6"/>
  <c r="T12" i="7"/>
  <c r="P17" i="7"/>
  <c r="P35" i="7"/>
  <c r="U58" i="7"/>
  <c r="Q73" i="7"/>
  <c r="P17" i="8"/>
  <c r="E61" i="8"/>
  <c r="U41" i="9"/>
  <c r="P73" i="9"/>
  <c r="T90" i="9"/>
  <c r="T12" i="10"/>
  <c r="T22" i="10"/>
  <c r="Q26" i="10"/>
  <c r="T30" i="10"/>
  <c r="R74" i="10"/>
  <c r="S87" i="10"/>
  <c r="T89" i="10"/>
  <c r="U10" i="11"/>
  <c r="U12" i="11"/>
  <c r="T15" i="11"/>
  <c r="U22" i="11"/>
  <c r="T25" i="11"/>
  <c r="T59" i="11"/>
  <c r="P73" i="11"/>
  <c r="S87" i="11"/>
  <c r="E17" i="12"/>
  <c r="S17" i="12"/>
  <c r="T31" i="12"/>
  <c r="T49" i="12"/>
  <c r="U59" i="12"/>
  <c r="P35" i="13"/>
  <c r="T39" i="13"/>
  <c r="U89" i="13"/>
  <c r="T89" i="13"/>
  <c r="U91" i="17"/>
  <c r="T91" i="17"/>
  <c r="U92" i="18"/>
  <c r="T92" i="18"/>
  <c r="U12" i="19"/>
  <c r="T12" i="19"/>
  <c r="U95" i="19"/>
  <c r="T95" i="19"/>
  <c r="T93" i="20"/>
  <c r="E74" i="21"/>
  <c r="P35" i="4"/>
  <c r="Q74" i="4"/>
  <c r="S35" i="5"/>
  <c r="E68" i="5"/>
  <c r="P74" i="6"/>
  <c r="Q35" i="7"/>
  <c r="Q17" i="8"/>
  <c r="P35" i="8"/>
  <c r="P26" i="9"/>
  <c r="P35" i="9"/>
  <c r="Q73" i="9"/>
  <c r="R74" i="9"/>
  <c r="S74" i="10"/>
  <c r="E17" i="11"/>
  <c r="E26" i="11"/>
  <c r="T71" i="11"/>
  <c r="Q73" i="11"/>
  <c r="S35" i="12"/>
  <c r="E69" i="12"/>
  <c r="E73" i="12"/>
  <c r="P74" i="12"/>
  <c r="R87" i="12"/>
  <c r="T13" i="15"/>
  <c r="U13" i="15"/>
  <c r="T90" i="16"/>
  <c r="U90" i="16"/>
  <c r="U11" i="18"/>
  <c r="T11" i="18"/>
  <c r="U89" i="18"/>
  <c r="T89" i="18"/>
  <c r="U93" i="21"/>
  <c r="Q35" i="4"/>
  <c r="P73" i="4"/>
  <c r="T21" i="5"/>
  <c r="P35" i="5"/>
  <c r="P61" i="5"/>
  <c r="P68" i="6"/>
  <c r="R69" i="6"/>
  <c r="S73" i="6"/>
  <c r="Q74" i="6"/>
  <c r="S75" i="6"/>
  <c r="S55" i="7"/>
  <c r="Q68" i="7"/>
  <c r="P75" i="7"/>
  <c r="Q35" i="8"/>
  <c r="P17" i="9"/>
  <c r="Q26" i="9"/>
  <c r="Q35" i="9"/>
  <c r="S42" i="9"/>
  <c r="U45" i="9"/>
  <c r="S74" i="9"/>
  <c r="E42" i="10"/>
  <c r="E61" i="10"/>
  <c r="P68" i="11"/>
  <c r="Q32" i="12"/>
  <c r="S69" i="12"/>
  <c r="Q74" i="12"/>
  <c r="R75" i="12"/>
  <c r="U66" i="13"/>
  <c r="T66" i="13"/>
  <c r="U95" i="13"/>
  <c r="T95" i="13"/>
  <c r="U23" i="15"/>
  <c r="T23" i="15"/>
  <c r="U10" i="17"/>
  <c r="U20" i="17"/>
  <c r="T20" i="17"/>
  <c r="U15" i="20"/>
  <c r="T15" i="20"/>
  <c r="U20" i="22"/>
  <c r="T20" i="22"/>
  <c r="T71" i="4"/>
  <c r="Q73" i="4"/>
  <c r="P17" i="5"/>
  <c r="R32" i="5"/>
  <c r="Q35" i="5"/>
  <c r="U51" i="5"/>
  <c r="T54" i="5"/>
  <c r="P35" i="6"/>
  <c r="E42" i="6"/>
  <c r="U16" i="7"/>
  <c r="S26" i="7"/>
  <c r="T52" i="7"/>
  <c r="E73" i="7"/>
  <c r="E42" i="8"/>
  <c r="P74" i="8"/>
  <c r="U93" i="8"/>
  <c r="T96" i="8"/>
  <c r="Q17" i="9"/>
  <c r="T22" i="9"/>
  <c r="S17" i="10"/>
  <c r="E26" i="10"/>
  <c r="U34" i="10"/>
  <c r="T40" i="10"/>
  <c r="T20" i="11"/>
  <c r="U34" i="11"/>
  <c r="S74" i="11"/>
  <c r="U94" i="11"/>
  <c r="P17" i="12"/>
  <c r="T41" i="12"/>
  <c r="T63" i="13"/>
  <c r="U63" i="13"/>
  <c r="Q73" i="13"/>
  <c r="T30" i="14"/>
  <c r="U30" i="14"/>
  <c r="T34" i="14"/>
  <c r="U40" i="14"/>
  <c r="T40" i="14"/>
  <c r="U94" i="14"/>
  <c r="T94" i="14"/>
  <c r="U60" i="15"/>
  <c r="T60" i="15"/>
  <c r="T20" i="16"/>
  <c r="U20" i="16"/>
  <c r="Q32" i="17"/>
  <c r="T65" i="17"/>
  <c r="U65" i="17"/>
  <c r="U22" i="18"/>
  <c r="T22" i="18"/>
  <c r="E74" i="18"/>
  <c r="U41" i="20"/>
  <c r="T41" i="20"/>
  <c r="U72" i="20"/>
  <c r="T72" i="20"/>
  <c r="T92" i="20"/>
  <c r="U92" i="20"/>
  <c r="P73" i="13"/>
  <c r="E74" i="13"/>
  <c r="T28" i="14"/>
  <c r="Q35" i="14"/>
  <c r="U37" i="14"/>
  <c r="T48" i="14"/>
  <c r="T51" i="14"/>
  <c r="T64" i="14"/>
  <c r="P74" i="14"/>
  <c r="T49" i="15"/>
  <c r="R74" i="15"/>
  <c r="T9" i="16"/>
  <c r="P17" i="16"/>
  <c r="E26" i="16"/>
  <c r="U28" i="16"/>
  <c r="E32" i="16"/>
  <c r="T38" i="16"/>
  <c r="U49" i="16"/>
  <c r="T66" i="16"/>
  <c r="T71" i="16"/>
  <c r="T93" i="16"/>
  <c r="T30" i="17"/>
  <c r="E32" i="17"/>
  <c r="T44" i="17"/>
  <c r="U60" i="17"/>
  <c r="E68" i="17"/>
  <c r="U10" i="18"/>
  <c r="T13" i="18"/>
  <c r="T24" i="18"/>
  <c r="P35" i="18"/>
  <c r="T39" i="18"/>
  <c r="T60" i="18"/>
  <c r="T66" i="18"/>
  <c r="T71" i="18"/>
  <c r="U14" i="19"/>
  <c r="T53" i="19"/>
  <c r="T64" i="19"/>
  <c r="U90" i="19"/>
  <c r="T9" i="20"/>
  <c r="Q17" i="20"/>
  <c r="T22" i="20"/>
  <c r="P73" i="20"/>
  <c r="P17" i="21"/>
  <c r="U47" i="21"/>
  <c r="T50" i="21"/>
  <c r="P75" i="21"/>
  <c r="T95" i="21"/>
  <c r="U15" i="23"/>
  <c r="T15" i="23"/>
  <c r="U91" i="25"/>
  <c r="T91" i="25"/>
  <c r="U45" i="28"/>
  <c r="T45" i="28"/>
  <c r="S17" i="29"/>
  <c r="U66" i="31"/>
  <c r="T66" i="31"/>
  <c r="F114" i="32"/>
  <c r="T98" i="32"/>
  <c r="U98" i="32"/>
  <c r="T14" i="14"/>
  <c r="U53" i="14"/>
  <c r="U58" i="14"/>
  <c r="U67" i="14"/>
  <c r="Q74" i="14"/>
  <c r="S87" i="14"/>
  <c r="P35" i="15"/>
  <c r="T48" i="15"/>
  <c r="T64" i="15"/>
  <c r="T91" i="15"/>
  <c r="Q17" i="16"/>
  <c r="U71" i="16"/>
  <c r="T72" i="16"/>
  <c r="U93" i="16"/>
  <c r="U94" i="16"/>
  <c r="P35" i="17"/>
  <c r="R42" i="17"/>
  <c r="T47" i="17"/>
  <c r="T50" i="17"/>
  <c r="U54" i="17"/>
  <c r="T59" i="17"/>
  <c r="T72" i="17"/>
  <c r="Q87" i="17"/>
  <c r="T93" i="17"/>
  <c r="U28" i="18"/>
  <c r="T46" i="18"/>
  <c r="U71" i="18"/>
  <c r="U94" i="18"/>
  <c r="P17" i="19"/>
  <c r="Q42" i="19"/>
  <c r="U67" i="19"/>
  <c r="U25" i="20"/>
  <c r="T37" i="20"/>
  <c r="Q73" i="20"/>
  <c r="Q17" i="21"/>
  <c r="T38" i="21"/>
  <c r="T57" i="21"/>
  <c r="T71" i="21"/>
  <c r="P17" i="22"/>
  <c r="U30" i="22"/>
  <c r="T30" i="22"/>
  <c r="U31" i="24"/>
  <c r="T31" i="24"/>
  <c r="T41" i="24"/>
  <c r="U41" i="24"/>
  <c r="T65" i="24"/>
  <c r="U65" i="24"/>
  <c r="U16" i="25"/>
  <c r="T16" i="25"/>
  <c r="U46" i="25"/>
  <c r="T46" i="25"/>
  <c r="T39" i="26"/>
  <c r="U39" i="26"/>
  <c r="T64" i="27"/>
  <c r="U64" i="27"/>
  <c r="T63" i="31"/>
  <c r="U63" i="31"/>
  <c r="T109" i="16"/>
  <c r="U109" i="16"/>
  <c r="E32" i="14"/>
  <c r="E68" i="14"/>
  <c r="T88" i="14"/>
  <c r="T19" i="15"/>
  <c r="U24" i="15"/>
  <c r="T31" i="15"/>
  <c r="Q35" i="15"/>
  <c r="P42" i="15"/>
  <c r="U44" i="15"/>
  <c r="T96" i="15"/>
  <c r="T21" i="16"/>
  <c r="R35" i="16"/>
  <c r="E42" i="16"/>
  <c r="T59" i="16"/>
  <c r="T65" i="16"/>
  <c r="P17" i="17"/>
  <c r="R73" i="17"/>
  <c r="R87" i="17"/>
  <c r="U12" i="18"/>
  <c r="E17" i="18"/>
  <c r="U23" i="18"/>
  <c r="E32" i="18"/>
  <c r="T38" i="18"/>
  <c r="T40" i="18"/>
  <c r="U65" i="18"/>
  <c r="P74" i="18"/>
  <c r="T93" i="18"/>
  <c r="T9" i="19"/>
  <c r="Q17" i="19"/>
  <c r="P32" i="19"/>
  <c r="T41" i="19"/>
  <c r="U45" i="19"/>
  <c r="P74" i="19"/>
  <c r="T89" i="19"/>
  <c r="U96" i="19"/>
  <c r="U16" i="20"/>
  <c r="U21" i="20"/>
  <c r="E26" i="20"/>
  <c r="T31" i="20"/>
  <c r="T10" i="21"/>
  <c r="U16" i="21"/>
  <c r="U28" i="21"/>
  <c r="E32" i="21"/>
  <c r="T46" i="21"/>
  <c r="T53" i="21"/>
  <c r="T63" i="21"/>
  <c r="U67" i="21"/>
  <c r="P74" i="21"/>
  <c r="U90" i="21"/>
  <c r="T93" i="21"/>
  <c r="T13" i="22"/>
  <c r="Q17" i="22"/>
  <c r="U21" i="22"/>
  <c r="T24" i="22"/>
  <c r="U88" i="22"/>
  <c r="T88" i="22"/>
  <c r="T95" i="27"/>
  <c r="U95" i="27"/>
  <c r="T92" i="29"/>
  <c r="U92" i="29"/>
  <c r="T10" i="30"/>
  <c r="U10" i="30"/>
  <c r="P17" i="14"/>
  <c r="E35" i="14"/>
  <c r="P73" i="14"/>
  <c r="Q74" i="15"/>
  <c r="P26" i="16"/>
  <c r="Q87" i="16"/>
  <c r="Q17" i="17"/>
  <c r="P42" i="17"/>
  <c r="P74" i="17"/>
  <c r="Q32" i="19"/>
  <c r="Q74" i="19"/>
  <c r="S87" i="19"/>
  <c r="U93" i="19"/>
  <c r="U38" i="20"/>
  <c r="S32" i="21"/>
  <c r="R35" i="21"/>
  <c r="U15" i="22"/>
  <c r="U47" i="23"/>
  <c r="T47" i="23"/>
  <c r="U71" i="23"/>
  <c r="T71" i="23"/>
  <c r="Q17" i="25"/>
  <c r="U54" i="25"/>
  <c r="T54" i="25"/>
  <c r="U64" i="32"/>
  <c r="T64" i="32"/>
  <c r="R73" i="13"/>
  <c r="Q17" i="14"/>
  <c r="Q73" i="14"/>
  <c r="R74" i="14"/>
  <c r="P17" i="15"/>
  <c r="E61" i="15"/>
  <c r="P73" i="15"/>
  <c r="U93" i="15"/>
  <c r="E17" i="16"/>
  <c r="U34" i="16"/>
  <c r="U91" i="16"/>
  <c r="T10" i="17"/>
  <c r="R35" i="18"/>
  <c r="T53" i="18"/>
  <c r="E42" i="19"/>
  <c r="U71" i="19"/>
  <c r="P35" i="20"/>
  <c r="R73" i="20"/>
  <c r="P74" i="20"/>
  <c r="E35" i="21"/>
  <c r="S35" i="21"/>
  <c r="S87" i="21"/>
  <c r="Q68" i="22"/>
  <c r="T92" i="23"/>
  <c r="U92" i="23"/>
  <c r="T52" i="24"/>
  <c r="U52" i="24"/>
  <c r="U96" i="24"/>
  <c r="T96" i="24"/>
  <c r="R35" i="25"/>
  <c r="U45" i="25"/>
  <c r="T45" i="25"/>
  <c r="U72" i="25"/>
  <c r="T72" i="25"/>
  <c r="U11" i="26"/>
  <c r="T11" i="26"/>
  <c r="U16" i="31"/>
  <c r="T16" i="31"/>
  <c r="U37" i="32"/>
  <c r="T37" i="32"/>
  <c r="E73" i="13"/>
  <c r="Q74" i="13"/>
  <c r="T10" i="14"/>
  <c r="E61" i="14"/>
  <c r="U72" i="14"/>
  <c r="Q17" i="15"/>
  <c r="Q26" i="15"/>
  <c r="R35" i="15"/>
  <c r="Q73" i="15"/>
  <c r="T11" i="16"/>
  <c r="P74" i="16"/>
  <c r="S35" i="18"/>
  <c r="Q42" i="18"/>
  <c r="P35" i="19"/>
  <c r="P73" i="19"/>
  <c r="Q35" i="20"/>
  <c r="Q74" i="20"/>
  <c r="U93" i="20"/>
  <c r="P73" i="21"/>
  <c r="T10" i="22"/>
  <c r="R35" i="22"/>
  <c r="U96" i="22"/>
  <c r="T96" i="22"/>
  <c r="U44" i="26"/>
  <c r="T44" i="26"/>
  <c r="U93" i="28"/>
  <c r="T93" i="28"/>
  <c r="U14" i="29"/>
  <c r="T14" i="29"/>
  <c r="U89" i="30"/>
  <c r="T89" i="30"/>
  <c r="R114" i="24"/>
  <c r="U44" i="29"/>
  <c r="T44" i="29"/>
  <c r="T48" i="29"/>
  <c r="U48" i="29"/>
  <c r="U19" i="31"/>
  <c r="T19" i="31"/>
  <c r="U92" i="32"/>
  <c r="T92" i="32"/>
  <c r="G114" i="21"/>
  <c r="Q73" i="22"/>
  <c r="P17" i="23"/>
  <c r="T29" i="23"/>
  <c r="U54" i="23"/>
  <c r="P73" i="23"/>
  <c r="Q74" i="23"/>
  <c r="U91" i="23"/>
  <c r="Q17" i="24"/>
  <c r="T50" i="24"/>
  <c r="T60" i="24"/>
  <c r="U90" i="24"/>
  <c r="T13" i="25"/>
  <c r="T19" i="25"/>
  <c r="T30" i="25"/>
  <c r="T48" i="25"/>
  <c r="T65" i="25"/>
  <c r="P73" i="25"/>
  <c r="Q74" i="25"/>
  <c r="P17" i="26"/>
  <c r="T21" i="26"/>
  <c r="T41" i="26"/>
  <c r="U46" i="26"/>
  <c r="T49" i="26"/>
  <c r="U53" i="26"/>
  <c r="Q68" i="26"/>
  <c r="R87" i="26"/>
  <c r="T89" i="26"/>
  <c r="Q17" i="27"/>
  <c r="T21" i="27"/>
  <c r="S35" i="27"/>
  <c r="T38" i="27"/>
  <c r="Q42" i="27"/>
  <c r="T49" i="27"/>
  <c r="R17" i="28"/>
  <c r="T22" i="28"/>
  <c r="U28" i="28"/>
  <c r="U40" i="28"/>
  <c r="T52" i="28"/>
  <c r="S55" i="28"/>
  <c r="U57" i="28"/>
  <c r="T96" i="28"/>
  <c r="Q17" i="29"/>
  <c r="Q26" i="29"/>
  <c r="T30" i="29"/>
  <c r="T94" i="29"/>
  <c r="U94" i="29"/>
  <c r="U22" i="30"/>
  <c r="T22" i="30"/>
  <c r="T41" i="30"/>
  <c r="U46" i="30"/>
  <c r="U59" i="30"/>
  <c r="T59" i="30"/>
  <c r="U91" i="30"/>
  <c r="T91" i="30"/>
  <c r="Q17" i="31"/>
  <c r="U31" i="31"/>
  <c r="T31" i="31"/>
  <c r="T46" i="31"/>
  <c r="E75" i="31"/>
  <c r="U89" i="31"/>
  <c r="T89" i="31"/>
  <c r="U53" i="32"/>
  <c r="T89" i="32"/>
  <c r="U89" i="32"/>
  <c r="E73" i="22"/>
  <c r="R73" i="22"/>
  <c r="Q17" i="23"/>
  <c r="Q73" i="23"/>
  <c r="U93" i="23"/>
  <c r="T96" i="23"/>
  <c r="U13" i="24"/>
  <c r="T16" i="24"/>
  <c r="E26" i="24"/>
  <c r="S35" i="24"/>
  <c r="U71" i="24"/>
  <c r="E73" i="24"/>
  <c r="R73" i="24"/>
  <c r="P74" i="24"/>
  <c r="P17" i="25"/>
  <c r="Q35" i="25"/>
  <c r="Q73" i="25"/>
  <c r="R75" i="25"/>
  <c r="U10" i="26"/>
  <c r="T13" i="26"/>
  <c r="Q17" i="26"/>
  <c r="Q26" i="26"/>
  <c r="U34" i="26"/>
  <c r="U57" i="26"/>
  <c r="P74" i="26"/>
  <c r="U31" i="27"/>
  <c r="U59" i="27"/>
  <c r="S17" i="28"/>
  <c r="E32" i="28"/>
  <c r="T54" i="28"/>
  <c r="E68" i="28"/>
  <c r="U92" i="28"/>
  <c r="T45" i="29"/>
  <c r="Q26" i="30"/>
  <c r="T37" i="30"/>
  <c r="T96" i="32"/>
  <c r="T106" i="26"/>
  <c r="U106" i="26"/>
  <c r="C114" i="22"/>
  <c r="L114" i="22"/>
  <c r="R114" i="22" s="1"/>
  <c r="T108" i="22"/>
  <c r="U108" i="22"/>
  <c r="I114" i="15"/>
  <c r="T107" i="7"/>
  <c r="U107" i="7"/>
  <c r="P74" i="22"/>
  <c r="R87" i="22"/>
  <c r="P55" i="24"/>
  <c r="P42" i="25"/>
  <c r="Q74" i="26"/>
  <c r="Q32" i="27"/>
  <c r="P73" i="27"/>
  <c r="Q73" i="28"/>
  <c r="Q17" i="30"/>
  <c r="U24" i="30"/>
  <c r="T24" i="30"/>
  <c r="U34" i="31"/>
  <c r="T34" i="31"/>
  <c r="P73" i="31"/>
  <c r="T45" i="32"/>
  <c r="U45" i="32"/>
  <c r="B114" i="1"/>
  <c r="K114" i="1"/>
  <c r="T111" i="5"/>
  <c r="U111" i="5"/>
  <c r="Q74" i="22"/>
  <c r="P35" i="23"/>
  <c r="P35" i="26"/>
  <c r="P35" i="27"/>
  <c r="Q26" i="28"/>
  <c r="U34" i="30"/>
  <c r="T34" i="30"/>
  <c r="U96" i="30"/>
  <c r="T96" i="30"/>
  <c r="T25" i="32"/>
  <c r="U25" i="32"/>
  <c r="U105" i="32"/>
  <c r="T105" i="32"/>
  <c r="H114" i="26"/>
  <c r="U104" i="26"/>
  <c r="T104" i="26"/>
  <c r="Q35" i="23"/>
  <c r="P42" i="23"/>
  <c r="S17" i="24"/>
  <c r="P35" i="24"/>
  <c r="S73" i="24"/>
  <c r="T71" i="25"/>
  <c r="R73" i="25"/>
  <c r="S74" i="25"/>
  <c r="U93" i="25"/>
  <c r="R17" i="26"/>
  <c r="T24" i="26"/>
  <c r="Q35" i="26"/>
  <c r="P73" i="26"/>
  <c r="T11" i="27"/>
  <c r="S17" i="27"/>
  <c r="U28" i="27"/>
  <c r="T40" i="27"/>
  <c r="T94" i="27"/>
  <c r="T11" i="28"/>
  <c r="T13" i="28"/>
  <c r="T39" i="28"/>
  <c r="T44" i="28"/>
  <c r="T13" i="29"/>
  <c r="U14" i="30"/>
  <c r="T14" i="30"/>
  <c r="U49" i="30"/>
  <c r="T22" i="31"/>
  <c r="U37" i="31"/>
  <c r="T71" i="31"/>
  <c r="T13" i="32"/>
  <c r="U41" i="32"/>
  <c r="T41" i="32"/>
  <c r="U59" i="32"/>
  <c r="T59" i="32"/>
  <c r="J114" i="28"/>
  <c r="T99" i="26"/>
  <c r="U99" i="26"/>
  <c r="T112" i="25"/>
  <c r="U112" i="25"/>
  <c r="P35" i="22"/>
  <c r="Q55" i="22"/>
  <c r="R75" i="22"/>
  <c r="U11" i="23"/>
  <c r="T14" i="23"/>
  <c r="U50" i="23"/>
  <c r="T53" i="23"/>
  <c r="E55" i="23"/>
  <c r="P87" i="23"/>
  <c r="T91" i="23"/>
  <c r="P26" i="24"/>
  <c r="E32" i="24"/>
  <c r="Q35" i="24"/>
  <c r="E74" i="24"/>
  <c r="E17" i="25"/>
  <c r="U21" i="25"/>
  <c r="T24" i="25"/>
  <c r="U28" i="25"/>
  <c r="S35" i="25"/>
  <c r="U38" i="25"/>
  <c r="T41" i="25"/>
  <c r="R69" i="25"/>
  <c r="T90" i="25"/>
  <c r="E32" i="26"/>
  <c r="T38" i="26"/>
  <c r="T71" i="26"/>
  <c r="Q73" i="26"/>
  <c r="U93" i="26"/>
  <c r="E32" i="27"/>
  <c r="U11" i="28"/>
  <c r="U25" i="28"/>
  <c r="U20" i="29"/>
  <c r="U28" i="29"/>
  <c r="T34" i="29"/>
  <c r="S87" i="29"/>
  <c r="T28" i="30"/>
  <c r="T9" i="31"/>
  <c r="U58" i="31"/>
  <c r="T58" i="31"/>
  <c r="T11" i="32"/>
  <c r="U11" i="32"/>
  <c r="U103" i="32"/>
  <c r="T103" i="32"/>
  <c r="T108" i="27"/>
  <c r="U108" i="27"/>
  <c r="J114" i="20"/>
  <c r="H114" i="18"/>
  <c r="C114" i="14"/>
  <c r="D114" i="11"/>
  <c r="H114" i="10"/>
  <c r="B114" i="9"/>
  <c r="K114" i="9"/>
  <c r="E32" i="30"/>
  <c r="U53" i="30"/>
  <c r="P68" i="30"/>
  <c r="R17" i="31"/>
  <c r="Q73" i="31"/>
  <c r="P17" i="32"/>
  <c r="T34" i="32"/>
  <c r="Q73" i="32"/>
  <c r="C114" i="1"/>
  <c r="G114" i="32"/>
  <c r="T108" i="31"/>
  <c r="R115" i="29"/>
  <c r="D114" i="22"/>
  <c r="M114" i="22"/>
  <c r="S114" i="22" s="1"/>
  <c r="B114" i="20"/>
  <c r="K114" i="20"/>
  <c r="D114" i="19"/>
  <c r="N115" i="19"/>
  <c r="I114" i="18"/>
  <c r="U111" i="16"/>
  <c r="D114" i="14"/>
  <c r="F114" i="11"/>
  <c r="U105" i="11"/>
  <c r="N115" i="11"/>
  <c r="I114" i="10"/>
  <c r="C114" i="9"/>
  <c r="U109" i="7"/>
  <c r="B114" i="4"/>
  <c r="K114" i="4"/>
  <c r="T54" i="29"/>
  <c r="P73" i="29"/>
  <c r="R35" i="30"/>
  <c r="U38" i="30"/>
  <c r="T46" i="30"/>
  <c r="T50" i="30"/>
  <c r="T54" i="30"/>
  <c r="Q68" i="30"/>
  <c r="U93" i="30"/>
  <c r="U23" i="31"/>
  <c r="T30" i="31"/>
  <c r="T50" i="31"/>
  <c r="T72" i="31"/>
  <c r="Q17" i="32"/>
  <c r="E82" i="28"/>
  <c r="E82" i="27"/>
  <c r="E82" i="26"/>
  <c r="E82" i="20"/>
  <c r="O115" i="32"/>
  <c r="I114" i="31"/>
  <c r="B114" i="25"/>
  <c r="K114" i="25"/>
  <c r="F114" i="24"/>
  <c r="F114" i="19"/>
  <c r="D114" i="3"/>
  <c r="M114" i="3"/>
  <c r="S114" i="3" s="1"/>
  <c r="T66" i="29"/>
  <c r="Q73" i="29"/>
  <c r="R74" i="29"/>
  <c r="T13" i="30"/>
  <c r="P17" i="30"/>
  <c r="U21" i="30"/>
  <c r="E35" i="30"/>
  <c r="T64" i="30"/>
  <c r="P74" i="30"/>
  <c r="Q87" i="30"/>
  <c r="P35" i="31"/>
  <c r="U40" i="31"/>
  <c r="P35" i="32"/>
  <c r="T44" i="32"/>
  <c r="U93" i="32"/>
  <c r="E82" i="21"/>
  <c r="E82" i="12"/>
  <c r="J114" i="31"/>
  <c r="C114" i="30"/>
  <c r="C114" i="25"/>
  <c r="G114" i="24"/>
  <c r="U107" i="20"/>
  <c r="T104" i="18"/>
  <c r="T106" i="18"/>
  <c r="T108" i="18"/>
  <c r="B114" i="17"/>
  <c r="K114" i="17"/>
  <c r="U106" i="17"/>
  <c r="R115" i="15"/>
  <c r="T100" i="14"/>
  <c r="T102" i="14"/>
  <c r="G114" i="13"/>
  <c r="T108" i="11"/>
  <c r="T105" i="9"/>
  <c r="U110" i="9"/>
  <c r="T112" i="7"/>
  <c r="U103" i="6"/>
  <c r="U109" i="5"/>
  <c r="F114" i="3"/>
  <c r="S97" i="3"/>
  <c r="R115" i="2"/>
  <c r="E82" i="8"/>
  <c r="E82" i="2"/>
  <c r="D114" i="30"/>
  <c r="M114" i="30"/>
  <c r="S114" i="30" s="1"/>
  <c r="C114" i="17"/>
  <c r="F114" i="16"/>
  <c r="H114" i="13"/>
  <c r="R17" i="32"/>
  <c r="Q42" i="32"/>
  <c r="E61" i="32"/>
  <c r="E73" i="32"/>
  <c r="Q74" i="32"/>
  <c r="E75" i="32"/>
  <c r="E82" i="18"/>
  <c r="U100" i="1"/>
  <c r="S97" i="30"/>
  <c r="G114" i="29"/>
  <c r="B114" i="28"/>
  <c r="K114" i="28"/>
  <c r="R115" i="25"/>
  <c r="G114" i="16"/>
  <c r="R115" i="16"/>
  <c r="J114" i="12"/>
  <c r="I114" i="7"/>
  <c r="U93" i="29"/>
  <c r="P35" i="30"/>
  <c r="T48" i="30"/>
  <c r="P73" i="30"/>
  <c r="U10" i="31"/>
  <c r="U12" i="31"/>
  <c r="R73" i="31"/>
  <c r="P74" i="31"/>
  <c r="T91" i="31"/>
  <c r="T93" i="31"/>
  <c r="S17" i="32"/>
  <c r="T31" i="32"/>
  <c r="R32" i="32"/>
  <c r="E82" i="17"/>
  <c r="R115" i="31"/>
  <c r="H114" i="29"/>
  <c r="D114" i="27"/>
  <c r="U112" i="26"/>
  <c r="I114" i="23"/>
  <c r="U103" i="13"/>
  <c r="B114" i="12"/>
  <c r="K114" i="12"/>
  <c r="F114" i="8"/>
  <c r="J114" i="7"/>
  <c r="C114" i="6"/>
  <c r="L114" i="6"/>
  <c r="R114" i="6" s="1"/>
  <c r="G114" i="5"/>
  <c r="U103" i="2"/>
  <c r="U65" i="32"/>
  <c r="E68" i="32"/>
  <c r="P68" i="32"/>
  <c r="T52" i="32"/>
  <c r="T48" i="32"/>
  <c r="P42" i="32"/>
  <c r="R42" i="32"/>
  <c r="E42" i="32"/>
  <c r="S32" i="32"/>
  <c r="P32" i="32"/>
  <c r="U28" i="32"/>
  <c r="S69" i="32"/>
  <c r="R75" i="32"/>
  <c r="P26" i="32"/>
  <c r="E69" i="32"/>
  <c r="P69" i="32"/>
  <c r="P55" i="32"/>
  <c r="Q55" i="32"/>
  <c r="R69" i="32"/>
  <c r="Q69" i="32"/>
  <c r="Q75" i="32"/>
  <c r="P61" i="32"/>
  <c r="Q61" i="32"/>
  <c r="S75" i="32"/>
  <c r="T111" i="32"/>
  <c r="U100" i="32"/>
  <c r="P68" i="31"/>
  <c r="Q68" i="31"/>
  <c r="E55" i="31"/>
  <c r="U51" i="31"/>
  <c r="T48" i="31"/>
  <c r="T47" i="31"/>
  <c r="Q42" i="31"/>
  <c r="E42" i="31"/>
  <c r="T39" i="31"/>
  <c r="P42" i="31"/>
  <c r="E32" i="31"/>
  <c r="E69" i="31"/>
  <c r="P32" i="31"/>
  <c r="Q26" i="31"/>
  <c r="E26" i="31"/>
  <c r="P55" i="31"/>
  <c r="Q55" i="31"/>
  <c r="U59" i="31"/>
  <c r="Q75" i="31"/>
  <c r="Q61" i="31"/>
  <c r="P69" i="31"/>
  <c r="T69" i="31" s="1"/>
  <c r="Q69" i="31"/>
  <c r="R75" i="31"/>
  <c r="U106" i="31"/>
  <c r="T99" i="31"/>
  <c r="U104" i="31"/>
  <c r="T65" i="30"/>
  <c r="P55" i="30"/>
  <c r="T44" i="30"/>
  <c r="P42" i="30"/>
  <c r="Q42" i="30"/>
  <c r="P32" i="30"/>
  <c r="Q32" i="30"/>
  <c r="E69" i="30"/>
  <c r="Q75" i="30"/>
  <c r="E75" i="30"/>
  <c r="T25" i="30"/>
  <c r="Q55" i="30"/>
  <c r="R69" i="30"/>
  <c r="E55" i="30"/>
  <c r="P69" i="30"/>
  <c r="Q61" i="30"/>
  <c r="Q69" i="30"/>
  <c r="U60" i="30"/>
  <c r="R75" i="30"/>
  <c r="U103" i="30"/>
  <c r="T108" i="30"/>
  <c r="T110" i="30"/>
  <c r="U101" i="30"/>
  <c r="U65" i="29"/>
  <c r="T64" i="29"/>
  <c r="P68" i="29"/>
  <c r="E69" i="29"/>
  <c r="P61" i="29"/>
  <c r="T58" i="29"/>
  <c r="T57" i="29"/>
  <c r="T52" i="29"/>
  <c r="E55" i="29"/>
  <c r="P42" i="29"/>
  <c r="T29" i="29"/>
  <c r="R75" i="29"/>
  <c r="R69" i="29"/>
  <c r="P75" i="29"/>
  <c r="P55" i="29"/>
  <c r="Q55" i="29"/>
  <c r="P69" i="29"/>
  <c r="Q69" i="29"/>
  <c r="S75" i="29"/>
  <c r="S69" i="29"/>
  <c r="E75" i="29"/>
  <c r="U99" i="29"/>
  <c r="U107" i="29"/>
  <c r="L114" i="29"/>
  <c r="R114" i="29" s="1"/>
  <c r="M114" i="29"/>
  <c r="S114" i="29" s="1"/>
  <c r="T110" i="29"/>
  <c r="E82" i="29"/>
  <c r="P68" i="28"/>
  <c r="T51" i="28"/>
  <c r="T50" i="28"/>
  <c r="E42" i="28"/>
  <c r="E69" i="28"/>
  <c r="E75" i="28"/>
  <c r="S42" i="28"/>
  <c r="P42" i="28"/>
  <c r="Q42" i="28"/>
  <c r="U42" i="28" s="1"/>
  <c r="E55" i="28"/>
  <c r="P61" i="28"/>
  <c r="Q61" i="28"/>
  <c r="Q75" i="28"/>
  <c r="U110" i="28"/>
  <c r="U105" i="28"/>
  <c r="U112" i="28"/>
  <c r="T63" i="27"/>
  <c r="Q61" i="27"/>
  <c r="T44" i="27"/>
  <c r="S69" i="27"/>
  <c r="S75" i="27"/>
  <c r="T39" i="27"/>
  <c r="R32" i="27"/>
  <c r="P32" i="27"/>
  <c r="E69" i="27"/>
  <c r="E75" i="27"/>
  <c r="E55" i="27"/>
  <c r="Q55" i="27"/>
  <c r="P61" i="27"/>
  <c r="Q69" i="27"/>
  <c r="P75" i="27"/>
  <c r="T60" i="27"/>
  <c r="T104" i="27"/>
  <c r="U100" i="27"/>
  <c r="T112" i="27"/>
  <c r="U110" i="27"/>
  <c r="P68" i="26"/>
  <c r="T65" i="26"/>
  <c r="T51" i="26"/>
  <c r="Q75" i="26"/>
  <c r="S55" i="26"/>
  <c r="R69" i="26"/>
  <c r="E75" i="26"/>
  <c r="E55" i="26"/>
  <c r="P42" i="26"/>
  <c r="Q42" i="26"/>
  <c r="E42" i="26"/>
  <c r="U29" i="26"/>
  <c r="P32" i="26"/>
  <c r="T28" i="26"/>
  <c r="Q32" i="26"/>
  <c r="P26" i="26"/>
  <c r="Q69" i="26"/>
  <c r="U69" i="26" s="1"/>
  <c r="P55" i="26"/>
  <c r="Q55" i="26"/>
  <c r="E69" i="26"/>
  <c r="S69" i="26"/>
  <c r="P61" i="26"/>
  <c r="Q61" i="26"/>
  <c r="R75" i="26"/>
  <c r="P69" i="26"/>
  <c r="T59" i="26"/>
  <c r="P75" i="26"/>
  <c r="S97" i="26"/>
  <c r="P68" i="25"/>
  <c r="Q68" i="25"/>
  <c r="E61" i="25"/>
  <c r="P61" i="25"/>
  <c r="Q61" i="25"/>
  <c r="T58" i="25"/>
  <c r="T52" i="25"/>
  <c r="E75" i="25"/>
  <c r="T44" i="25"/>
  <c r="Q42" i="25"/>
  <c r="S69" i="25"/>
  <c r="Q32" i="25"/>
  <c r="T29" i="25"/>
  <c r="E69" i="25"/>
  <c r="T25" i="25"/>
  <c r="P69" i="25"/>
  <c r="P75" i="25"/>
  <c r="E55" i="25"/>
  <c r="Q69" i="25"/>
  <c r="P55" i="25"/>
  <c r="Q55" i="25"/>
  <c r="Q75" i="25"/>
  <c r="U60" i="25"/>
  <c r="T59" i="25"/>
  <c r="S75" i="25"/>
  <c r="U110" i="25"/>
  <c r="T101" i="25"/>
  <c r="U103" i="25"/>
  <c r="P68" i="24"/>
  <c r="T64" i="24"/>
  <c r="Q68" i="24"/>
  <c r="Q61" i="24"/>
  <c r="T51" i="24"/>
  <c r="E55" i="24"/>
  <c r="R69" i="24"/>
  <c r="R75" i="24"/>
  <c r="T48" i="24"/>
  <c r="U44" i="24"/>
  <c r="E42" i="24"/>
  <c r="T39" i="24"/>
  <c r="Q32" i="24"/>
  <c r="S75" i="24"/>
  <c r="U24" i="24"/>
  <c r="Q55" i="24"/>
  <c r="Q75" i="24"/>
  <c r="U75" i="24" s="1"/>
  <c r="E75" i="24"/>
  <c r="S69" i="24"/>
  <c r="Q69" i="24"/>
  <c r="U69" i="24" s="1"/>
  <c r="T106" i="24"/>
  <c r="T108" i="24"/>
  <c r="E82" i="24"/>
  <c r="P68" i="23"/>
  <c r="T65" i="23"/>
  <c r="T57" i="23"/>
  <c r="E61" i="23"/>
  <c r="U61" i="23" s="1"/>
  <c r="T48" i="23"/>
  <c r="Q55" i="23"/>
  <c r="Q42" i="23"/>
  <c r="T28" i="23"/>
  <c r="P32" i="23"/>
  <c r="Q32" i="23"/>
  <c r="T25" i="23"/>
  <c r="E75" i="23"/>
  <c r="P55" i="23"/>
  <c r="E69" i="23"/>
  <c r="P61" i="23"/>
  <c r="R69" i="23"/>
  <c r="Q61" i="23"/>
  <c r="P75" i="23"/>
  <c r="T75" i="23" s="1"/>
  <c r="Q75" i="23"/>
  <c r="U75" i="23" s="1"/>
  <c r="R114" i="23"/>
  <c r="U111" i="23"/>
  <c r="R97" i="23"/>
  <c r="S97" i="23"/>
  <c r="T65" i="22"/>
  <c r="T64" i="22"/>
  <c r="S68" i="22"/>
  <c r="E68" i="22"/>
  <c r="T57" i="22"/>
  <c r="E61" i="22"/>
  <c r="T52" i="22"/>
  <c r="P42" i="22"/>
  <c r="Q42" i="22"/>
  <c r="T28" i="22"/>
  <c r="Q32" i="22"/>
  <c r="R69" i="22"/>
  <c r="P26" i="22"/>
  <c r="Q26" i="22"/>
  <c r="S75" i="22"/>
  <c r="S69" i="22"/>
  <c r="P55" i="22"/>
  <c r="P75" i="22"/>
  <c r="T75" i="22" s="1"/>
  <c r="Q75" i="22"/>
  <c r="U75" i="22" s="1"/>
  <c r="P61" i="22"/>
  <c r="P69" i="22"/>
  <c r="T69" i="22" s="1"/>
  <c r="E75" i="22"/>
  <c r="Q61" i="22"/>
  <c r="Q69" i="22"/>
  <c r="U69" i="22" s="1"/>
  <c r="S97" i="22"/>
  <c r="T100" i="22"/>
  <c r="U111" i="22"/>
  <c r="T105" i="22"/>
  <c r="U103" i="22"/>
  <c r="U101" i="22"/>
  <c r="T110" i="22"/>
  <c r="T65" i="21"/>
  <c r="T51" i="21"/>
  <c r="P42" i="21"/>
  <c r="R75" i="21"/>
  <c r="Q42" i="21"/>
  <c r="T29" i="21"/>
  <c r="P32" i="21"/>
  <c r="P26" i="21"/>
  <c r="Q26" i="21"/>
  <c r="U25" i="21"/>
  <c r="T24" i="21"/>
  <c r="E26" i="21"/>
  <c r="U26" i="21" s="1"/>
  <c r="Q69" i="21"/>
  <c r="U69" i="21" s="1"/>
  <c r="E55" i="21"/>
  <c r="Q55" i="21"/>
  <c r="P61" i="21"/>
  <c r="Q75" i="21"/>
  <c r="Q61" i="21"/>
  <c r="S69" i="21"/>
  <c r="E61" i="21"/>
  <c r="U61" i="21" s="1"/>
  <c r="E75" i="21"/>
  <c r="S75" i="21"/>
  <c r="E69" i="21"/>
  <c r="T60" i="21"/>
  <c r="T110" i="21"/>
  <c r="T112" i="21"/>
  <c r="U108" i="21"/>
  <c r="P68" i="20"/>
  <c r="Q68" i="20"/>
  <c r="T64" i="20"/>
  <c r="U63" i="20"/>
  <c r="E68" i="20"/>
  <c r="Q61" i="20"/>
  <c r="T57" i="20"/>
  <c r="E61" i="20"/>
  <c r="Q55" i="20"/>
  <c r="R75" i="20"/>
  <c r="Q42" i="20"/>
  <c r="E42" i="20"/>
  <c r="P32" i="20"/>
  <c r="Q32" i="20"/>
  <c r="E75" i="20"/>
  <c r="P26" i="20"/>
  <c r="Q26" i="20"/>
  <c r="E55" i="20"/>
  <c r="T49" i="20"/>
  <c r="P55" i="20"/>
  <c r="E69" i="20"/>
  <c r="P69" i="20"/>
  <c r="T69" i="20" s="1"/>
  <c r="P75" i="20"/>
  <c r="T59" i="20"/>
  <c r="Q69" i="20"/>
  <c r="U69" i="20" s="1"/>
  <c r="P61" i="20"/>
  <c r="T99" i="20"/>
  <c r="T104" i="20"/>
  <c r="T102" i="20"/>
  <c r="U109" i="20"/>
  <c r="L114" i="20"/>
  <c r="R114" i="20" s="1"/>
  <c r="Q68" i="19"/>
  <c r="U65" i="19"/>
  <c r="E61" i="19"/>
  <c r="U58" i="19"/>
  <c r="T51" i="19"/>
  <c r="E55" i="19"/>
  <c r="T48" i="19"/>
  <c r="U47" i="19"/>
  <c r="R75" i="19"/>
  <c r="T44" i="19"/>
  <c r="E69" i="19"/>
  <c r="P42" i="19"/>
  <c r="E32" i="19"/>
  <c r="P26" i="19"/>
  <c r="Q26" i="19"/>
  <c r="S69" i="19"/>
  <c r="U25" i="19"/>
  <c r="S75" i="19"/>
  <c r="T24" i="19"/>
  <c r="E26" i="19"/>
  <c r="U26" i="19" s="1"/>
  <c r="P55" i="19"/>
  <c r="E75" i="19"/>
  <c r="Q55" i="19"/>
  <c r="P61" i="19"/>
  <c r="P69" i="19"/>
  <c r="Q61" i="19"/>
  <c r="Q69" i="19"/>
  <c r="U69" i="19" s="1"/>
  <c r="R69" i="19"/>
  <c r="P75" i="19"/>
  <c r="T75" i="19" s="1"/>
  <c r="Q75" i="19"/>
  <c r="U75" i="19" s="1"/>
  <c r="U98" i="19"/>
  <c r="T107" i="19"/>
  <c r="T109" i="19"/>
  <c r="L114" i="19"/>
  <c r="R114" i="19" s="1"/>
  <c r="M114" i="19"/>
  <c r="S114" i="19" s="1"/>
  <c r="U101" i="19"/>
  <c r="T112" i="19"/>
  <c r="U99" i="19"/>
  <c r="T106" i="19"/>
  <c r="T64" i="18"/>
  <c r="U63" i="18"/>
  <c r="E61" i="18"/>
  <c r="U61" i="18" s="1"/>
  <c r="E69" i="18"/>
  <c r="T57" i="18"/>
  <c r="P75" i="18"/>
  <c r="P42" i="18"/>
  <c r="T42" i="18" s="1"/>
  <c r="P26" i="18"/>
  <c r="T49" i="18"/>
  <c r="S69" i="18"/>
  <c r="E75" i="18"/>
  <c r="Q75" i="18"/>
  <c r="U75" i="18" s="1"/>
  <c r="P61" i="18"/>
  <c r="R69" i="18"/>
  <c r="P69" i="18"/>
  <c r="T69" i="18" s="1"/>
  <c r="S75" i="18"/>
  <c r="T109" i="18"/>
  <c r="L114" i="18"/>
  <c r="R114" i="18" s="1"/>
  <c r="U98" i="18"/>
  <c r="U112" i="18"/>
  <c r="P68" i="17"/>
  <c r="Q68" i="17"/>
  <c r="T52" i="17"/>
  <c r="T48" i="17"/>
  <c r="T39" i="17"/>
  <c r="E69" i="17"/>
  <c r="U49" i="17"/>
  <c r="P69" i="17"/>
  <c r="T69" i="17" s="1"/>
  <c r="P75" i="17"/>
  <c r="P55" i="17"/>
  <c r="E55" i="17"/>
  <c r="E61" i="17"/>
  <c r="P61" i="17"/>
  <c r="R69" i="17"/>
  <c r="R75" i="17"/>
  <c r="U112" i="17"/>
  <c r="P68" i="16"/>
  <c r="T64" i="16"/>
  <c r="Q68" i="16"/>
  <c r="E61" i="16"/>
  <c r="P61" i="16"/>
  <c r="Q61" i="16"/>
  <c r="U58" i="16"/>
  <c r="T57" i="16"/>
  <c r="T52" i="16"/>
  <c r="T48" i="16"/>
  <c r="T29" i="16"/>
  <c r="P32" i="16"/>
  <c r="Q32" i="16"/>
  <c r="E75" i="16"/>
  <c r="R75" i="16"/>
  <c r="Q26" i="16"/>
  <c r="T25" i="16"/>
  <c r="E69" i="16"/>
  <c r="T24" i="16"/>
  <c r="P69" i="16"/>
  <c r="P55" i="16"/>
  <c r="Q55" i="16"/>
  <c r="Q69" i="16"/>
  <c r="P75" i="16"/>
  <c r="Q75" i="16"/>
  <c r="R69" i="16"/>
  <c r="R97" i="16"/>
  <c r="E68" i="15"/>
  <c r="P68" i="15"/>
  <c r="U65" i="15"/>
  <c r="Q68" i="15"/>
  <c r="T58" i="15"/>
  <c r="Q61" i="15"/>
  <c r="T57" i="15"/>
  <c r="U52" i="15"/>
  <c r="T51" i="15"/>
  <c r="T50" i="15"/>
  <c r="E55" i="15"/>
  <c r="T29" i="15"/>
  <c r="E75" i="15"/>
  <c r="P32" i="15"/>
  <c r="Q32" i="15"/>
  <c r="T25" i="15"/>
  <c r="E26" i="15"/>
  <c r="P26" i="15"/>
  <c r="P55" i="15"/>
  <c r="Q69" i="15"/>
  <c r="Q55" i="15"/>
  <c r="R69" i="15"/>
  <c r="P69" i="15"/>
  <c r="R75" i="15"/>
  <c r="P61" i="15"/>
  <c r="E69" i="15"/>
  <c r="P75" i="15"/>
  <c r="T75" i="15" s="1"/>
  <c r="Q75" i="15"/>
  <c r="U75" i="15" s="1"/>
  <c r="U103" i="15"/>
  <c r="T110" i="15"/>
  <c r="T108" i="15"/>
  <c r="R114" i="15"/>
  <c r="T102" i="15"/>
  <c r="U111" i="15"/>
  <c r="P68" i="14"/>
  <c r="Q68" i="14"/>
  <c r="P55" i="14"/>
  <c r="E55" i="14"/>
  <c r="P42" i="14"/>
  <c r="T42" i="14" s="1"/>
  <c r="Q42" i="14"/>
  <c r="U42" i="14" s="1"/>
  <c r="P32" i="14"/>
  <c r="P26" i="14"/>
  <c r="E75" i="14"/>
  <c r="Q26" i="14"/>
  <c r="E26" i="14"/>
  <c r="R69" i="14"/>
  <c r="Q55" i="14"/>
  <c r="P75" i="14"/>
  <c r="T75" i="14" s="1"/>
  <c r="E69" i="14"/>
  <c r="T59" i="14"/>
  <c r="P61" i="14"/>
  <c r="Q61" i="14"/>
  <c r="P69" i="14"/>
  <c r="T69" i="14" s="1"/>
  <c r="Q69" i="14"/>
  <c r="U69" i="14" s="1"/>
  <c r="R75" i="14"/>
  <c r="Q75" i="14"/>
  <c r="U75" i="14" s="1"/>
  <c r="T108" i="14"/>
  <c r="T110" i="14"/>
  <c r="U65" i="13"/>
  <c r="Q68" i="13"/>
  <c r="E61" i="13"/>
  <c r="P61" i="13"/>
  <c r="P75" i="13"/>
  <c r="R75" i="13"/>
  <c r="Q69" i="13"/>
  <c r="T44" i="13"/>
  <c r="P42" i="13"/>
  <c r="Q42" i="13"/>
  <c r="E32" i="13"/>
  <c r="T32" i="13" s="1"/>
  <c r="T24" i="13"/>
  <c r="P26" i="13"/>
  <c r="P55" i="13"/>
  <c r="T55" i="13" s="1"/>
  <c r="E69" i="13"/>
  <c r="R69" i="13"/>
  <c r="E75" i="13"/>
  <c r="R55" i="13"/>
  <c r="Q75" i="13"/>
  <c r="T60" i="13"/>
  <c r="P69" i="13"/>
  <c r="R97" i="13"/>
  <c r="T108" i="13"/>
  <c r="T106" i="13"/>
  <c r="E82" i="13"/>
  <c r="P68" i="12"/>
  <c r="Q68" i="12"/>
  <c r="E68" i="12"/>
  <c r="E61" i="12"/>
  <c r="U51" i="12"/>
  <c r="E75" i="12"/>
  <c r="Q42" i="12"/>
  <c r="P32" i="12"/>
  <c r="Q26" i="12"/>
  <c r="U26" i="12" s="1"/>
  <c r="T24" i="12"/>
  <c r="R69" i="12"/>
  <c r="P55" i="12"/>
  <c r="Q55" i="12"/>
  <c r="P69" i="12"/>
  <c r="Q69" i="12"/>
  <c r="P61" i="12"/>
  <c r="R97" i="12"/>
  <c r="Q68" i="11"/>
  <c r="E68" i="11"/>
  <c r="T65" i="11"/>
  <c r="P55" i="11"/>
  <c r="T55" i="11" s="1"/>
  <c r="P42" i="11"/>
  <c r="Q42" i="11"/>
  <c r="E42" i="11"/>
  <c r="R42" i="11"/>
  <c r="R69" i="11"/>
  <c r="P32" i="11"/>
  <c r="Q32" i="11"/>
  <c r="E69" i="11"/>
  <c r="S75" i="11"/>
  <c r="Q55" i="11"/>
  <c r="P75" i="11"/>
  <c r="Q75" i="11"/>
  <c r="U75" i="11" s="1"/>
  <c r="Q61" i="11"/>
  <c r="P69" i="11"/>
  <c r="T69" i="11" s="1"/>
  <c r="Q69" i="11"/>
  <c r="T99" i="11"/>
  <c r="U102" i="11"/>
  <c r="Q68" i="10"/>
  <c r="T63" i="10"/>
  <c r="Q61" i="10"/>
  <c r="E55" i="10"/>
  <c r="R55" i="10"/>
  <c r="E75" i="10"/>
  <c r="T39" i="10"/>
  <c r="R69" i="10"/>
  <c r="S75" i="10"/>
  <c r="S69" i="10"/>
  <c r="T28" i="10"/>
  <c r="P32" i="10"/>
  <c r="Q32" i="10"/>
  <c r="E69" i="10"/>
  <c r="P55" i="10"/>
  <c r="T55" i="10" s="1"/>
  <c r="Q55" i="10"/>
  <c r="P69" i="10"/>
  <c r="Q75" i="10"/>
  <c r="U75" i="10" s="1"/>
  <c r="U49" i="10"/>
  <c r="S55" i="10"/>
  <c r="P61" i="10"/>
  <c r="P75" i="10"/>
  <c r="T60" i="10"/>
  <c r="Q69" i="10"/>
  <c r="U69" i="10" s="1"/>
  <c r="R97" i="10"/>
  <c r="U102" i="10"/>
  <c r="U100" i="10"/>
  <c r="T105" i="10"/>
  <c r="P68" i="9"/>
  <c r="Q68" i="9"/>
  <c r="P61" i="9"/>
  <c r="T58" i="9"/>
  <c r="T51" i="9"/>
  <c r="T47" i="9"/>
  <c r="E55" i="9"/>
  <c r="U44" i="9"/>
  <c r="R42" i="9"/>
  <c r="T39" i="9"/>
  <c r="P42" i="9"/>
  <c r="T42" i="9" s="1"/>
  <c r="P32" i="9"/>
  <c r="Q32" i="9"/>
  <c r="U24" i="9"/>
  <c r="S55" i="9"/>
  <c r="P69" i="9"/>
  <c r="T69" i="9" s="1"/>
  <c r="S75" i="9"/>
  <c r="P55" i="9"/>
  <c r="T55" i="9" s="1"/>
  <c r="Q55" i="9"/>
  <c r="U55" i="9" s="1"/>
  <c r="U59" i="9"/>
  <c r="E61" i="9"/>
  <c r="Q61" i="9"/>
  <c r="Q69" i="9"/>
  <c r="P75" i="9"/>
  <c r="T75" i="9" s="1"/>
  <c r="Q75" i="9"/>
  <c r="U75" i="9" s="1"/>
  <c r="T60" i="9"/>
  <c r="R69" i="9"/>
  <c r="S69" i="9"/>
  <c r="E75" i="9"/>
  <c r="R75" i="9"/>
  <c r="U99" i="9"/>
  <c r="S97" i="9"/>
  <c r="T109" i="9"/>
  <c r="T107" i="9"/>
  <c r="P68" i="8"/>
  <c r="Q68" i="8"/>
  <c r="T63" i="8"/>
  <c r="T58" i="8"/>
  <c r="U52" i="8"/>
  <c r="T47" i="8"/>
  <c r="E55" i="8"/>
  <c r="U44" i="8"/>
  <c r="P42" i="8"/>
  <c r="Q42" i="8"/>
  <c r="P32" i="8"/>
  <c r="Q32" i="8"/>
  <c r="R69" i="8"/>
  <c r="P26" i="8"/>
  <c r="Q26" i="8"/>
  <c r="R75" i="8"/>
  <c r="E69" i="8"/>
  <c r="P55" i="8"/>
  <c r="Q55" i="8"/>
  <c r="P75" i="8"/>
  <c r="T75" i="8" s="1"/>
  <c r="Q75" i="8"/>
  <c r="U75" i="8" s="1"/>
  <c r="P61" i="8"/>
  <c r="P69" i="8"/>
  <c r="Q61" i="8"/>
  <c r="Q69" i="8"/>
  <c r="U69" i="8" s="1"/>
  <c r="E75" i="8"/>
  <c r="L114" i="8"/>
  <c r="R114" i="8" s="1"/>
  <c r="P68" i="7"/>
  <c r="Q61" i="7"/>
  <c r="T57" i="7"/>
  <c r="T51" i="7"/>
  <c r="T50" i="7"/>
  <c r="U47" i="7"/>
  <c r="E55" i="7"/>
  <c r="T39" i="7"/>
  <c r="P42" i="7"/>
  <c r="Q42" i="7"/>
  <c r="P32" i="7"/>
  <c r="E69" i="7"/>
  <c r="T28" i="7"/>
  <c r="P26" i="7"/>
  <c r="T26" i="7" s="1"/>
  <c r="Q26" i="7"/>
  <c r="T25" i="7"/>
  <c r="T24" i="7"/>
  <c r="S69" i="7"/>
  <c r="E75" i="7"/>
  <c r="P55" i="7"/>
  <c r="Q55" i="7"/>
  <c r="P69" i="7"/>
  <c r="T69" i="7" s="1"/>
  <c r="Q75" i="7"/>
  <c r="U75" i="7" s="1"/>
  <c r="Q69" i="7"/>
  <c r="U69" i="7" s="1"/>
  <c r="E61" i="7"/>
  <c r="U61" i="7" s="1"/>
  <c r="R69" i="7"/>
  <c r="S75" i="7"/>
  <c r="U59" i="7"/>
  <c r="P61" i="7"/>
  <c r="E97" i="7"/>
  <c r="E114" i="7" s="1"/>
  <c r="U99" i="7"/>
  <c r="T104" i="7"/>
  <c r="T106" i="7"/>
  <c r="T98" i="7"/>
  <c r="Q68" i="6"/>
  <c r="T48" i="6"/>
  <c r="T44" i="6"/>
  <c r="Q32" i="6"/>
  <c r="T24" i="6"/>
  <c r="E26" i="6"/>
  <c r="R75" i="6"/>
  <c r="P55" i="6"/>
  <c r="T55" i="6" s="1"/>
  <c r="Q55" i="6"/>
  <c r="U55" i="6" s="1"/>
  <c r="S69" i="6"/>
  <c r="P75" i="6"/>
  <c r="T75" i="6" s="1"/>
  <c r="P61" i="6"/>
  <c r="Q61" i="6"/>
  <c r="E75" i="6"/>
  <c r="R97" i="6"/>
  <c r="T109" i="6"/>
  <c r="T111" i="6"/>
  <c r="Q68" i="5"/>
  <c r="Q61" i="5"/>
  <c r="Q55" i="5"/>
  <c r="E55" i="5"/>
  <c r="T48" i="5"/>
  <c r="T47" i="5"/>
  <c r="Q32" i="5"/>
  <c r="U32" i="5" s="1"/>
  <c r="E32" i="5"/>
  <c r="P32" i="5"/>
  <c r="Q75" i="5"/>
  <c r="U75" i="5" s="1"/>
  <c r="P26" i="5"/>
  <c r="Q26" i="5"/>
  <c r="Q69" i="5"/>
  <c r="U69" i="5" s="1"/>
  <c r="R75" i="5"/>
  <c r="E61" i="5"/>
  <c r="U61" i="5" s="1"/>
  <c r="S69" i="5"/>
  <c r="P75" i="5"/>
  <c r="T75" i="5" s="1"/>
  <c r="U103" i="5"/>
  <c r="U101" i="5"/>
  <c r="T106" i="5"/>
  <c r="T108" i="5"/>
  <c r="P68" i="4"/>
  <c r="E61" i="4"/>
  <c r="U61" i="4" s="1"/>
  <c r="P61" i="4"/>
  <c r="U47" i="4"/>
  <c r="T48" i="4"/>
  <c r="E55" i="4"/>
  <c r="R75" i="4"/>
  <c r="E42" i="4"/>
  <c r="R42" i="4"/>
  <c r="T29" i="4"/>
  <c r="P26" i="4"/>
  <c r="Q69" i="4"/>
  <c r="U69" i="4" s="1"/>
  <c r="P55" i="4"/>
  <c r="T55" i="4" s="1"/>
  <c r="S75" i="4"/>
  <c r="Q55" i="4"/>
  <c r="R69" i="4"/>
  <c r="T59" i="4"/>
  <c r="Q75" i="4"/>
  <c r="Q61" i="4"/>
  <c r="T60" i="4"/>
  <c r="E69" i="4"/>
  <c r="S69" i="4"/>
  <c r="P75" i="4"/>
  <c r="T75" i="4" s="1"/>
  <c r="T98" i="4"/>
  <c r="T100" i="4"/>
  <c r="E68" i="3"/>
  <c r="U58" i="3"/>
  <c r="P61" i="3"/>
  <c r="S55" i="3"/>
  <c r="P42" i="3"/>
  <c r="T42" i="3" s="1"/>
  <c r="Q42" i="3"/>
  <c r="S75" i="3"/>
  <c r="U29" i="3"/>
  <c r="S69" i="3"/>
  <c r="Q26" i="3"/>
  <c r="P26" i="3"/>
  <c r="R69" i="3"/>
  <c r="Q55" i="3"/>
  <c r="U55" i="3" s="1"/>
  <c r="Q75" i="3"/>
  <c r="U75" i="3" s="1"/>
  <c r="E55" i="3"/>
  <c r="E69" i="3"/>
  <c r="R75" i="3"/>
  <c r="Q69" i="3"/>
  <c r="U69" i="3" s="1"/>
  <c r="P75" i="3"/>
  <c r="T75" i="3" s="1"/>
  <c r="Q61" i="3"/>
  <c r="E75" i="3"/>
  <c r="P69" i="3"/>
  <c r="T69" i="3" s="1"/>
  <c r="U98" i="3"/>
  <c r="P68" i="2"/>
  <c r="Q68" i="2"/>
  <c r="T58" i="2"/>
  <c r="S75" i="2"/>
  <c r="R69" i="2"/>
  <c r="E75" i="2"/>
  <c r="T50" i="2"/>
  <c r="R55" i="2"/>
  <c r="P42" i="2"/>
  <c r="E69" i="2"/>
  <c r="Q32" i="2"/>
  <c r="P32" i="2"/>
  <c r="P75" i="2"/>
  <c r="T75" i="2" s="1"/>
  <c r="T24" i="2"/>
  <c r="P26" i="2"/>
  <c r="E55" i="2"/>
  <c r="S55" i="2"/>
  <c r="P55" i="2"/>
  <c r="T55" i="2" s="1"/>
  <c r="Q55" i="2"/>
  <c r="U55" i="2" s="1"/>
  <c r="P61" i="2"/>
  <c r="P69" i="2"/>
  <c r="T69" i="2" s="1"/>
  <c r="Q61" i="2"/>
  <c r="Q69" i="2"/>
  <c r="U69" i="2" s="1"/>
  <c r="T100" i="2"/>
  <c r="T102" i="2"/>
  <c r="U105" i="2"/>
  <c r="Q68" i="1"/>
  <c r="E55" i="1"/>
  <c r="R55" i="1"/>
  <c r="Q42" i="1"/>
  <c r="U42" i="1" s="1"/>
  <c r="R42" i="1"/>
  <c r="S42" i="1"/>
  <c r="P42" i="1"/>
  <c r="T42" i="1" s="1"/>
  <c r="E32" i="1"/>
  <c r="R32" i="1"/>
  <c r="S32" i="1"/>
  <c r="T29" i="1"/>
  <c r="T28" i="1"/>
  <c r="P26" i="1"/>
  <c r="R69" i="1"/>
  <c r="Q26" i="1"/>
  <c r="U26" i="1" s="1"/>
  <c r="T25" i="1"/>
  <c r="P75" i="1"/>
  <c r="T75" i="1" s="1"/>
  <c r="T24" i="1"/>
  <c r="P55" i="1"/>
  <c r="T55" i="1" s="1"/>
  <c r="Q55" i="1"/>
  <c r="U55" i="1" s="1"/>
  <c r="S55" i="1"/>
  <c r="E75" i="1"/>
  <c r="E61" i="1"/>
  <c r="T61" i="1" s="1"/>
  <c r="S69" i="1"/>
  <c r="S75" i="1"/>
  <c r="P69" i="1"/>
  <c r="T69" i="1" s="1"/>
  <c r="P61" i="1"/>
  <c r="Q69" i="1"/>
  <c r="U69" i="1" s="1"/>
  <c r="Q75" i="1"/>
  <c r="U75" i="1" s="1"/>
  <c r="T111" i="1"/>
  <c r="E97" i="1"/>
  <c r="E82" i="1"/>
  <c r="U26" i="2"/>
  <c r="T26" i="2"/>
  <c r="U61" i="3"/>
  <c r="T61" i="3"/>
  <c r="U35" i="2"/>
  <c r="T35" i="2"/>
  <c r="U35" i="3"/>
  <c r="T35" i="3"/>
  <c r="U32" i="2"/>
  <c r="T32" i="2"/>
  <c r="U26" i="3"/>
  <c r="T26" i="3"/>
  <c r="T26" i="1"/>
  <c r="U39" i="1"/>
  <c r="U68" i="1"/>
  <c r="T68" i="1"/>
  <c r="T63" i="1"/>
  <c r="U67" i="1"/>
  <c r="U72" i="1"/>
  <c r="P74" i="1"/>
  <c r="P87" i="1"/>
  <c r="U93" i="1"/>
  <c r="U11" i="2"/>
  <c r="U19" i="2"/>
  <c r="Q26" i="2"/>
  <c r="U40" i="2"/>
  <c r="E87" i="2"/>
  <c r="E115" i="2" s="1"/>
  <c r="T88" i="2"/>
  <c r="U92" i="2"/>
  <c r="U32" i="3"/>
  <c r="T32" i="3"/>
  <c r="U14" i="4"/>
  <c r="T14" i="4"/>
  <c r="U26" i="4"/>
  <c r="T26" i="4"/>
  <c r="T13" i="5"/>
  <c r="U13" i="5"/>
  <c r="T24" i="5"/>
  <c r="U24" i="5"/>
  <c r="U28" i="5"/>
  <c r="T28" i="5"/>
  <c r="U35" i="5"/>
  <c r="T35" i="5"/>
  <c r="T64" i="5"/>
  <c r="U64" i="5"/>
  <c r="Q26" i="6"/>
  <c r="U87" i="6"/>
  <c r="Q115" i="6"/>
  <c r="Q114" i="6"/>
  <c r="T35" i="1"/>
  <c r="E68" i="1"/>
  <c r="Q87" i="1"/>
  <c r="U87" i="1" s="1"/>
  <c r="U25" i="2"/>
  <c r="P87" i="2"/>
  <c r="T87" i="2" s="1"/>
  <c r="U31" i="3"/>
  <c r="T31" i="3"/>
  <c r="U42" i="3"/>
  <c r="U37" i="3"/>
  <c r="T37" i="3"/>
  <c r="E42" i="3"/>
  <c r="Q87" i="3"/>
  <c r="T93" i="3"/>
  <c r="U93" i="3"/>
  <c r="U25" i="4"/>
  <c r="T25" i="4"/>
  <c r="P42" i="4"/>
  <c r="T42" i="4" s="1"/>
  <c r="U53" i="4"/>
  <c r="T53" i="4"/>
  <c r="T12" i="6"/>
  <c r="U32" i="6"/>
  <c r="T32" i="6"/>
  <c r="T57" i="6"/>
  <c r="U57" i="6"/>
  <c r="T66" i="6"/>
  <c r="U66" i="6"/>
  <c r="E69" i="6"/>
  <c r="T20" i="7"/>
  <c r="U20" i="7"/>
  <c r="U26" i="9"/>
  <c r="T26" i="9"/>
  <c r="U87" i="2"/>
  <c r="Q114" i="2"/>
  <c r="Q115" i="2"/>
  <c r="T13" i="3"/>
  <c r="T25" i="3"/>
  <c r="T28" i="3"/>
  <c r="T52" i="3"/>
  <c r="P68" i="3"/>
  <c r="Q42" i="4"/>
  <c r="U42" i="4" s="1"/>
  <c r="T44" i="4"/>
  <c r="U44" i="4"/>
  <c r="U58" i="4"/>
  <c r="T58" i="4"/>
  <c r="U40" i="5"/>
  <c r="U55" i="5"/>
  <c r="T55" i="5"/>
  <c r="U45" i="5"/>
  <c r="T45" i="5"/>
  <c r="P69" i="5"/>
  <c r="T69" i="5" s="1"/>
  <c r="E87" i="5"/>
  <c r="E115" i="5" s="1"/>
  <c r="U88" i="5"/>
  <c r="T88" i="5"/>
  <c r="U68" i="2"/>
  <c r="T68" i="2"/>
  <c r="S73" i="1"/>
  <c r="S87" i="1"/>
  <c r="U74" i="2"/>
  <c r="U73" i="2"/>
  <c r="T73" i="2"/>
  <c r="T74" i="2"/>
  <c r="U71" i="2"/>
  <c r="R87" i="2"/>
  <c r="R35" i="3"/>
  <c r="S87" i="3"/>
  <c r="T13" i="4"/>
  <c r="U13" i="4"/>
  <c r="U68" i="4"/>
  <c r="T68" i="4"/>
  <c r="U94" i="4"/>
  <c r="T94" i="4"/>
  <c r="T41" i="5"/>
  <c r="U41" i="5"/>
  <c r="U53" i="5"/>
  <c r="T53" i="5"/>
  <c r="P55" i="5"/>
  <c r="P74" i="5"/>
  <c r="P87" i="5"/>
  <c r="U96" i="5"/>
  <c r="T96" i="5"/>
  <c r="U26" i="6"/>
  <c r="T26" i="6"/>
  <c r="U47" i="6"/>
  <c r="T47" i="6"/>
  <c r="Q17" i="7"/>
  <c r="U22" i="7"/>
  <c r="U32" i="7"/>
  <c r="T32" i="7"/>
  <c r="U32" i="13"/>
  <c r="P17" i="1"/>
  <c r="Q35" i="1"/>
  <c r="U35" i="1" s="1"/>
  <c r="U73" i="1"/>
  <c r="T73" i="1"/>
  <c r="U74" i="1"/>
  <c r="T74" i="1"/>
  <c r="U71" i="1"/>
  <c r="E61" i="2"/>
  <c r="S87" i="2"/>
  <c r="T17" i="3"/>
  <c r="U9" i="3"/>
  <c r="T9" i="3"/>
  <c r="Q32" i="3"/>
  <c r="U48" i="3"/>
  <c r="T48" i="3"/>
  <c r="T24" i="4"/>
  <c r="U24" i="4"/>
  <c r="Q26" i="4"/>
  <c r="U28" i="4"/>
  <c r="T28" i="4"/>
  <c r="U35" i="4"/>
  <c r="T35" i="4"/>
  <c r="T52" i="4"/>
  <c r="U52" i="4"/>
  <c r="U67" i="4"/>
  <c r="T67" i="4"/>
  <c r="P69" i="4"/>
  <c r="T69" i="4" s="1"/>
  <c r="E73" i="4"/>
  <c r="U26" i="5"/>
  <c r="T26" i="5"/>
  <c r="P42" i="5"/>
  <c r="P68" i="5"/>
  <c r="U16" i="6"/>
  <c r="T16" i="6"/>
  <c r="U30" i="6"/>
  <c r="T30" i="6"/>
  <c r="P32" i="6"/>
  <c r="E55" i="6"/>
  <c r="T89" i="6"/>
  <c r="U89" i="6"/>
  <c r="U61" i="8"/>
  <c r="T61" i="8"/>
  <c r="U61" i="9"/>
  <c r="T61" i="9"/>
  <c r="T22" i="1"/>
  <c r="T13" i="2"/>
  <c r="T29" i="2"/>
  <c r="Q42" i="2"/>
  <c r="U20" i="3"/>
  <c r="T20" i="3"/>
  <c r="U34" i="3"/>
  <c r="T34" i="3"/>
  <c r="T45" i="3"/>
  <c r="T65" i="3"/>
  <c r="T21" i="4"/>
  <c r="U32" i="4"/>
  <c r="T32" i="4"/>
  <c r="T49" i="4"/>
  <c r="T57" i="4"/>
  <c r="U57" i="4"/>
  <c r="U92" i="4"/>
  <c r="U14" i="5"/>
  <c r="T14" i="5"/>
  <c r="U25" i="5"/>
  <c r="T25" i="5"/>
  <c r="T44" i="5"/>
  <c r="U44" i="5"/>
  <c r="T60" i="5"/>
  <c r="U65" i="5"/>
  <c r="T65" i="5"/>
  <c r="U35" i="6"/>
  <c r="T35" i="6"/>
  <c r="P69" i="6"/>
  <c r="T69" i="6" s="1"/>
  <c r="U74" i="6"/>
  <c r="U73" i="6"/>
  <c r="T73" i="6"/>
  <c r="T74" i="6"/>
  <c r="T71" i="6"/>
  <c r="U71" i="6"/>
  <c r="Q73" i="6"/>
  <c r="T75" i="7"/>
  <c r="U17" i="7"/>
  <c r="T17" i="7"/>
  <c r="T9" i="7"/>
  <c r="U9" i="7"/>
  <c r="U26" i="7"/>
  <c r="U35" i="7"/>
  <c r="T35" i="7"/>
  <c r="U61" i="11"/>
  <c r="T61" i="11"/>
  <c r="T35" i="13"/>
  <c r="P32" i="1"/>
  <c r="T32" i="1" s="1"/>
  <c r="T41" i="1"/>
  <c r="U63" i="1"/>
  <c r="T13" i="1"/>
  <c r="U14" i="1"/>
  <c r="Q32" i="1"/>
  <c r="U32" i="1" s="1"/>
  <c r="T37" i="1"/>
  <c r="T50" i="1"/>
  <c r="Q61" i="1"/>
  <c r="U94" i="1"/>
  <c r="T12" i="2"/>
  <c r="U21" i="2"/>
  <c r="T41" i="2"/>
  <c r="T49" i="2"/>
  <c r="T57" i="2"/>
  <c r="T64" i="2"/>
  <c r="T72" i="2"/>
  <c r="Q75" i="2"/>
  <c r="U75" i="2" s="1"/>
  <c r="T93" i="2"/>
  <c r="T10" i="3"/>
  <c r="Q17" i="3"/>
  <c r="U17" i="3" s="1"/>
  <c r="U38" i="3"/>
  <c r="T44" i="3"/>
  <c r="U45" i="3"/>
  <c r="T49" i="3"/>
  <c r="U59" i="3"/>
  <c r="U94" i="3"/>
  <c r="T94" i="3"/>
  <c r="U40" i="4"/>
  <c r="S55" i="4"/>
  <c r="U65" i="4"/>
  <c r="Q87" i="4"/>
  <c r="T93" i="4"/>
  <c r="U93" i="4"/>
  <c r="T52" i="5"/>
  <c r="U52" i="5"/>
  <c r="R69" i="5"/>
  <c r="Q73" i="5"/>
  <c r="S87" i="5"/>
  <c r="T95" i="5"/>
  <c r="U95" i="5"/>
  <c r="T46" i="6"/>
  <c r="U46" i="6"/>
  <c r="U58" i="6"/>
  <c r="T58" i="6"/>
  <c r="U68" i="6"/>
  <c r="T68" i="6"/>
  <c r="U63" i="6"/>
  <c r="U67" i="6"/>
  <c r="T67" i="6"/>
  <c r="Q69" i="6"/>
  <c r="U69" i="6" s="1"/>
  <c r="Q75" i="6"/>
  <c r="U75" i="6" s="1"/>
  <c r="U91" i="6"/>
  <c r="U34" i="1"/>
  <c r="U17" i="1"/>
  <c r="T17" i="1"/>
  <c r="T9" i="1"/>
  <c r="T21" i="1"/>
  <c r="U31" i="1"/>
  <c r="E42" i="1"/>
  <c r="E87" i="1"/>
  <c r="E115" i="1" s="1"/>
  <c r="T87" i="1"/>
  <c r="U95" i="1"/>
  <c r="U28" i="2"/>
  <c r="T45" i="2"/>
  <c r="T63" i="2"/>
  <c r="U16" i="3"/>
  <c r="T21" i="3"/>
  <c r="P55" i="3"/>
  <c r="T55" i="3" s="1"/>
  <c r="U60" i="3"/>
  <c r="T60" i="3"/>
  <c r="U74" i="3"/>
  <c r="T74" i="3"/>
  <c r="U73" i="3"/>
  <c r="T73" i="3"/>
  <c r="T41" i="4"/>
  <c r="U41" i="4"/>
  <c r="U55" i="4"/>
  <c r="U45" i="4"/>
  <c r="T45" i="4"/>
  <c r="T66" i="4"/>
  <c r="U66" i="4"/>
  <c r="Q68" i="4"/>
  <c r="U74" i="4"/>
  <c r="T74" i="4"/>
  <c r="U73" i="4"/>
  <c r="T73" i="4"/>
  <c r="P74" i="4"/>
  <c r="R87" i="4"/>
  <c r="U12" i="5"/>
  <c r="U23" i="5"/>
  <c r="T15" i="6"/>
  <c r="U15" i="6"/>
  <c r="Q17" i="6"/>
  <c r="U17" i="6" s="1"/>
  <c r="U19" i="6"/>
  <c r="T19" i="6"/>
  <c r="P26" i="6"/>
  <c r="T29" i="6"/>
  <c r="U29" i="6"/>
  <c r="P42" i="6"/>
  <c r="T54" i="6"/>
  <c r="U54" i="6"/>
  <c r="T94" i="6"/>
  <c r="U26" i="8"/>
  <c r="T26" i="8"/>
  <c r="P87" i="3"/>
  <c r="T87" i="3" s="1"/>
  <c r="T61" i="4"/>
  <c r="P87" i="4"/>
  <c r="U73" i="5"/>
  <c r="T73" i="5"/>
  <c r="U74" i="5"/>
  <c r="T74" i="5"/>
  <c r="T17" i="6"/>
  <c r="U42" i="6"/>
  <c r="T42" i="6"/>
  <c r="U61" i="6"/>
  <c r="T61" i="6"/>
  <c r="U31" i="7"/>
  <c r="U34" i="7"/>
  <c r="U48" i="7"/>
  <c r="U60" i="7"/>
  <c r="U68" i="7"/>
  <c r="T68" i="7"/>
  <c r="U87" i="7"/>
  <c r="E87" i="7"/>
  <c r="E115" i="7" s="1"/>
  <c r="U94" i="7"/>
  <c r="U14" i="8"/>
  <c r="U25" i="8"/>
  <c r="U28" i="8"/>
  <c r="U32" i="8"/>
  <c r="T32" i="8"/>
  <c r="U35" i="8"/>
  <c r="T35" i="8"/>
  <c r="U53" i="8"/>
  <c r="U65" i="8"/>
  <c r="E87" i="8"/>
  <c r="E115" i="8" s="1"/>
  <c r="U94" i="8"/>
  <c r="U14" i="9"/>
  <c r="U25" i="9"/>
  <c r="U28" i="9"/>
  <c r="U32" i="9"/>
  <c r="T32" i="9"/>
  <c r="U35" i="9"/>
  <c r="T35" i="9"/>
  <c r="U53" i="9"/>
  <c r="U65" i="9"/>
  <c r="U95" i="9"/>
  <c r="T75" i="10"/>
  <c r="T69" i="10"/>
  <c r="U17" i="10"/>
  <c r="T17" i="10"/>
  <c r="U26" i="10"/>
  <c r="T26" i="10"/>
  <c r="U31" i="10"/>
  <c r="E35" i="10"/>
  <c r="T42" i="10"/>
  <c r="Q42" i="10"/>
  <c r="U42" i="10" s="1"/>
  <c r="U55" i="10"/>
  <c r="U45" i="10"/>
  <c r="U50" i="10"/>
  <c r="R87" i="10"/>
  <c r="U91" i="10"/>
  <c r="T93" i="10"/>
  <c r="U24" i="11"/>
  <c r="T24" i="11"/>
  <c r="U39" i="11"/>
  <c r="U55" i="11"/>
  <c r="U45" i="11"/>
  <c r="U50" i="11"/>
  <c r="P61" i="11"/>
  <c r="U64" i="11"/>
  <c r="T64" i="11"/>
  <c r="R75" i="11"/>
  <c r="Q87" i="11"/>
  <c r="U91" i="11"/>
  <c r="R17" i="12"/>
  <c r="U22" i="12"/>
  <c r="P26" i="12"/>
  <c r="T26" i="12" s="1"/>
  <c r="U68" i="12"/>
  <c r="T68" i="12"/>
  <c r="T63" i="12"/>
  <c r="Q61" i="13"/>
  <c r="R74" i="13"/>
  <c r="U26" i="14"/>
  <c r="T26" i="14"/>
  <c r="U35" i="14"/>
  <c r="T35" i="14"/>
  <c r="U26" i="16"/>
  <c r="T26" i="16"/>
  <c r="P87" i="7"/>
  <c r="U74" i="8"/>
  <c r="T74" i="8"/>
  <c r="U73" i="8"/>
  <c r="T73" i="8"/>
  <c r="T87" i="8"/>
  <c r="P114" i="8"/>
  <c r="P115" i="8"/>
  <c r="U73" i="9"/>
  <c r="T73" i="9"/>
  <c r="U74" i="9"/>
  <c r="T74" i="9"/>
  <c r="E32" i="10"/>
  <c r="U61" i="10"/>
  <c r="T61" i="10"/>
  <c r="Q87" i="12"/>
  <c r="U26" i="13"/>
  <c r="T26" i="13"/>
  <c r="U42" i="7"/>
  <c r="T42" i="7"/>
  <c r="Q115" i="7"/>
  <c r="Q114" i="7"/>
  <c r="U55" i="8"/>
  <c r="T55" i="8"/>
  <c r="U87" i="8"/>
  <c r="Q115" i="8"/>
  <c r="Q114" i="8"/>
  <c r="E87" i="9"/>
  <c r="E115" i="9" s="1"/>
  <c r="T87" i="9"/>
  <c r="T75" i="11"/>
  <c r="U69" i="11"/>
  <c r="U17" i="11"/>
  <c r="T17" i="11"/>
  <c r="U68" i="11"/>
  <c r="T68" i="11"/>
  <c r="T63" i="11"/>
  <c r="U35" i="12"/>
  <c r="T35" i="12"/>
  <c r="U68" i="5"/>
  <c r="T68" i="5"/>
  <c r="Q87" i="5"/>
  <c r="E87" i="6"/>
  <c r="E115" i="6" s="1"/>
  <c r="U115" i="6" s="1"/>
  <c r="R87" i="7"/>
  <c r="R87" i="8"/>
  <c r="P87" i="9"/>
  <c r="U44" i="11"/>
  <c r="T44" i="11"/>
  <c r="T60" i="11"/>
  <c r="S69" i="11"/>
  <c r="T19" i="12"/>
  <c r="U32" i="12"/>
  <c r="T32" i="12"/>
  <c r="S32" i="12"/>
  <c r="T39" i="12"/>
  <c r="U61" i="12"/>
  <c r="T61" i="12"/>
  <c r="T64" i="12"/>
  <c r="S75" i="12"/>
  <c r="T93" i="12"/>
  <c r="U10" i="13"/>
  <c r="P17" i="13"/>
  <c r="U28" i="13"/>
  <c r="Q32" i="13"/>
  <c r="T45" i="13"/>
  <c r="T52" i="13"/>
  <c r="T67" i="13"/>
  <c r="U67" i="13"/>
  <c r="R87" i="5"/>
  <c r="P87" i="6"/>
  <c r="S87" i="7"/>
  <c r="U68" i="8"/>
  <c r="T68" i="8"/>
  <c r="S87" i="8"/>
  <c r="U68" i="9"/>
  <c r="T68" i="9"/>
  <c r="Q87" i="9"/>
  <c r="U87" i="9" s="1"/>
  <c r="E35" i="11"/>
  <c r="U42" i="11"/>
  <c r="T42" i="11"/>
  <c r="Q17" i="13"/>
  <c r="T53" i="13"/>
  <c r="P68" i="13"/>
  <c r="P74" i="13"/>
  <c r="P87" i="13"/>
  <c r="U61" i="14"/>
  <c r="T61" i="14"/>
  <c r="U61" i="16"/>
  <c r="T61" i="16"/>
  <c r="U55" i="7"/>
  <c r="T55" i="7"/>
  <c r="R87" i="9"/>
  <c r="U68" i="10"/>
  <c r="T68" i="10"/>
  <c r="U13" i="11"/>
  <c r="T13" i="11"/>
  <c r="U26" i="11"/>
  <c r="T26" i="11"/>
  <c r="U32" i="11"/>
  <c r="T32" i="11"/>
  <c r="Q26" i="13"/>
  <c r="Q55" i="13"/>
  <c r="U55" i="13" s="1"/>
  <c r="T58" i="13"/>
  <c r="U58" i="13"/>
  <c r="U75" i="4"/>
  <c r="U17" i="4"/>
  <c r="T17" i="4"/>
  <c r="U17" i="5"/>
  <c r="T17" i="5"/>
  <c r="U42" i="5"/>
  <c r="T42" i="5"/>
  <c r="U71" i="5"/>
  <c r="U9" i="6"/>
  <c r="U37" i="6"/>
  <c r="T72" i="6"/>
  <c r="R87" i="6"/>
  <c r="T90" i="6"/>
  <c r="T10" i="7"/>
  <c r="T21" i="7"/>
  <c r="T38" i="7"/>
  <c r="T49" i="7"/>
  <c r="U63" i="7"/>
  <c r="U74" i="7"/>
  <c r="T74" i="7"/>
  <c r="U73" i="7"/>
  <c r="T73" i="7"/>
  <c r="U88" i="7"/>
  <c r="T95" i="7"/>
  <c r="T15" i="8"/>
  <c r="T29" i="8"/>
  <c r="T46" i="8"/>
  <c r="T54" i="8"/>
  <c r="T57" i="8"/>
  <c r="T66" i="8"/>
  <c r="T71" i="8"/>
  <c r="U88" i="8"/>
  <c r="T95" i="8"/>
  <c r="T15" i="9"/>
  <c r="T29" i="9"/>
  <c r="T46" i="9"/>
  <c r="T54" i="9"/>
  <c r="T57" i="9"/>
  <c r="T66" i="9"/>
  <c r="T71" i="9"/>
  <c r="S87" i="9"/>
  <c r="T89" i="9"/>
  <c r="U9" i="10"/>
  <c r="T34" i="10"/>
  <c r="U37" i="10"/>
  <c r="T51" i="10"/>
  <c r="U53" i="10"/>
  <c r="T59" i="10"/>
  <c r="Q74" i="10"/>
  <c r="P87" i="10"/>
  <c r="T92" i="10"/>
  <c r="T10" i="11"/>
  <c r="U40" i="11"/>
  <c r="U51" i="11"/>
  <c r="U87" i="11"/>
  <c r="E87" i="11"/>
  <c r="E115" i="11" s="1"/>
  <c r="U88" i="11"/>
  <c r="U92" i="11"/>
  <c r="T13" i="12"/>
  <c r="U23" i="12"/>
  <c r="U28" i="12"/>
  <c r="P42" i="12"/>
  <c r="U55" i="12"/>
  <c r="T55" i="12"/>
  <c r="T45" i="12"/>
  <c r="T47" i="12"/>
  <c r="Q61" i="12"/>
  <c r="P75" i="12"/>
  <c r="T75" i="12" s="1"/>
  <c r="U16" i="13"/>
  <c r="U25" i="13"/>
  <c r="T41" i="13"/>
  <c r="U61" i="13"/>
  <c r="T61" i="13"/>
  <c r="T64" i="13"/>
  <c r="U32" i="14"/>
  <c r="T32" i="14"/>
  <c r="U17" i="2"/>
  <c r="T17" i="2"/>
  <c r="U42" i="2"/>
  <c r="T42" i="2"/>
  <c r="U68" i="3"/>
  <c r="T68" i="3"/>
  <c r="U87" i="3"/>
  <c r="E87" i="3"/>
  <c r="E115" i="3" s="1"/>
  <c r="E87" i="4"/>
  <c r="E115" i="4" s="1"/>
  <c r="S87" i="6"/>
  <c r="T37" i="7"/>
  <c r="T69" i="8"/>
  <c r="U17" i="8"/>
  <c r="T17" i="8"/>
  <c r="U42" i="8"/>
  <c r="T42" i="8"/>
  <c r="T45" i="8"/>
  <c r="U71" i="8"/>
  <c r="U69" i="9"/>
  <c r="U17" i="9"/>
  <c r="T17" i="9"/>
  <c r="U42" i="9"/>
  <c r="T45" i="9"/>
  <c r="U71" i="9"/>
  <c r="T88" i="9"/>
  <c r="T14" i="10"/>
  <c r="U24" i="10"/>
  <c r="U44" i="10"/>
  <c r="T65" i="10"/>
  <c r="U74" i="10"/>
  <c r="U73" i="10"/>
  <c r="T73" i="10"/>
  <c r="T74" i="10"/>
  <c r="Q87" i="10"/>
  <c r="T9" i="11"/>
  <c r="T14" i="11"/>
  <c r="U23" i="11"/>
  <c r="T28" i="11"/>
  <c r="U41" i="11"/>
  <c r="T41" i="11"/>
  <c r="U52" i="11"/>
  <c r="T52" i="11"/>
  <c r="U63" i="11"/>
  <c r="P87" i="11"/>
  <c r="T87" i="11" s="1"/>
  <c r="U93" i="11"/>
  <c r="T16" i="12"/>
  <c r="T52" i="12"/>
  <c r="Q75" i="12"/>
  <c r="U75" i="12" s="1"/>
  <c r="E87" i="12"/>
  <c r="E115" i="12" s="1"/>
  <c r="T88" i="12"/>
  <c r="T90" i="12"/>
  <c r="U30" i="13"/>
  <c r="Q35" i="13"/>
  <c r="U35" i="13" s="1"/>
  <c r="E42" i="13"/>
  <c r="T49" i="13"/>
  <c r="T72" i="13"/>
  <c r="U72" i="13"/>
  <c r="T90" i="13"/>
  <c r="U90" i="13"/>
  <c r="U26" i="15"/>
  <c r="T26" i="15"/>
  <c r="S87" i="13"/>
  <c r="U10" i="14"/>
  <c r="U21" i="14"/>
  <c r="U38" i="14"/>
  <c r="U49" i="14"/>
  <c r="U60" i="14"/>
  <c r="U68" i="14"/>
  <c r="T68" i="14"/>
  <c r="Q87" i="14"/>
  <c r="U92" i="14"/>
  <c r="U10" i="15"/>
  <c r="U38" i="15"/>
  <c r="U68" i="15"/>
  <c r="T68" i="15"/>
  <c r="U67" i="15"/>
  <c r="U94" i="15"/>
  <c r="U22" i="16"/>
  <c r="U30" i="16"/>
  <c r="U55" i="16"/>
  <c r="T55" i="16"/>
  <c r="U60" i="16"/>
  <c r="E87" i="16"/>
  <c r="E115" i="16" s="1"/>
  <c r="U92" i="16"/>
  <c r="U15" i="17"/>
  <c r="T15" i="17"/>
  <c r="Q35" i="17"/>
  <c r="U68" i="17"/>
  <c r="T68" i="17"/>
  <c r="T63" i="17"/>
  <c r="Q115" i="17"/>
  <c r="Q114" i="17"/>
  <c r="T45" i="18"/>
  <c r="U32" i="22"/>
  <c r="T32" i="22"/>
  <c r="U61" i="22"/>
  <c r="T61" i="22"/>
  <c r="U74" i="12"/>
  <c r="T74" i="12"/>
  <c r="U73" i="12"/>
  <c r="T73" i="12"/>
  <c r="U75" i="13"/>
  <c r="U69" i="13"/>
  <c r="T69" i="13"/>
  <c r="U17" i="13"/>
  <c r="T17" i="13"/>
  <c r="T75" i="13"/>
  <c r="U42" i="13"/>
  <c r="T42" i="13"/>
  <c r="R87" i="14"/>
  <c r="T93" i="14"/>
  <c r="T66" i="15"/>
  <c r="T93" i="15"/>
  <c r="U12" i="16"/>
  <c r="U42" i="16"/>
  <c r="T42" i="16"/>
  <c r="T41" i="16"/>
  <c r="P87" i="16"/>
  <c r="U55" i="17"/>
  <c r="T55" i="17"/>
  <c r="T45" i="17"/>
  <c r="Q74" i="17"/>
  <c r="E75" i="17"/>
  <c r="T67" i="18"/>
  <c r="U67" i="18"/>
  <c r="Q69" i="18"/>
  <c r="U69" i="18" s="1"/>
  <c r="U32" i="19"/>
  <c r="T32" i="19"/>
  <c r="T15" i="14"/>
  <c r="T29" i="14"/>
  <c r="T46" i="14"/>
  <c r="T54" i="14"/>
  <c r="T57" i="14"/>
  <c r="T66" i="14"/>
  <c r="T71" i="14"/>
  <c r="T89" i="14"/>
  <c r="T95" i="14"/>
  <c r="T14" i="15"/>
  <c r="U61" i="15"/>
  <c r="T61" i="15"/>
  <c r="U74" i="15"/>
  <c r="T74" i="15"/>
  <c r="U73" i="15"/>
  <c r="T73" i="15"/>
  <c r="T71" i="15"/>
  <c r="E87" i="15"/>
  <c r="E115" i="15" s="1"/>
  <c r="U32" i="16"/>
  <c r="T32" i="16"/>
  <c r="U35" i="16"/>
  <c r="T35" i="16"/>
  <c r="U87" i="16"/>
  <c r="Q115" i="16"/>
  <c r="Q114" i="16"/>
  <c r="T16" i="17"/>
  <c r="T22" i="17"/>
  <c r="U28" i="17"/>
  <c r="P32" i="17"/>
  <c r="T40" i="17"/>
  <c r="U51" i="17"/>
  <c r="Q69" i="17"/>
  <c r="U69" i="17" s="1"/>
  <c r="U26" i="18"/>
  <c r="T26" i="18"/>
  <c r="T35" i="18"/>
  <c r="P55" i="18"/>
  <c r="T55" i="18" s="1"/>
  <c r="P68" i="18"/>
  <c r="T90" i="18"/>
  <c r="U90" i="18"/>
  <c r="T10" i="19"/>
  <c r="U10" i="19"/>
  <c r="U61" i="19"/>
  <c r="T61" i="19"/>
  <c r="T35" i="21"/>
  <c r="T61" i="23"/>
  <c r="P87" i="12"/>
  <c r="U73" i="13"/>
  <c r="T73" i="13"/>
  <c r="U74" i="13"/>
  <c r="T74" i="13"/>
  <c r="U17" i="14"/>
  <c r="T17" i="14"/>
  <c r="U69" i="15"/>
  <c r="T69" i="15"/>
  <c r="U17" i="15"/>
  <c r="T17" i="15"/>
  <c r="E35" i="15"/>
  <c r="U42" i="15"/>
  <c r="T42" i="15"/>
  <c r="Q42" i="15"/>
  <c r="T53" i="15"/>
  <c r="R87" i="16"/>
  <c r="P26" i="17"/>
  <c r="U29" i="17"/>
  <c r="T29" i="17"/>
  <c r="Q55" i="17"/>
  <c r="R17" i="18"/>
  <c r="T30" i="18"/>
  <c r="U30" i="18"/>
  <c r="Q32" i="18"/>
  <c r="Q55" i="18"/>
  <c r="U55" i="18" s="1"/>
  <c r="T58" i="18"/>
  <c r="U58" i="18"/>
  <c r="Q68" i="18"/>
  <c r="E73" i="18"/>
  <c r="E87" i="13"/>
  <c r="E115" i="13" s="1"/>
  <c r="T87" i="13"/>
  <c r="E32" i="15"/>
  <c r="P74" i="15"/>
  <c r="Q87" i="15"/>
  <c r="S87" i="16"/>
  <c r="Q26" i="17"/>
  <c r="U61" i="17"/>
  <c r="T61" i="17"/>
  <c r="E42" i="18"/>
  <c r="T61" i="18"/>
  <c r="T95" i="18"/>
  <c r="T15" i="19"/>
  <c r="U35" i="19"/>
  <c r="T35" i="19"/>
  <c r="U74" i="14"/>
  <c r="U73" i="14"/>
  <c r="T73" i="14"/>
  <c r="T74" i="14"/>
  <c r="U55" i="15"/>
  <c r="T55" i="15"/>
  <c r="T45" i="15"/>
  <c r="R87" i="15"/>
  <c r="T45" i="16"/>
  <c r="U35" i="17"/>
  <c r="T35" i="17"/>
  <c r="U63" i="17"/>
  <c r="T67" i="17"/>
  <c r="U45" i="18"/>
  <c r="T47" i="18"/>
  <c r="U47" i="18"/>
  <c r="U53" i="18"/>
  <c r="E87" i="10"/>
  <c r="E115" i="10" s="1"/>
  <c r="T95" i="11"/>
  <c r="T15" i="12"/>
  <c r="T29" i="12"/>
  <c r="T46" i="12"/>
  <c r="T54" i="12"/>
  <c r="T57" i="12"/>
  <c r="T66" i="12"/>
  <c r="T71" i="12"/>
  <c r="S87" i="12"/>
  <c r="T89" i="12"/>
  <c r="T9" i="13"/>
  <c r="T20" i="13"/>
  <c r="T31" i="13"/>
  <c r="T34" i="13"/>
  <c r="T37" i="13"/>
  <c r="T48" i="13"/>
  <c r="T59" i="13"/>
  <c r="U68" i="13"/>
  <c r="T68" i="13"/>
  <c r="Q87" i="13"/>
  <c r="T91" i="13"/>
  <c r="T11" i="14"/>
  <c r="T22" i="14"/>
  <c r="T39" i="14"/>
  <c r="U55" i="14"/>
  <c r="T55" i="14"/>
  <c r="T50" i="14"/>
  <c r="U63" i="14"/>
  <c r="E87" i="14"/>
  <c r="E115" i="14" s="1"/>
  <c r="U93" i="14"/>
  <c r="T11" i="15"/>
  <c r="T20" i="15"/>
  <c r="T28" i="15"/>
  <c r="T39" i="15"/>
  <c r="T47" i="15"/>
  <c r="T54" i="15"/>
  <c r="U63" i="15"/>
  <c r="S87" i="15"/>
  <c r="T89" i="15"/>
  <c r="U23" i="16"/>
  <c r="T31" i="16"/>
  <c r="T34" i="16"/>
  <c r="T37" i="16"/>
  <c r="U45" i="16"/>
  <c r="T67" i="16"/>
  <c r="U88" i="16"/>
  <c r="U95" i="16"/>
  <c r="T95" i="16"/>
  <c r="U25" i="17"/>
  <c r="U45" i="17"/>
  <c r="T58" i="17"/>
  <c r="Q75" i="17"/>
  <c r="U75" i="17" s="1"/>
  <c r="U87" i="17"/>
  <c r="E87" i="17"/>
  <c r="E115" i="17" s="1"/>
  <c r="T88" i="17"/>
  <c r="U88" i="17"/>
  <c r="U94" i="17"/>
  <c r="T96" i="17"/>
  <c r="U96" i="17"/>
  <c r="U14" i="18"/>
  <c r="T16" i="18"/>
  <c r="U16" i="18"/>
  <c r="Q26" i="18"/>
  <c r="Q35" i="18"/>
  <c r="U35" i="18" s="1"/>
  <c r="Q61" i="18"/>
  <c r="E68" i="18"/>
  <c r="T72" i="18"/>
  <c r="U72" i="18"/>
  <c r="Q74" i="18"/>
  <c r="P87" i="18"/>
  <c r="T21" i="19"/>
  <c r="U21" i="19"/>
  <c r="U74" i="11"/>
  <c r="T74" i="11"/>
  <c r="U73" i="11"/>
  <c r="T73" i="11"/>
  <c r="U69" i="12"/>
  <c r="T69" i="12"/>
  <c r="U17" i="12"/>
  <c r="T17" i="12"/>
  <c r="U42" i="12"/>
  <c r="T42" i="12"/>
  <c r="U71" i="12"/>
  <c r="U9" i="13"/>
  <c r="U37" i="13"/>
  <c r="R87" i="13"/>
  <c r="P87" i="14"/>
  <c r="U71" i="15"/>
  <c r="R73" i="15"/>
  <c r="T88" i="15"/>
  <c r="U69" i="16"/>
  <c r="T69" i="16"/>
  <c r="U75" i="16"/>
  <c r="T75" i="16"/>
  <c r="U17" i="16"/>
  <c r="T17" i="16"/>
  <c r="T13" i="16"/>
  <c r="U37" i="16"/>
  <c r="T44" i="16"/>
  <c r="U51" i="16"/>
  <c r="U68" i="16"/>
  <c r="T68" i="16"/>
  <c r="T63" i="16"/>
  <c r="E73" i="16"/>
  <c r="U14" i="17"/>
  <c r="T19" i="17"/>
  <c r="E26" i="17"/>
  <c r="U32" i="17"/>
  <c r="T32" i="17"/>
  <c r="U53" i="17"/>
  <c r="Q61" i="17"/>
  <c r="P17" i="18"/>
  <c r="T19" i="18"/>
  <c r="U19" i="18"/>
  <c r="U25" i="18"/>
  <c r="U32" i="18"/>
  <c r="T32" i="18"/>
  <c r="T44" i="18"/>
  <c r="T52" i="18"/>
  <c r="P73" i="18"/>
  <c r="T61" i="21"/>
  <c r="S87" i="18"/>
  <c r="U38" i="19"/>
  <c r="U49" i="19"/>
  <c r="U60" i="19"/>
  <c r="U68" i="19"/>
  <c r="T68" i="19"/>
  <c r="Q87" i="19"/>
  <c r="U92" i="19"/>
  <c r="U12" i="20"/>
  <c r="U23" i="20"/>
  <c r="U26" i="20"/>
  <c r="T26" i="20"/>
  <c r="U30" i="20"/>
  <c r="U52" i="20"/>
  <c r="U61" i="20"/>
  <c r="T61" i="20"/>
  <c r="R69" i="20"/>
  <c r="S87" i="20"/>
  <c r="U75" i="21"/>
  <c r="U17" i="21"/>
  <c r="T75" i="21"/>
  <c r="T17" i="21"/>
  <c r="U9" i="21"/>
  <c r="U14" i="21"/>
  <c r="U21" i="21"/>
  <c r="R32" i="21"/>
  <c r="U44" i="21"/>
  <c r="P55" i="21"/>
  <c r="U59" i="21"/>
  <c r="T59" i="21"/>
  <c r="P69" i="21"/>
  <c r="T69" i="21" s="1"/>
  <c r="E87" i="21"/>
  <c r="E115" i="21" s="1"/>
  <c r="U11" i="22"/>
  <c r="T11" i="22"/>
  <c r="U31" i="22"/>
  <c r="U46" i="22"/>
  <c r="U58" i="22"/>
  <c r="P68" i="22"/>
  <c r="U72" i="22"/>
  <c r="U21" i="23"/>
  <c r="U31" i="23"/>
  <c r="U35" i="23"/>
  <c r="T35" i="23"/>
  <c r="U42" i="23"/>
  <c r="T42" i="23"/>
  <c r="T51" i="23"/>
  <c r="U51" i="23"/>
  <c r="U60" i="23"/>
  <c r="Q68" i="23"/>
  <c r="S87" i="23"/>
  <c r="U95" i="23"/>
  <c r="T95" i="23"/>
  <c r="U29" i="24"/>
  <c r="T29" i="24"/>
  <c r="U68" i="24"/>
  <c r="T68" i="24"/>
  <c r="U63" i="24"/>
  <c r="P75" i="24"/>
  <c r="T75" i="24" s="1"/>
  <c r="U73" i="17"/>
  <c r="T73" i="17"/>
  <c r="U74" i="17"/>
  <c r="T74" i="17"/>
  <c r="T75" i="18"/>
  <c r="U17" i="18"/>
  <c r="T17" i="18"/>
  <c r="U42" i="18"/>
  <c r="R87" i="19"/>
  <c r="T29" i="20"/>
  <c r="P42" i="20"/>
  <c r="T44" i="20"/>
  <c r="T50" i="20"/>
  <c r="U65" i="20"/>
  <c r="T94" i="20"/>
  <c r="T12" i="21"/>
  <c r="T20" i="21"/>
  <c r="U30" i="21"/>
  <c r="U32" i="21"/>
  <c r="T32" i="21"/>
  <c r="Q35" i="21"/>
  <c r="U35" i="21" s="1"/>
  <c r="U55" i="21"/>
  <c r="T55" i="21"/>
  <c r="T54" i="21"/>
  <c r="P68" i="21"/>
  <c r="P87" i="21"/>
  <c r="T96" i="21"/>
  <c r="T29" i="22"/>
  <c r="T54" i="22"/>
  <c r="T67" i="22"/>
  <c r="E74" i="22"/>
  <c r="U93" i="22"/>
  <c r="T93" i="22"/>
  <c r="U26" i="23"/>
  <c r="T26" i="23"/>
  <c r="E32" i="23"/>
  <c r="U41" i="23"/>
  <c r="T41" i="23"/>
  <c r="T59" i="23"/>
  <c r="U15" i="24"/>
  <c r="T15" i="24"/>
  <c r="T25" i="24"/>
  <c r="U25" i="24"/>
  <c r="U32" i="28"/>
  <c r="T32" i="28"/>
  <c r="T29" i="19"/>
  <c r="T46" i="19"/>
  <c r="T54" i="19"/>
  <c r="T57" i="19"/>
  <c r="T66" i="19"/>
  <c r="U32" i="20"/>
  <c r="T32" i="20"/>
  <c r="U35" i="20"/>
  <c r="T35" i="20"/>
  <c r="Q75" i="20"/>
  <c r="U75" i="20" s="1"/>
  <c r="U31" i="21"/>
  <c r="T31" i="21"/>
  <c r="U42" i="21"/>
  <c r="T42" i="21"/>
  <c r="U37" i="21"/>
  <c r="T37" i="21"/>
  <c r="Q68" i="21"/>
  <c r="T35" i="22"/>
  <c r="U39" i="22"/>
  <c r="T39" i="22"/>
  <c r="U69" i="23"/>
  <c r="U17" i="23"/>
  <c r="T17" i="23"/>
  <c r="U64" i="23"/>
  <c r="T64" i="23"/>
  <c r="P42" i="24"/>
  <c r="T42" i="24" s="1"/>
  <c r="U55" i="24"/>
  <c r="T55" i="24"/>
  <c r="T45" i="24"/>
  <c r="U45" i="24"/>
  <c r="E87" i="24"/>
  <c r="E115" i="24" s="1"/>
  <c r="U88" i="24"/>
  <c r="T22" i="25"/>
  <c r="U22" i="25"/>
  <c r="U35" i="28"/>
  <c r="P87" i="17"/>
  <c r="U74" i="18"/>
  <c r="U73" i="18"/>
  <c r="T73" i="18"/>
  <c r="T74" i="18"/>
  <c r="T69" i="19"/>
  <c r="U17" i="19"/>
  <c r="T17" i="19"/>
  <c r="U42" i="19"/>
  <c r="T42" i="19"/>
  <c r="U28" i="20"/>
  <c r="U55" i="20"/>
  <c r="T55" i="20"/>
  <c r="T45" i="20"/>
  <c r="U19" i="21"/>
  <c r="U73" i="21"/>
  <c r="T73" i="21"/>
  <c r="U74" i="21"/>
  <c r="T74" i="21"/>
  <c r="U17" i="22"/>
  <c r="T17" i="22"/>
  <c r="U50" i="22"/>
  <c r="T50" i="22"/>
  <c r="E55" i="22"/>
  <c r="E69" i="22"/>
  <c r="U74" i="22"/>
  <c r="U73" i="22"/>
  <c r="T73" i="22"/>
  <c r="T74" i="22"/>
  <c r="U91" i="22"/>
  <c r="U13" i="23"/>
  <c r="T13" i="23"/>
  <c r="U39" i="23"/>
  <c r="P74" i="23"/>
  <c r="T94" i="23"/>
  <c r="U94" i="23"/>
  <c r="T22" i="24"/>
  <c r="Q26" i="24"/>
  <c r="T28" i="24"/>
  <c r="U28" i="24"/>
  <c r="Q42" i="24"/>
  <c r="U42" i="24" s="1"/>
  <c r="T53" i="24"/>
  <c r="U53" i="24"/>
  <c r="T66" i="24"/>
  <c r="U66" i="24"/>
  <c r="E69" i="24"/>
  <c r="Q74" i="24"/>
  <c r="P35" i="25"/>
  <c r="T35" i="25" s="1"/>
  <c r="U61" i="25"/>
  <c r="T61" i="25"/>
  <c r="E87" i="18"/>
  <c r="E115" i="18" s="1"/>
  <c r="E87" i="20"/>
  <c r="E115" i="20" s="1"/>
  <c r="T88" i="20"/>
  <c r="U91" i="21"/>
  <c r="T91" i="21"/>
  <c r="U22" i="22"/>
  <c r="T22" i="22"/>
  <c r="T92" i="22"/>
  <c r="U92" i="22"/>
  <c r="U24" i="23"/>
  <c r="T24" i="23"/>
  <c r="T40" i="23"/>
  <c r="U40" i="23"/>
  <c r="U44" i="23"/>
  <c r="T44" i="23"/>
  <c r="T14" i="24"/>
  <c r="U14" i="24"/>
  <c r="T57" i="24"/>
  <c r="U57" i="24"/>
  <c r="U74" i="19"/>
  <c r="T74" i="19"/>
  <c r="U73" i="19"/>
  <c r="T73" i="19"/>
  <c r="T75" i="20"/>
  <c r="U17" i="20"/>
  <c r="T17" i="20"/>
  <c r="P87" i="20"/>
  <c r="U48" i="21"/>
  <c r="T48" i="21"/>
  <c r="T16" i="22"/>
  <c r="T19" i="22"/>
  <c r="U26" i="22"/>
  <c r="T26" i="22"/>
  <c r="T38" i="22"/>
  <c r="U38" i="22"/>
  <c r="S87" i="22"/>
  <c r="U52" i="23"/>
  <c r="T52" i="23"/>
  <c r="U68" i="23"/>
  <c r="T68" i="23"/>
  <c r="T63" i="23"/>
  <c r="U63" i="23"/>
  <c r="P114" i="23"/>
  <c r="P115" i="23"/>
  <c r="T72" i="24"/>
  <c r="U72" i="24"/>
  <c r="T91" i="24"/>
  <c r="U91" i="24"/>
  <c r="T11" i="25"/>
  <c r="U11" i="25"/>
  <c r="T46" i="17"/>
  <c r="T54" i="17"/>
  <c r="T57" i="17"/>
  <c r="T66" i="17"/>
  <c r="T71" i="17"/>
  <c r="S87" i="17"/>
  <c r="T89" i="17"/>
  <c r="T9" i="18"/>
  <c r="T20" i="18"/>
  <c r="T31" i="18"/>
  <c r="T34" i="18"/>
  <c r="T37" i="18"/>
  <c r="T48" i="18"/>
  <c r="T59" i="18"/>
  <c r="U68" i="18"/>
  <c r="T68" i="18"/>
  <c r="Q87" i="18"/>
  <c r="T91" i="18"/>
  <c r="T11" i="19"/>
  <c r="T22" i="19"/>
  <c r="T39" i="19"/>
  <c r="U55" i="19"/>
  <c r="T55" i="19"/>
  <c r="T50" i="19"/>
  <c r="U63" i="19"/>
  <c r="U87" i="19"/>
  <c r="E87" i="19"/>
  <c r="E115" i="19" s="1"/>
  <c r="T93" i="19"/>
  <c r="T13" i="20"/>
  <c r="T24" i="20"/>
  <c r="T46" i="20"/>
  <c r="U53" i="20"/>
  <c r="T60" i="20"/>
  <c r="U68" i="20"/>
  <c r="T68" i="20"/>
  <c r="Q87" i="20"/>
  <c r="T15" i="21"/>
  <c r="U34" i="21"/>
  <c r="T34" i="21"/>
  <c r="T45" i="21"/>
  <c r="T64" i="21"/>
  <c r="Q73" i="21"/>
  <c r="U88" i="21"/>
  <c r="T92" i="21"/>
  <c r="T15" i="22"/>
  <c r="T23" i="22"/>
  <c r="P32" i="22"/>
  <c r="T34" i="22"/>
  <c r="Q35" i="22"/>
  <c r="U35" i="22" s="1"/>
  <c r="T47" i="22"/>
  <c r="T49" i="22"/>
  <c r="U49" i="22"/>
  <c r="U59" i="22"/>
  <c r="P73" i="22"/>
  <c r="T10" i="23"/>
  <c r="T12" i="23"/>
  <c r="U12" i="23"/>
  <c r="U22" i="23"/>
  <c r="T34" i="23"/>
  <c r="U37" i="23"/>
  <c r="R75" i="23"/>
  <c r="Q87" i="23"/>
  <c r="T11" i="24"/>
  <c r="U26" i="24"/>
  <c r="T26" i="24"/>
  <c r="P61" i="24"/>
  <c r="P73" i="24"/>
  <c r="P87" i="15"/>
  <c r="T87" i="15" s="1"/>
  <c r="U74" i="16"/>
  <c r="T74" i="16"/>
  <c r="U73" i="16"/>
  <c r="T73" i="16"/>
  <c r="U17" i="17"/>
  <c r="T17" i="17"/>
  <c r="T75" i="17"/>
  <c r="U42" i="17"/>
  <c r="T42" i="17"/>
  <c r="U71" i="17"/>
  <c r="U9" i="18"/>
  <c r="U37" i="18"/>
  <c r="R87" i="18"/>
  <c r="P87" i="19"/>
  <c r="U54" i="20"/>
  <c r="T66" i="20"/>
  <c r="U74" i="20"/>
  <c r="T74" i="20"/>
  <c r="U73" i="20"/>
  <c r="T73" i="20"/>
  <c r="U71" i="20"/>
  <c r="R87" i="20"/>
  <c r="T89" i="20"/>
  <c r="U96" i="20"/>
  <c r="U45" i="21"/>
  <c r="T49" i="21"/>
  <c r="U58" i="21"/>
  <c r="U72" i="21"/>
  <c r="U10" i="22"/>
  <c r="U42" i="22"/>
  <c r="T42" i="22"/>
  <c r="T37" i="22"/>
  <c r="T60" i="22"/>
  <c r="U60" i="22"/>
  <c r="T9" i="23"/>
  <c r="T23" i="23"/>
  <c r="U23" i="23"/>
  <c r="P69" i="23"/>
  <c r="T69" i="23" s="1"/>
  <c r="P32" i="24"/>
  <c r="P69" i="24"/>
  <c r="T69" i="24" s="1"/>
  <c r="Q73" i="24"/>
  <c r="T88" i="24"/>
  <c r="U93" i="24"/>
  <c r="Q26" i="25"/>
  <c r="P32" i="25"/>
  <c r="U68" i="22"/>
  <c r="T68" i="22"/>
  <c r="Q87" i="22"/>
  <c r="U55" i="23"/>
  <c r="T55" i="23"/>
  <c r="U87" i="23"/>
  <c r="E87" i="23"/>
  <c r="E115" i="23" s="1"/>
  <c r="T87" i="23"/>
  <c r="U32" i="24"/>
  <c r="T32" i="24"/>
  <c r="U35" i="24"/>
  <c r="T35" i="24"/>
  <c r="U61" i="24"/>
  <c r="T61" i="24"/>
  <c r="R87" i="24"/>
  <c r="U26" i="25"/>
  <c r="T26" i="25"/>
  <c r="U39" i="25"/>
  <c r="U50" i="25"/>
  <c r="U96" i="25"/>
  <c r="U16" i="26"/>
  <c r="U19" i="26"/>
  <c r="U30" i="26"/>
  <c r="U47" i="26"/>
  <c r="U61" i="26"/>
  <c r="T61" i="26"/>
  <c r="P87" i="26"/>
  <c r="U92" i="26"/>
  <c r="U14" i="27"/>
  <c r="U24" i="27"/>
  <c r="U41" i="27"/>
  <c r="U52" i="27"/>
  <c r="P55" i="27"/>
  <c r="U57" i="27"/>
  <c r="T57" i="27"/>
  <c r="U61" i="27"/>
  <c r="T61" i="27"/>
  <c r="Q74" i="27"/>
  <c r="U10" i="28"/>
  <c r="Q17" i="28"/>
  <c r="U17" i="28" s="1"/>
  <c r="U19" i="28"/>
  <c r="T19" i="28"/>
  <c r="P35" i="28"/>
  <c r="T35" i="28" s="1"/>
  <c r="T42" i="28"/>
  <c r="U37" i="28"/>
  <c r="T37" i="28"/>
  <c r="U46" i="28"/>
  <c r="U74" i="28"/>
  <c r="T74" i="28"/>
  <c r="U73" i="28"/>
  <c r="T73" i="28"/>
  <c r="T71" i="28"/>
  <c r="P73" i="28"/>
  <c r="U91" i="28"/>
  <c r="T91" i="28"/>
  <c r="U22" i="29"/>
  <c r="T22" i="29"/>
  <c r="U26" i="29"/>
  <c r="T26" i="29"/>
  <c r="Q32" i="29"/>
  <c r="U39" i="29"/>
  <c r="T39" i="29"/>
  <c r="S87" i="24"/>
  <c r="U68" i="25"/>
  <c r="T68" i="25"/>
  <c r="U75" i="26"/>
  <c r="T75" i="26"/>
  <c r="T69" i="26"/>
  <c r="U17" i="26"/>
  <c r="T17" i="26"/>
  <c r="U42" i="26"/>
  <c r="T42" i="26"/>
  <c r="U64" i="26"/>
  <c r="T64" i="26"/>
  <c r="Q87" i="26"/>
  <c r="U15" i="27"/>
  <c r="T15" i="27"/>
  <c r="U19" i="27"/>
  <c r="T19" i="27"/>
  <c r="U26" i="27"/>
  <c r="T26" i="27"/>
  <c r="U30" i="27"/>
  <c r="T30" i="27"/>
  <c r="T35" i="27"/>
  <c r="E42" i="27"/>
  <c r="U53" i="27"/>
  <c r="T53" i="27"/>
  <c r="U47" i="28"/>
  <c r="T47" i="28"/>
  <c r="E74" i="28"/>
  <c r="U11" i="29"/>
  <c r="T11" i="29"/>
  <c r="U61" i="29"/>
  <c r="T61" i="29"/>
  <c r="U73" i="29"/>
  <c r="T73" i="29"/>
  <c r="U74" i="29"/>
  <c r="T74" i="29"/>
  <c r="U71" i="29"/>
  <c r="T71" i="29"/>
  <c r="E87" i="25"/>
  <c r="E115" i="25" s="1"/>
  <c r="U32" i="26"/>
  <c r="T32" i="26"/>
  <c r="U35" i="26"/>
  <c r="T35" i="26"/>
  <c r="U47" i="27"/>
  <c r="T47" i="27"/>
  <c r="U65" i="27"/>
  <c r="T65" i="27"/>
  <c r="U89" i="27"/>
  <c r="T89" i="27"/>
  <c r="U49" i="29"/>
  <c r="T49" i="29"/>
  <c r="U60" i="29"/>
  <c r="T60" i="29"/>
  <c r="U67" i="29"/>
  <c r="T67" i="29"/>
  <c r="U90" i="29"/>
  <c r="T90" i="29"/>
  <c r="T94" i="30"/>
  <c r="U94" i="30"/>
  <c r="U55" i="31"/>
  <c r="T55" i="31"/>
  <c r="T45" i="31"/>
  <c r="U45" i="31"/>
  <c r="T53" i="31"/>
  <c r="U53" i="31"/>
  <c r="U61" i="32"/>
  <c r="T61" i="32"/>
  <c r="R87" i="23"/>
  <c r="U74" i="24"/>
  <c r="T74" i="24"/>
  <c r="U73" i="24"/>
  <c r="T73" i="24"/>
  <c r="P87" i="25"/>
  <c r="U68" i="26"/>
  <c r="T68" i="26"/>
  <c r="T63" i="26"/>
  <c r="S87" i="26"/>
  <c r="U96" i="26"/>
  <c r="T96" i="26"/>
  <c r="P69" i="27"/>
  <c r="T69" i="27" s="1"/>
  <c r="U74" i="27"/>
  <c r="T74" i="27"/>
  <c r="U73" i="27"/>
  <c r="T73" i="27"/>
  <c r="U71" i="27"/>
  <c r="T71" i="27"/>
  <c r="Q73" i="27"/>
  <c r="U75" i="28"/>
  <c r="U9" i="28"/>
  <c r="T9" i="28"/>
  <c r="U26" i="28"/>
  <c r="U59" i="28"/>
  <c r="T59" i="28"/>
  <c r="P75" i="28"/>
  <c r="T75" i="28" s="1"/>
  <c r="U90" i="28"/>
  <c r="T90" i="28"/>
  <c r="U21" i="29"/>
  <c r="T21" i="29"/>
  <c r="E32" i="29"/>
  <c r="U38" i="29"/>
  <c r="T38" i="29"/>
  <c r="Q61" i="29"/>
  <c r="U26" i="31"/>
  <c r="T26" i="31"/>
  <c r="T65" i="31"/>
  <c r="U65" i="31"/>
  <c r="T16" i="32"/>
  <c r="U16" i="32"/>
  <c r="T32" i="32"/>
  <c r="L114" i="1"/>
  <c r="R97" i="1"/>
  <c r="U75" i="25"/>
  <c r="U69" i="25"/>
  <c r="T69" i="25"/>
  <c r="U17" i="25"/>
  <c r="T17" i="25"/>
  <c r="T75" i="25"/>
  <c r="U42" i="25"/>
  <c r="T42" i="25"/>
  <c r="Q87" i="25"/>
  <c r="U55" i="26"/>
  <c r="T55" i="26"/>
  <c r="P26" i="27"/>
  <c r="U29" i="27"/>
  <c r="T29" i="27"/>
  <c r="U31" i="28"/>
  <c r="T31" i="28"/>
  <c r="U10" i="29"/>
  <c r="T10" i="29"/>
  <c r="U35" i="30"/>
  <c r="T35" i="30"/>
  <c r="T19" i="32"/>
  <c r="U19" i="32"/>
  <c r="T67" i="32"/>
  <c r="U67" i="32"/>
  <c r="U32" i="25"/>
  <c r="T32" i="25"/>
  <c r="U35" i="25"/>
  <c r="R87" i="25"/>
  <c r="U26" i="26"/>
  <c r="T26" i="26"/>
  <c r="Q26" i="27"/>
  <c r="Q35" i="27"/>
  <c r="U35" i="27" s="1"/>
  <c r="P42" i="27"/>
  <c r="U46" i="27"/>
  <c r="T46" i="27"/>
  <c r="Q75" i="27"/>
  <c r="U75" i="27" s="1"/>
  <c r="E87" i="27"/>
  <c r="E115" i="27" s="1"/>
  <c r="U88" i="27"/>
  <c r="T88" i="27"/>
  <c r="U16" i="28"/>
  <c r="T16" i="28"/>
  <c r="U20" i="28"/>
  <c r="T20" i="28"/>
  <c r="P74" i="28"/>
  <c r="T42" i="29"/>
  <c r="T37" i="29"/>
  <c r="Q68" i="29"/>
  <c r="U89" i="29"/>
  <c r="T89" i="29"/>
  <c r="U96" i="29"/>
  <c r="T96" i="29"/>
  <c r="T12" i="30"/>
  <c r="U12" i="30"/>
  <c r="U68" i="21"/>
  <c r="T68" i="21"/>
  <c r="Q87" i="21"/>
  <c r="U55" i="22"/>
  <c r="T55" i="22"/>
  <c r="U63" i="22"/>
  <c r="E87" i="22"/>
  <c r="E115" i="22" s="1"/>
  <c r="U45" i="23"/>
  <c r="U88" i="23"/>
  <c r="T46" i="24"/>
  <c r="T54" i="24"/>
  <c r="T58" i="24"/>
  <c r="T67" i="24"/>
  <c r="P87" i="24"/>
  <c r="T92" i="24"/>
  <c r="T12" i="25"/>
  <c r="T23" i="25"/>
  <c r="T40" i="25"/>
  <c r="T51" i="25"/>
  <c r="T63" i="25"/>
  <c r="U73" i="25"/>
  <c r="T73" i="25"/>
  <c r="U74" i="25"/>
  <c r="T74" i="25"/>
  <c r="S87" i="25"/>
  <c r="T89" i="25"/>
  <c r="T9" i="26"/>
  <c r="T20" i="26"/>
  <c r="T31" i="26"/>
  <c r="T34" i="26"/>
  <c r="T37" i="26"/>
  <c r="T48" i="26"/>
  <c r="T58" i="26"/>
  <c r="T93" i="26"/>
  <c r="U95" i="26"/>
  <c r="T95" i="26"/>
  <c r="U16" i="27"/>
  <c r="T16" i="27"/>
  <c r="U25" i="27"/>
  <c r="U32" i="27"/>
  <c r="T32" i="27"/>
  <c r="S32" i="27"/>
  <c r="U54" i="27"/>
  <c r="T54" i="27"/>
  <c r="P68" i="27"/>
  <c r="P87" i="27"/>
  <c r="T87" i="27" s="1"/>
  <c r="U96" i="27"/>
  <c r="T96" i="27"/>
  <c r="U29" i="28"/>
  <c r="P32" i="28"/>
  <c r="U34" i="28"/>
  <c r="T34" i="28"/>
  <c r="U48" i="28"/>
  <c r="T48" i="28"/>
  <c r="P55" i="28"/>
  <c r="T55" i="28" s="1"/>
  <c r="U58" i="28"/>
  <c r="T58" i="28"/>
  <c r="U66" i="28"/>
  <c r="P69" i="28"/>
  <c r="T69" i="28" s="1"/>
  <c r="U72" i="28"/>
  <c r="T72" i="28"/>
  <c r="Q74" i="28"/>
  <c r="U69" i="29"/>
  <c r="T69" i="29"/>
  <c r="U17" i="29"/>
  <c r="T17" i="29"/>
  <c r="T75" i="29"/>
  <c r="T9" i="29"/>
  <c r="U34" i="29"/>
  <c r="Q75" i="29"/>
  <c r="U75" i="29" s="1"/>
  <c r="U16" i="30"/>
  <c r="T16" i="30"/>
  <c r="U20" i="30"/>
  <c r="T20" i="30"/>
  <c r="P26" i="30"/>
  <c r="U42" i="20"/>
  <c r="T42" i="20"/>
  <c r="R87" i="21"/>
  <c r="P87" i="22"/>
  <c r="U74" i="23"/>
  <c r="T74" i="23"/>
  <c r="U73" i="23"/>
  <c r="T73" i="23"/>
  <c r="U17" i="24"/>
  <c r="T17" i="24"/>
  <c r="Q87" i="24"/>
  <c r="U55" i="25"/>
  <c r="T55" i="25"/>
  <c r="U63" i="25"/>
  <c r="T88" i="25"/>
  <c r="U9" i="26"/>
  <c r="U37" i="26"/>
  <c r="E87" i="26"/>
  <c r="E115" i="26" s="1"/>
  <c r="U88" i="26"/>
  <c r="U55" i="27"/>
  <c r="T55" i="27"/>
  <c r="T45" i="27"/>
  <c r="U66" i="27"/>
  <c r="T66" i="27"/>
  <c r="Q68" i="27"/>
  <c r="R69" i="27"/>
  <c r="P74" i="27"/>
  <c r="P17" i="28"/>
  <c r="T17" i="28" s="1"/>
  <c r="P26" i="28"/>
  <c r="T26" i="28" s="1"/>
  <c r="U30" i="28"/>
  <c r="T30" i="28"/>
  <c r="Q32" i="28"/>
  <c r="Q55" i="28"/>
  <c r="U61" i="28"/>
  <c r="T61" i="28"/>
  <c r="U67" i="28"/>
  <c r="T67" i="28"/>
  <c r="Q69" i="28"/>
  <c r="U69" i="28" s="1"/>
  <c r="P32" i="29"/>
  <c r="E35" i="29"/>
  <c r="Q42" i="29"/>
  <c r="U42" i="29" s="1"/>
  <c r="U50" i="29"/>
  <c r="T50" i="29"/>
  <c r="U68" i="27"/>
  <c r="T68" i="27"/>
  <c r="Q87" i="27"/>
  <c r="U55" i="28"/>
  <c r="E87" i="28"/>
  <c r="E115" i="28" s="1"/>
  <c r="T51" i="30"/>
  <c r="U51" i="30"/>
  <c r="T25" i="31"/>
  <c r="U25" i="31"/>
  <c r="Q32" i="31"/>
  <c r="U35" i="31"/>
  <c r="T35" i="31"/>
  <c r="U61" i="31"/>
  <c r="T61" i="31"/>
  <c r="T96" i="31"/>
  <c r="U96" i="31"/>
  <c r="T58" i="27"/>
  <c r="T67" i="27"/>
  <c r="T72" i="27"/>
  <c r="R87" i="27"/>
  <c r="T90" i="27"/>
  <c r="T10" i="28"/>
  <c r="T21" i="28"/>
  <c r="T38" i="28"/>
  <c r="T49" i="28"/>
  <c r="T60" i="28"/>
  <c r="P87" i="28"/>
  <c r="T92" i="28"/>
  <c r="T12" i="29"/>
  <c r="T23" i="29"/>
  <c r="T40" i="29"/>
  <c r="T51" i="29"/>
  <c r="T63" i="29"/>
  <c r="E87" i="29"/>
  <c r="E115" i="29" s="1"/>
  <c r="T87" i="29"/>
  <c r="T88" i="29"/>
  <c r="U19" i="30"/>
  <c r="T19" i="30"/>
  <c r="T23" i="30"/>
  <c r="U23" i="30"/>
  <c r="P61" i="30"/>
  <c r="P75" i="30"/>
  <c r="T75" i="30" s="1"/>
  <c r="P26" i="31"/>
  <c r="T28" i="31"/>
  <c r="U28" i="31"/>
  <c r="P75" i="31"/>
  <c r="T75" i="31" s="1"/>
  <c r="E87" i="31"/>
  <c r="E115" i="31" s="1"/>
  <c r="T88" i="31"/>
  <c r="U88" i="31"/>
  <c r="T30" i="32"/>
  <c r="U30" i="32"/>
  <c r="S87" i="27"/>
  <c r="U68" i="28"/>
  <c r="T68" i="28"/>
  <c r="Q87" i="28"/>
  <c r="U55" i="29"/>
  <c r="T55" i="29"/>
  <c r="U75" i="30"/>
  <c r="U69" i="30"/>
  <c r="T69" i="30"/>
  <c r="U17" i="30"/>
  <c r="T17" i="30"/>
  <c r="U9" i="30"/>
  <c r="U32" i="30"/>
  <c r="T32" i="30"/>
  <c r="U68" i="30"/>
  <c r="T68" i="30"/>
  <c r="T63" i="30"/>
  <c r="U63" i="30"/>
  <c r="P61" i="31"/>
  <c r="Q32" i="32"/>
  <c r="U32" i="32" s="1"/>
  <c r="U35" i="32"/>
  <c r="T35" i="32"/>
  <c r="T47" i="32"/>
  <c r="U47" i="32"/>
  <c r="T58" i="32"/>
  <c r="U58" i="32"/>
  <c r="T72" i="32"/>
  <c r="U72" i="32"/>
  <c r="T90" i="32"/>
  <c r="U90" i="32"/>
  <c r="U74" i="26"/>
  <c r="U73" i="26"/>
  <c r="T73" i="26"/>
  <c r="T74" i="26"/>
  <c r="T75" i="27"/>
  <c r="U69" i="27"/>
  <c r="U17" i="27"/>
  <c r="T17" i="27"/>
  <c r="U42" i="27"/>
  <c r="T42" i="27"/>
  <c r="R87" i="28"/>
  <c r="Q87" i="29"/>
  <c r="E17" i="30"/>
  <c r="U87" i="30"/>
  <c r="Q115" i="30"/>
  <c r="U115" i="30" s="1"/>
  <c r="Q114" i="30"/>
  <c r="P17" i="31"/>
  <c r="T17" i="31" s="1"/>
  <c r="U32" i="31"/>
  <c r="T32" i="31"/>
  <c r="P73" i="32"/>
  <c r="T101" i="1"/>
  <c r="U101" i="1"/>
  <c r="U101" i="18"/>
  <c r="T101" i="18"/>
  <c r="S87" i="28"/>
  <c r="U68" i="29"/>
  <c r="T68" i="29"/>
  <c r="R87" i="29"/>
  <c r="U26" i="30"/>
  <c r="T26" i="30"/>
  <c r="T40" i="30"/>
  <c r="U40" i="30"/>
  <c r="T14" i="31"/>
  <c r="U14" i="31"/>
  <c r="P75" i="32"/>
  <c r="U55" i="30"/>
  <c r="T55" i="30"/>
  <c r="E87" i="30"/>
  <c r="E115" i="30" s="1"/>
  <c r="T13" i="31"/>
  <c r="T24" i="31"/>
  <c r="T41" i="31"/>
  <c r="T44" i="31"/>
  <c r="T52" i="31"/>
  <c r="T64" i="31"/>
  <c r="T95" i="31"/>
  <c r="T15" i="32"/>
  <c r="T29" i="32"/>
  <c r="T46" i="32"/>
  <c r="T54" i="32"/>
  <c r="T57" i="32"/>
  <c r="T66" i="32"/>
  <c r="T71" i="32"/>
  <c r="S87" i="32"/>
  <c r="E82" i="31"/>
  <c r="E82" i="15"/>
  <c r="T98" i="1"/>
  <c r="U106" i="1"/>
  <c r="U108" i="1"/>
  <c r="M114" i="32"/>
  <c r="S114" i="32" s="1"/>
  <c r="S97" i="32"/>
  <c r="T100" i="29"/>
  <c r="U100" i="29"/>
  <c r="T109" i="27"/>
  <c r="U109" i="27"/>
  <c r="U103" i="18"/>
  <c r="T103" i="18"/>
  <c r="P87" i="30"/>
  <c r="U74" i="31"/>
  <c r="T74" i="31"/>
  <c r="U73" i="31"/>
  <c r="T73" i="31"/>
  <c r="U69" i="32"/>
  <c r="T69" i="32"/>
  <c r="U75" i="32"/>
  <c r="T75" i="32"/>
  <c r="U17" i="32"/>
  <c r="T17" i="32"/>
  <c r="U42" i="32"/>
  <c r="T42" i="32"/>
  <c r="E82" i="32"/>
  <c r="E82" i="16"/>
  <c r="E82" i="11"/>
  <c r="E82" i="9"/>
  <c r="E82" i="7"/>
  <c r="E82" i="6"/>
  <c r="T98" i="29"/>
  <c r="U98" i="29"/>
  <c r="U111" i="24"/>
  <c r="T111" i="24"/>
  <c r="U99" i="21"/>
  <c r="T99" i="21"/>
  <c r="U106" i="16"/>
  <c r="T106" i="16"/>
  <c r="T30" i="30"/>
  <c r="T47" i="30"/>
  <c r="T58" i="30"/>
  <c r="T67" i="30"/>
  <c r="T72" i="30"/>
  <c r="R87" i="30"/>
  <c r="T90" i="30"/>
  <c r="T10" i="31"/>
  <c r="T21" i="31"/>
  <c r="T38" i="31"/>
  <c r="T49" i="31"/>
  <c r="T60" i="31"/>
  <c r="P87" i="31"/>
  <c r="T87" i="31" s="1"/>
  <c r="T92" i="31"/>
  <c r="T12" i="32"/>
  <c r="T23" i="32"/>
  <c r="T40" i="32"/>
  <c r="T51" i="32"/>
  <c r="T63" i="32"/>
  <c r="U74" i="32"/>
  <c r="T74" i="32"/>
  <c r="U73" i="32"/>
  <c r="T73" i="32"/>
  <c r="T94" i="32"/>
  <c r="E82" i="22"/>
  <c r="E82" i="3"/>
  <c r="U111" i="31"/>
  <c r="T111" i="31"/>
  <c r="T109" i="30"/>
  <c r="U109" i="30"/>
  <c r="U109" i="26"/>
  <c r="T109" i="26"/>
  <c r="T107" i="24"/>
  <c r="U107" i="24"/>
  <c r="U108" i="23"/>
  <c r="T108" i="23"/>
  <c r="S87" i="30"/>
  <c r="U68" i="31"/>
  <c r="T68" i="31"/>
  <c r="Q87" i="31"/>
  <c r="T39" i="32"/>
  <c r="U55" i="32"/>
  <c r="T55" i="32"/>
  <c r="T50" i="32"/>
  <c r="U87" i="32"/>
  <c r="E87" i="32"/>
  <c r="E115" i="32" s="1"/>
  <c r="T87" i="32"/>
  <c r="E82" i="23"/>
  <c r="E82" i="10"/>
  <c r="T103" i="1"/>
  <c r="U109" i="1"/>
  <c r="S97" i="28"/>
  <c r="M114" i="28"/>
  <c r="S114" i="28" s="1"/>
  <c r="U42" i="30"/>
  <c r="T42" i="30"/>
  <c r="U61" i="30"/>
  <c r="T61" i="30"/>
  <c r="R87" i="31"/>
  <c r="U26" i="32"/>
  <c r="T26" i="32"/>
  <c r="P87" i="32"/>
  <c r="T104" i="25"/>
  <c r="U104" i="25"/>
  <c r="U100" i="16"/>
  <c r="T100" i="16"/>
  <c r="S87" i="31"/>
  <c r="U68" i="32"/>
  <c r="T68" i="32"/>
  <c r="Q87" i="32"/>
  <c r="T91" i="32"/>
  <c r="E82" i="25"/>
  <c r="U99" i="27"/>
  <c r="T99" i="27"/>
  <c r="T102" i="25"/>
  <c r="U102" i="25"/>
  <c r="T104" i="23"/>
  <c r="U104" i="23"/>
  <c r="M114" i="11"/>
  <c r="S114" i="11" s="1"/>
  <c r="S97" i="11"/>
  <c r="U104" i="9"/>
  <c r="T104" i="9"/>
  <c r="P87" i="29"/>
  <c r="U74" i="30"/>
  <c r="U73" i="30"/>
  <c r="T73" i="30"/>
  <c r="T74" i="30"/>
  <c r="U75" i="31"/>
  <c r="U69" i="31"/>
  <c r="U17" i="31"/>
  <c r="U42" i="31"/>
  <c r="T42" i="31"/>
  <c r="R87" i="32"/>
  <c r="E82" i="30"/>
  <c r="E82" i="14"/>
  <c r="L114" i="32"/>
  <c r="R114" i="32" s="1"/>
  <c r="R97" i="32"/>
  <c r="U103" i="31"/>
  <c r="T103" i="31"/>
  <c r="U105" i="29"/>
  <c r="T105" i="29"/>
  <c r="S97" i="25"/>
  <c r="M114" i="25"/>
  <c r="S114" i="25" s="1"/>
  <c r="U101" i="21"/>
  <c r="T101" i="21"/>
  <c r="U98" i="16"/>
  <c r="T98" i="16"/>
  <c r="U108" i="16"/>
  <c r="T108" i="16"/>
  <c r="U106" i="32"/>
  <c r="U108" i="32"/>
  <c r="R97" i="31"/>
  <c r="L114" i="26"/>
  <c r="R114" i="26" s="1"/>
  <c r="E97" i="24"/>
  <c r="T97" i="24" s="1"/>
  <c r="R97" i="22"/>
  <c r="R115" i="17"/>
  <c r="S97" i="15"/>
  <c r="T106" i="11"/>
  <c r="U106" i="11"/>
  <c r="U111" i="11"/>
  <c r="T111" i="11"/>
  <c r="T105" i="16"/>
  <c r="L114" i="14"/>
  <c r="R114" i="14" s="1"/>
  <c r="U104" i="8"/>
  <c r="T104" i="8"/>
  <c r="U112" i="8"/>
  <c r="T112" i="8"/>
  <c r="M114" i="18"/>
  <c r="S114" i="18" s="1"/>
  <c r="T101" i="17"/>
  <c r="T103" i="17"/>
  <c r="T109" i="17"/>
  <c r="T111" i="17"/>
  <c r="R115" i="14"/>
  <c r="U99" i="13"/>
  <c r="T109" i="13"/>
  <c r="T111" i="13"/>
  <c r="U104" i="12"/>
  <c r="U104" i="11"/>
  <c r="S97" i="10"/>
  <c r="U112" i="10"/>
  <c r="T112" i="10"/>
  <c r="U102" i="8"/>
  <c r="T102" i="8"/>
  <c r="U110" i="8"/>
  <c r="T110" i="8"/>
  <c r="M114" i="6"/>
  <c r="S114" i="6" s="1"/>
  <c r="S97" i="6"/>
  <c r="T100" i="31"/>
  <c r="U102" i="30"/>
  <c r="T102" i="29"/>
  <c r="U108" i="29"/>
  <c r="U104" i="28"/>
  <c r="T107" i="27"/>
  <c r="U98" i="26"/>
  <c r="T106" i="25"/>
  <c r="U112" i="23"/>
  <c r="T102" i="22"/>
  <c r="T98" i="20"/>
  <c r="T110" i="20"/>
  <c r="T112" i="20"/>
  <c r="U102" i="19"/>
  <c r="U98" i="15"/>
  <c r="U106" i="15"/>
  <c r="U102" i="9"/>
  <c r="T102" i="9"/>
  <c r="N115" i="7"/>
  <c r="N114" i="7"/>
  <c r="R115" i="1"/>
  <c r="U103" i="11"/>
  <c r="T103" i="11"/>
  <c r="U110" i="10"/>
  <c r="T110" i="10"/>
  <c r="U111" i="28"/>
  <c r="T101" i="27"/>
  <c r="U105" i="26"/>
  <c r="U107" i="26"/>
  <c r="T98" i="25"/>
  <c r="T109" i="25"/>
  <c r="U99" i="24"/>
  <c r="T103" i="24"/>
  <c r="U109" i="24"/>
  <c r="T100" i="23"/>
  <c r="U106" i="23"/>
  <c r="T105" i="21"/>
  <c r="T107" i="21"/>
  <c r="U99" i="18"/>
  <c r="T105" i="14"/>
  <c r="U111" i="14"/>
  <c r="T101" i="12"/>
  <c r="T103" i="12"/>
  <c r="T111" i="12"/>
  <c r="U105" i="31"/>
  <c r="T105" i="30"/>
  <c r="U111" i="30"/>
  <c r="T107" i="28"/>
  <c r="T101" i="26"/>
  <c r="U111" i="25"/>
  <c r="U101" i="24"/>
  <c r="U98" i="23"/>
  <c r="U109" i="22"/>
  <c r="M114" i="20"/>
  <c r="S114" i="20" s="1"/>
  <c r="U100" i="17"/>
  <c r="T108" i="17"/>
  <c r="R97" i="15"/>
  <c r="U103" i="14"/>
  <c r="U104" i="13"/>
  <c r="U99" i="12"/>
  <c r="U109" i="12"/>
  <c r="U108" i="10"/>
  <c r="T108" i="10"/>
  <c r="U111" i="3"/>
  <c r="T111" i="3"/>
  <c r="T99" i="8"/>
  <c r="T101" i="8"/>
  <c r="T107" i="8"/>
  <c r="T109" i="8"/>
  <c r="T98" i="6"/>
  <c r="T104" i="6"/>
  <c r="T106" i="6"/>
  <c r="T112" i="6"/>
  <c r="S97" i="4"/>
  <c r="U103" i="4"/>
  <c r="U105" i="4"/>
  <c r="U111" i="4"/>
  <c r="T100" i="3"/>
  <c r="T102" i="3"/>
  <c r="S97" i="2"/>
  <c r="T107" i="2"/>
  <c r="T104" i="10"/>
  <c r="T103" i="3"/>
  <c r="T105" i="3"/>
  <c r="T108" i="2"/>
  <c r="T110" i="2"/>
  <c r="U100" i="9"/>
  <c r="D114" i="4"/>
  <c r="R97" i="4"/>
  <c r="R97" i="2"/>
  <c r="T99" i="2"/>
  <c r="L114" i="5"/>
  <c r="R114" i="5" s="1"/>
  <c r="R114" i="16"/>
  <c r="R114" i="1"/>
  <c r="T115" i="8"/>
  <c r="P114" i="2"/>
  <c r="P115" i="2"/>
  <c r="R115" i="23"/>
  <c r="D114" i="7"/>
  <c r="L114" i="3"/>
  <c r="R114" i="3" s="1"/>
  <c r="H114" i="2"/>
  <c r="E114" i="24"/>
  <c r="U98" i="27"/>
  <c r="T98" i="27"/>
  <c r="E97" i="27"/>
  <c r="U100" i="26"/>
  <c r="T100" i="26"/>
  <c r="U111" i="26"/>
  <c r="T111" i="26"/>
  <c r="U112" i="22"/>
  <c r="T112" i="22"/>
  <c r="U109" i="29"/>
  <c r="T109" i="29"/>
  <c r="S97" i="1"/>
  <c r="U101" i="29"/>
  <c r="T101" i="29"/>
  <c r="U98" i="28"/>
  <c r="T98" i="28"/>
  <c r="E97" i="28"/>
  <c r="U109" i="28"/>
  <c r="T109" i="28"/>
  <c r="U103" i="26"/>
  <c r="T103" i="26"/>
  <c r="U105" i="24"/>
  <c r="T105" i="24"/>
  <c r="T97" i="1"/>
  <c r="T105" i="1"/>
  <c r="T102" i="32"/>
  <c r="T110" i="32"/>
  <c r="T102" i="31"/>
  <c r="U112" i="29"/>
  <c r="T112" i="29"/>
  <c r="U111" i="27"/>
  <c r="T111" i="27"/>
  <c r="U108" i="25"/>
  <c r="T108" i="25"/>
  <c r="U107" i="23"/>
  <c r="T107" i="23"/>
  <c r="U107" i="22"/>
  <c r="T107" i="22"/>
  <c r="U106" i="20"/>
  <c r="T106" i="20"/>
  <c r="U104" i="14"/>
  <c r="T104" i="14"/>
  <c r="U101" i="11"/>
  <c r="T101" i="11"/>
  <c r="U112" i="30"/>
  <c r="T112" i="30"/>
  <c r="U97" i="1"/>
  <c r="T102" i="1"/>
  <c r="T110" i="1"/>
  <c r="T99" i="32"/>
  <c r="T107" i="32"/>
  <c r="U109" i="31"/>
  <c r="T109" i="31"/>
  <c r="U104" i="29"/>
  <c r="T104" i="29"/>
  <c r="U101" i="28"/>
  <c r="T101" i="28"/>
  <c r="L114" i="25"/>
  <c r="R114" i="25" s="1"/>
  <c r="R97" i="25"/>
  <c r="M114" i="24"/>
  <c r="S114" i="24" s="1"/>
  <c r="S97" i="24"/>
  <c r="U99" i="23"/>
  <c r="T99" i="23"/>
  <c r="U99" i="22"/>
  <c r="T99" i="22"/>
  <c r="U109" i="21"/>
  <c r="T109" i="21"/>
  <c r="U100" i="20"/>
  <c r="T100" i="20"/>
  <c r="E97" i="20"/>
  <c r="U111" i="18"/>
  <c r="T111" i="18"/>
  <c r="U100" i="13"/>
  <c r="T100" i="13"/>
  <c r="E97" i="13"/>
  <c r="U100" i="12"/>
  <c r="T100" i="12"/>
  <c r="E97" i="12"/>
  <c r="U110" i="12"/>
  <c r="T110" i="12"/>
  <c r="U102" i="24"/>
  <c r="T102" i="24"/>
  <c r="U105" i="25"/>
  <c r="T105" i="25"/>
  <c r="T99" i="1"/>
  <c r="T107" i="1"/>
  <c r="T104" i="32"/>
  <c r="T112" i="32"/>
  <c r="U101" i="31"/>
  <c r="T101" i="31"/>
  <c r="U107" i="31"/>
  <c r="T107" i="31"/>
  <c r="T99" i="30"/>
  <c r="T107" i="30"/>
  <c r="U103" i="27"/>
  <c r="T103" i="27"/>
  <c r="E97" i="25"/>
  <c r="U100" i="25"/>
  <c r="T100" i="25"/>
  <c r="U110" i="23"/>
  <c r="T110" i="23"/>
  <c r="U105" i="18"/>
  <c r="T105" i="18"/>
  <c r="T107" i="18"/>
  <c r="U107" i="18"/>
  <c r="U99" i="17"/>
  <c r="T99" i="17"/>
  <c r="U103" i="8"/>
  <c r="T103" i="8"/>
  <c r="E97" i="8"/>
  <c r="U105" i="8"/>
  <c r="T105" i="8"/>
  <c r="U111" i="8"/>
  <c r="T111" i="8"/>
  <c r="T98" i="31"/>
  <c r="E97" i="31"/>
  <c r="T104" i="1"/>
  <c r="T112" i="1"/>
  <c r="T101" i="32"/>
  <c r="T109" i="32"/>
  <c r="U108" i="26"/>
  <c r="T108" i="26"/>
  <c r="U102" i="23"/>
  <c r="T102" i="23"/>
  <c r="U108" i="19"/>
  <c r="T108" i="19"/>
  <c r="T110" i="19"/>
  <c r="U110" i="19"/>
  <c r="L114" i="17"/>
  <c r="R114" i="17" s="1"/>
  <c r="R97" i="17"/>
  <c r="U115" i="16"/>
  <c r="U104" i="30"/>
  <c r="T104" i="30"/>
  <c r="U106" i="28"/>
  <c r="T106" i="28"/>
  <c r="U104" i="22"/>
  <c r="T104" i="22"/>
  <c r="E97" i="32"/>
  <c r="U98" i="30"/>
  <c r="T98" i="30"/>
  <c r="E97" i="30"/>
  <c r="U106" i="30"/>
  <c r="T106" i="30"/>
  <c r="U106" i="27"/>
  <c r="T106" i="27"/>
  <c r="U110" i="24"/>
  <c r="T110" i="24"/>
  <c r="U98" i="21"/>
  <c r="E97" i="21"/>
  <c r="T98" i="21"/>
  <c r="T100" i="21"/>
  <c r="U100" i="21"/>
  <c r="E97" i="17"/>
  <c r="M114" i="17"/>
  <c r="S114" i="17" s="1"/>
  <c r="S97" i="17"/>
  <c r="L114" i="28"/>
  <c r="R114" i="28" s="1"/>
  <c r="M114" i="27"/>
  <c r="S114" i="27" s="1"/>
  <c r="E97" i="26"/>
  <c r="U108" i="20"/>
  <c r="T108" i="20"/>
  <c r="E97" i="19"/>
  <c r="U105" i="17"/>
  <c r="T105" i="17"/>
  <c r="U107" i="17"/>
  <c r="T107" i="17"/>
  <c r="U99" i="15"/>
  <c r="T99" i="15"/>
  <c r="U101" i="15"/>
  <c r="T101" i="15"/>
  <c r="U107" i="15"/>
  <c r="T107" i="15"/>
  <c r="U109" i="15"/>
  <c r="T109" i="15"/>
  <c r="T110" i="13"/>
  <c r="U110" i="13"/>
  <c r="U107" i="10"/>
  <c r="T107" i="10"/>
  <c r="S97" i="8"/>
  <c r="M114" i="8"/>
  <c r="S114" i="8" s="1"/>
  <c r="U103" i="7"/>
  <c r="T103" i="7"/>
  <c r="U105" i="7"/>
  <c r="T105" i="7"/>
  <c r="U111" i="7"/>
  <c r="T111" i="7"/>
  <c r="U105" i="6"/>
  <c r="T105" i="6"/>
  <c r="U107" i="6"/>
  <c r="T107" i="6"/>
  <c r="U101" i="2"/>
  <c r="T101" i="2"/>
  <c r="U111" i="21"/>
  <c r="T111" i="21"/>
  <c r="U105" i="19"/>
  <c r="T105" i="19"/>
  <c r="U102" i="16"/>
  <c r="T102" i="16"/>
  <c r="U104" i="16"/>
  <c r="T104" i="16"/>
  <c r="U110" i="16"/>
  <c r="T110" i="16"/>
  <c r="U112" i="16"/>
  <c r="T112" i="16"/>
  <c r="U107" i="14"/>
  <c r="T107" i="14"/>
  <c r="U101" i="10"/>
  <c r="T101" i="10"/>
  <c r="T103" i="10"/>
  <c r="U103" i="10"/>
  <c r="L114" i="7"/>
  <c r="R114" i="7" s="1"/>
  <c r="R97" i="7"/>
  <c r="U109" i="2"/>
  <c r="T109" i="2"/>
  <c r="L114" i="30"/>
  <c r="R114" i="30" s="1"/>
  <c r="U102" i="18"/>
  <c r="T102" i="18"/>
  <c r="U99" i="14"/>
  <c r="T99" i="14"/>
  <c r="U97" i="7"/>
  <c r="T97" i="7"/>
  <c r="S97" i="7"/>
  <c r="M114" i="7"/>
  <c r="S114" i="7" s="1"/>
  <c r="T112" i="31"/>
  <c r="E97" i="29"/>
  <c r="U103" i="20"/>
  <c r="T103" i="20"/>
  <c r="T103" i="19"/>
  <c r="U105" i="13"/>
  <c r="T105" i="13"/>
  <c r="U105" i="12"/>
  <c r="T105" i="12"/>
  <c r="U110" i="11"/>
  <c r="T110" i="11"/>
  <c r="U112" i="9"/>
  <c r="T112" i="9"/>
  <c r="T103" i="29"/>
  <c r="T111" i="29"/>
  <c r="T100" i="28"/>
  <c r="T108" i="28"/>
  <c r="T105" i="27"/>
  <c r="T102" i="26"/>
  <c r="T110" i="26"/>
  <c r="T99" i="25"/>
  <c r="T107" i="25"/>
  <c r="T104" i="24"/>
  <c r="T112" i="24"/>
  <c r="T101" i="23"/>
  <c r="T109" i="23"/>
  <c r="E97" i="22"/>
  <c r="T98" i="22"/>
  <c r="T106" i="22"/>
  <c r="L114" i="21"/>
  <c r="R114" i="21" s="1"/>
  <c r="T101" i="20"/>
  <c r="U100" i="19"/>
  <c r="T100" i="19"/>
  <c r="T100" i="18"/>
  <c r="U110" i="18"/>
  <c r="T110" i="18"/>
  <c r="U106" i="9"/>
  <c r="T106" i="9"/>
  <c r="T108" i="9"/>
  <c r="U108" i="9"/>
  <c r="U101" i="3"/>
  <c r="T101" i="3"/>
  <c r="E97" i="23"/>
  <c r="U103" i="21"/>
  <c r="T103" i="21"/>
  <c r="T106" i="21"/>
  <c r="M114" i="21"/>
  <c r="S114" i="21" s="1"/>
  <c r="U111" i="20"/>
  <c r="T111" i="20"/>
  <c r="T111" i="19"/>
  <c r="E97" i="18"/>
  <c r="E97" i="16"/>
  <c r="M114" i="16"/>
  <c r="S114" i="16" s="1"/>
  <c r="S97" i="16"/>
  <c r="U112" i="14"/>
  <c r="T112" i="14"/>
  <c r="L114" i="9"/>
  <c r="R114" i="9" s="1"/>
  <c r="E97" i="4"/>
  <c r="U99" i="4"/>
  <c r="T99" i="4"/>
  <c r="U107" i="4"/>
  <c r="T107" i="4"/>
  <c r="U109" i="3"/>
  <c r="T109" i="3"/>
  <c r="T98" i="11"/>
  <c r="E97" i="11"/>
  <c r="U109" i="10"/>
  <c r="T109" i="10"/>
  <c r="U100" i="8"/>
  <c r="T100" i="8"/>
  <c r="U102" i="6"/>
  <c r="T102" i="6"/>
  <c r="U102" i="5"/>
  <c r="T102" i="5"/>
  <c r="U110" i="5"/>
  <c r="T110" i="5"/>
  <c r="M114" i="13"/>
  <c r="S114" i="13" s="1"/>
  <c r="U98" i="10"/>
  <c r="T98" i="10"/>
  <c r="E97" i="10"/>
  <c r="U103" i="9"/>
  <c r="T103" i="9"/>
  <c r="U108" i="8"/>
  <c r="T108" i="8"/>
  <c r="U110" i="6"/>
  <c r="T110" i="6"/>
  <c r="U98" i="2"/>
  <c r="T98" i="2"/>
  <c r="E97" i="2"/>
  <c r="T102" i="17"/>
  <c r="T110" i="17"/>
  <c r="T99" i="16"/>
  <c r="T107" i="16"/>
  <c r="T104" i="15"/>
  <c r="T112" i="15"/>
  <c r="T101" i="14"/>
  <c r="T109" i="14"/>
  <c r="T107" i="13"/>
  <c r="T112" i="13"/>
  <c r="S97" i="12"/>
  <c r="T112" i="12"/>
  <c r="U112" i="11"/>
  <c r="T98" i="8"/>
  <c r="U100" i="7"/>
  <c r="T100" i="7"/>
  <c r="U102" i="7"/>
  <c r="T102" i="7"/>
  <c r="T100" i="6"/>
  <c r="E97" i="5"/>
  <c r="U104" i="4"/>
  <c r="T104" i="4"/>
  <c r="U112" i="4"/>
  <c r="T112" i="4"/>
  <c r="U104" i="3"/>
  <c r="T104" i="3"/>
  <c r="U106" i="2"/>
  <c r="T106" i="2"/>
  <c r="E97" i="14"/>
  <c r="T98" i="14"/>
  <c r="T106" i="14"/>
  <c r="U102" i="13"/>
  <c r="T102" i="12"/>
  <c r="U107" i="12"/>
  <c r="U98" i="11"/>
  <c r="T100" i="11"/>
  <c r="T107" i="11"/>
  <c r="U106" i="10"/>
  <c r="T106" i="10"/>
  <c r="U111" i="10"/>
  <c r="T101" i="9"/>
  <c r="U111" i="9"/>
  <c r="T111" i="9"/>
  <c r="T106" i="8"/>
  <c r="U108" i="7"/>
  <c r="T108" i="7"/>
  <c r="U110" i="7"/>
  <c r="T110" i="7"/>
  <c r="T108" i="6"/>
  <c r="U99" i="5"/>
  <c r="T99" i="5"/>
  <c r="U105" i="5"/>
  <c r="T105" i="5"/>
  <c r="U107" i="5"/>
  <c r="T107" i="5"/>
  <c r="U112" i="3"/>
  <c r="T112" i="3"/>
  <c r="E97" i="15"/>
  <c r="R97" i="11"/>
  <c r="T109" i="11"/>
  <c r="U98" i="9"/>
  <c r="T98" i="9"/>
  <c r="E97" i="9"/>
  <c r="E97" i="6"/>
  <c r="U99" i="6"/>
  <c r="T99" i="6"/>
  <c r="S97" i="5"/>
  <c r="T102" i="4"/>
  <c r="T110" i="4"/>
  <c r="T99" i="3"/>
  <c r="T107" i="3"/>
  <c r="T104" i="2"/>
  <c r="T112" i="2"/>
  <c r="T104" i="5"/>
  <c r="T112" i="5"/>
  <c r="T101" i="4"/>
  <c r="T109" i="4"/>
  <c r="E97" i="3"/>
  <c r="T115" i="2"/>
  <c r="E114" i="1" l="1"/>
  <c r="T32" i="5"/>
  <c r="T26" i="21"/>
  <c r="U115" i="17"/>
  <c r="T26" i="19"/>
  <c r="T61" i="7"/>
  <c r="T61" i="5"/>
  <c r="U61" i="1"/>
  <c r="U97" i="24"/>
  <c r="P115" i="17"/>
  <c r="T115" i="17" s="1"/>
  <c r="P114" i="17"/>
  <c r="U87" i="14"/>
  <c r="Q115" i="14"/>
  <c r="U115" i="14" s="1"/>
  <c r="Q114" i="14"/>
  <c r="U115" i="7"/>
  <c r="U115" i="2"/>
  <c r="Q115" i="31"/>
  <c r="Q114" i="31"/>
  <c r="Q115" i="21"/>
  <c r="U115" i="21" s="1"/>
  <c r="Q114" i="21"/>
  <c r="U87" i="26"/>
  <c r="Q115" i="26"/>
  <c r="U115" i="26" s="1"/>
  <c r="Q114" i="26"/>
  <c r="Q115" i="19"/>
  <c r="U115" i="19" s="1"/>
  <c r="Q114" i="19"/>
  <c r="Q115" i="13"/>
  <c r="U115" i="13" s="1"/>
  <c r="Q114" i="13"/>
  <c r="U115" i="15"/>
  <c r="P115" i="7"/>
  <c r="T115" i="7" s="1"/>
  <c r="P114" i="7"/>
  <c r="Q115" i="11"/>
  <c r="U115" i="11" s="1"/>
  <c r="Q114" i="11"/>
  <c r="P114" i="3"/>
  <c r="P115" i="3"/>
  <c r="T115" i="3" s="1"/>
  <c r="Q115" i="29"/>
  <c r="Q114" i="29"/>
  <c r="T87" i="28"/>
  <c r="P115" i="28"/>
  <c r="T115" i="28" s="1"/>
  <c r="P114" i="28"/>
  <c r="U35" i="29"/>
  <c r="T35" i="29"/>
  <c r="U32" i="29"/>
  <c r="T32" i="29"/>
  <c r="P115" i="25"/>
  <c r="T115" i="25" s="1"/>
  <c r="P114" i="25"/>
  <c r="U87" i="18"/>
  <c r="Q115" i="18"/>
  <c r="Q114" i="18"/>
  <c r="T87" i="20"/>
  <c r="P114" i="20"/>
  <c r="P115" i="20"/>
  <c r="T115" i="20" s="1"/>
  <c r="U32" i="23"/>
  <c r="T32" i="23"/>
  <c r="Q115" i="15"/>
  <c r="Q114" i="15"/>
  <c r="U87" i="15"/>
  <c r="P114" i="11"/>
  <c r="P115" i="11"/>
  <c r="T115" i="11" s="1"/>
  <c r="U87" i="12"/>
  <c r="Q115" i="12"/>
  <c r="Q114" i="12"/>
  <c r="P115" i="5"/>
  <c r="P114" i="5"/>
  <c r="Q115" i="3"/>
  <c r="U115" i="3" s="1"/>
  <c r="Q114" i="3"/>
  <c r="U115" i="32"/>
  <c r="T115" i="32"/>
  <c r="T87" i="30"/>
  <c r="P115" i="30"/>
  <c r="T115" i="30" s="1"/>
  <c r="P114" i="30"/>
  <c r="U87" i="28"/>
  <c r="Q114" i="28"/>
  <c r="Q115" i="28"/>
  <c r="U115" i="28" s="1"/>
  <c r="U87" i="29"/>
  <c r="T87" i="26"/>
  <c r="P115" i="26"/>
  <c r="T115" i="26" s="1"/>
  <c r="P114" i="26"/>
  <c r="U87" i="22"/>
  <c r="Q115" i="22"/>
  <c r="Q114" i="22"/>
  <c r="T87" i="14"/>
  <c r="P115" i="14"/>
  <c r="T115" i="14" s="1"/>
  <c r="P114" i="14"/>
  <c r="Q114" i="32"/>
  <c r="Q115" i="32"/>
  <c r="P115" i="32"/>
  <c r="P114" i="32"/>
  <c r="P114" i="31"/>
  <c r="P115" i="31"/>
  <c r="T115" i="31" s="1"/>
  <c r="U115" i="31"/>
  <c r="Q115" i="27"/>
  <c r="U115" i="27" s="1"/>
  <c r="Q114" i="27"/>
  <c r="T87" i="22"/>
  <c r="P115" i="22"/>
  <c r="T115" i="22" s="1"/>
  <c r="P114" i="22"/>
  <c r="Q115" i="25"/>
  <c r="U115" i="25" s="1"/>
  <c r="Q114" i="25"/>
  <c r="T87" i="25"/>
  <c r="Q115" i="23"/>
  <c r="U115" i="23" s="1"/>
  <c r="Q114" i="23"/>
  <c r="P115" i="21"/>
  <c r="P114" i="21"/>
  <c r="T87" i="21"/>
  <c r="U32" i="15"/>
  <c r="T32" i="15"/>
  <c r="U35" i="15"/>
  <c r="T35" i="15"/>
  <c r="U87" i="10"/>
  <c r="Q115" i="10"/>
  <c r="U115" i="10" s="1"/>
  <c r="Q114" i="10"/>
  <c r="U35" i="11"/>
  <c r="T35" i="11"/>
  <c r="T87" i="6"/>
  <c r="P115" i="6"/>
  <c r="T115" i="6" s="1"/>
  <c r="P114" i="6"/>
  <c r="Q114" i="5"/>
  <c r="Q115" i="5"/>
  <c r="U115" i="8"/>
  <c r="Q115" i="1"/>
  <c r="U115" i="1" s="1"/>
  <c r="Q114" i="1"/>
  <c r="U114" i="1" s="1"/>
  <c r="U87" i="31"/>
  <c r="U115" i="22"/>
  <c r="P115" i="19"/>
  <c r="T115" i="19" s="1"/>
  <c r="P114" i="19"/>
  <c r="T115" i="21"/>
  <c r="U115" i="12"/>
  <c r="P115" i="13"/>
  <c r="T115" i="13" s="1"/>
  <c r="P114" i="13"/>
  <c r="Q114" i="9"/>
  <c r="Q115" i="9"/>
  <c r="U115" i="9" s="1"/>
  <c r="U32" i="10"/>
  <c r="T32" i="10"/>
  <c r="T87" i="5"/>
  <c r="P115" i="27"/>
  <c r="T115" i="27" s="1"/>
  <c r="P114" i="27"/>
  <c r="T87" i="24"/>
  <c r="P115" i="24"/>
  <c r="T115" i="24" s="1"/>
  <c r="P114" i="24"/>
  <c r="U87" i="25"/>
  <c r="P114" i="15"/>
  <c r="P115" i="15"/>
  <c r="T115" i="15" s="1"/>
  <c r="U87" i="20"/>
  <c r="Q115" i="20"/>
  <c r="U115" i="20" s="1"/>
  <c r="Q114" i="20"/>
  <c r="U87" i="21"/>
  <c r="T87" i="18"/>
  <c r="P115" i="18"/>
  <c r="P114" i="18"/>
  <c r="T87" i="17"/>
  <c r="T87" i="16"/>
  <c r="P115" i="16"/>
  <c r="T115" i="16" s="1"/>
  <c r="P114" i="16"/>
  <c r="P114" i="9"/>
  <c r="P115" i="9"/>
  <c r="T115" i="9" s="1"/>
  <c r="T87" i="4"/>
  <c r="P115" i="4"/>
  <c r="T115" i="4" s="1"/>
  <c r="P114" i="4"/>
  <c r="U61" i="2"/>
  <c r="T61" i="2"/>
  <c r="U115" i="5"/>
  <c r="T115" i="5"/>
  <c r="P115" i="1"/>
  <c r="T115" i="1" s="1"/>
  <c r="P114" i="1"/>
  <c r="T114" i="1" s="1"/>
  <c r="U115" i="29"/>
  <c r="P115" i="29"/>
  <c r="T115" i="29" s="1"/>
  <c r="P114" i="29"/>
  <c r="U87" i="24"/>
  <c r="Q115" i="24"/>
  <c r="U115" i="24" s="1"/>
  <c r="Q114" i="24"/>
  <c r="U114" i="24" s="1"/>
  <c r="U87" i="27"/>
  <c r="T115" i="23"/>
  <c r="T87" i="19"/>
  <c r="U115" i="18"/>
  <c r="T115" i="18"/>
  <c r="U26" i="17"/>
  <c r="T26" i="17"/>
  <c r="U87" i="13"/>
  <c r="T87" i="12"/>
  <c r="P115" i="12"/>
  <c r="T115" i="12" s="1"/>
  <c r="P114" i="12"/>
  <c r="T87" i="10"/>
  <c r="P115" i="10"/>
  <c r="T115" i="10" s="1"/>
  <c r="P114" i="10"/>
  <c r="U35" i="10"/>
  <c r="T35" i="10"/>
  <c r="T87" i="7"/>
  <c r="U87" i="4"/>
  <c r="Q115" i="4"/>
  <c r="U115" i="4" s="1"/>
  <c r="Q114" i="4"/>
  <c r="U87" i="5"/>
  <c r="U97" i="6"/>
  <c r="T97" i="6"/>
  <c r="E114" i="6"/>
  <c r="T97" i="28"/>
  <c r="E114" i="28"/>
  <c r="U97" i="28"/>
  <c r="E114" i="3"/>
  <c r="U97" i="3"/>
  <c r="T97" i="3"/>
  <c r="U97" i="9"/>
  <c r="E114" i="9"/>
  <c r="T97" i="9"/>
  <c r="E114" i="11"/>
  <c r="U97" i="11"/>
  <c r="T97" i="11"/>
  <c r="E114" i="4"/>
  <c r="U97" i="4"/>
  <c r="T97" i="4"/>
  <c r="U97" i="18"/>
  <c r="T97" i="18"/>
  <c r="E114" i="18"/>
  <c r="E114" i="23"/>
  <c r="U97" i="23"/>
  <c r="T97" i="23"/>
  <c r="E114" i="22"/>
  <c r="U97" i="22"/>
  <c r="T97" i="22"/>
  <c r="U114" i="7"/>
  <c r="T114" i="7"/>
  <c r="U97" i="26"/>
  <c r="T97" i="26"/>
  <c r="E114" i="26"/>
  <c r="U97" i="27"/>
  <c r="T97" i="27"/>
  <c r="E114" i="27"/>
  <c r="T97" i="2"/>
  <c r="E114" i="2"/>
  <c r="U97" i="2"/>
  <c r="U97" i="21"/>
  <c r="T97" i="21"/>
  <c r="E114" i="21"/>
  <c r="E114" i="30"/>
  <c r="U97" i="30"/>
  <c r="T97" i="30"/>
  <c r="T97" i="8"/>
  <c r="E114" i="8"/>
  <c r="U97" i="8"/>
  <c r="E114" i="16"/>
  <c r="U97" i="16"/>
  <c r="T97" i="16"/>
  <c r="E114" i="10"/>
  <c r="U97" i="10"/>
  <c r="T97" i="10"/>
  <c r="E114" i="29"/>
  <c r="U97" i="29"/>
  <c r="T97" i="29"/>
  <c r="E114" i="12"/>
  <c r="U97" i="12"/>
  <c r="T97" i="12"/>
  <c r="T97" i="20"/>
  <c r="E114" i="20"/>
  <c r="U97" i="20"/>
  <c r="E114" i="31"/>
  <c r="T97" i="31"/>
  <c r="U97" i="31"/>
  <c r="T114" i="24"/>
  <c r="U97" i="25"/>
  <c r="T97" i="25"/>
  <c r="E114" i="25"/>
  <c r="E114" i="14"/>
  <c r="U97" i="14"/>
  <c r="T97" i="14"/>
  <c r="U97" i="19"/>
  <c r="T97" i="19"/>
  <c r="E114" i="19"/>
  <c r="E114" i="32"/>
  <c r="U97" i="32"/>
  <c r="T97" i="32"/>
  <c r="E114" i="15"/>
  <c r="T97" i="15"/>
  <c r="U97" i="15"/>
  <c r="E114" i="5"/>
  <c r="U97" i="5"/>
  <c r="T97" i="5"/>
  <c r="U97" i="17"/>
  <c r="E114" i="17"/>
  <c r="T97" i="17"/>
  <c r="U97" i="13"/>
  <c r="T97" i="13"/>
  <c r="E114" i="13"/>
  <c r="U114" i="4" l="1"/>
  <c r="T114" i="4"/>
  <c r="T114" i="17"/>
  <c r="U114" i="17"/>
  <c r="U114" i="14"/>
  <c r="T114" i="14"/>
  <c r="U114" i="3"/>
  <c r="T114" i="3"/>
  <c r="T114" i="25"/>
  <c r="U114" i="25"/>
  <c r="U114" i="29"/>
  <c r="T114" i="29"/>
  <c r="U114" i="8"/>
  <c r="T114" i="8"/>
  <c r="U114" i="23"/>
  <c r="T114" i="23"/>
  <c r="U114" i="15"/>
  <c r="T114" i="15"/>
  <c r="U114" i="2"/>
  <c r="T114" i="2"/>
  <c r="U114" i="18"/>
  <c r="T114" i="18"/>
  <c r="T114" i="11"/>
  <c r="U114" i="11"/>
  <c r="U114" i="28"/>
  <c r="T114" i="28"/>
  <c r="U114" i="31"/>
  <c r="T114" i="31"/>
  <c r="U114" i="26"/>
  <c r="T114" i="26"/>
  <c r="U114" i="10"/>
  <c r="T114" i="10"/>
  <c r="U114" i="27"/>
  <c r="T114" i="27"/>
  <c r="U114" i="9"/>
  <c r="T114" i="9"/>
  <c r="T114" i="6"/>
  <c r="U114" i="6"/>
  <c r="U114" i="16"/>
  <c r="T114" i="16"/>
  <c r="U114" i="20"/>
  <c r="T114" i="20"/>
  <c r="U114" i="13"/>
  <c r="T114" i="13"/>
  <c r="U114" i="5"/>
  <c r="T114" i="5"/>
  <c r="U114" i="30"/>
  <c r="T114" i="30"/>
  <c r="U114" i="32"/>
  <c r="T114" i="32"/>
  <c r="T114" i="19"/>
  <c r="U114" i="19"/>
  <c r="U114" i="12"/>
  <c r="T114" i="12"/>
  <c r="U114" i="21"/>
  <c r="T114" i="21"/>
  <c r="U114" i="22"/>
  <c r="T114" i="22"/>
</calcChain>
</file>

<file path=xl/sharedStrings.xml><?xml version="1.0" encoding="utf-8"?>
<sst xmlns="http://schemas.openxmlformats.org/spreadsheetml/2006/main" count="11045" uniqueCount="158">
  <si>
    <t>Figures Finalised as at 2025/08/08</t>
  </si>
  <si>
    <t/>
  </si>
  <si>
    <t>4th Quarter Ended 30 June 2025</t>
  </si>
  <si>
    <t>CONDITIONAL GRANTS TRANSFERRED FROM NATIONAL DEPARTMENTS AND ACTUAL PAYMENTS MADE BY MUNICIPALITIES: PRELIMINARY RESULTS</t>
  </si>
  <si>
    <t>AGGREGRATED INFORMATION FOR NORTHERN CAPE</t>
  </si>
  <si>
    <t>Year to date</t>
  </si>
  <si>
    <t>First Quarter</t>
  </si>
  <si>
    <t>Second Quarter</t>
  </si>
  <si>
    <t>Third Quarter</t>
  </si>
  <si>
    <t>Fourth Quarter</t>
  </si>
  <si>
    <t>YTD Expenditure</t>
  </si>
  <si>
    <t>% Changes from 3rd to 4th Q</t>
  </si>
  <si>
    <t>% Changes for the 4th Q</t>
  </si>
  <si>
    <t>Approved Roll Over</t>
  </si>
  <si>
    <t>R thousands</t>
  </si>
  <si>
    <t>Division of revenue Act No. 24 of 2024</t>
  </si>
  <si>
    <t>Adjustment (Mid year)</t>
  </si>
  <si>
    <t>Other Adjustments</t>
  </si>
  <si>
    <t>Total Available 2024/25</t>
  </si>
  <si>
    <t>Approved payment schedule</t>
  </si>
  <si>
    <t>Transferred to municipalities for direct grants</t>
  </si>
  <si>
    <t>Actual expenditure National Department by 30 September 2024</t>
  </si>
  <si>
    <t>Actual expenditure by municipalities by 30 September 2024</t>
  </si>
  <si>
    <t>Actual expenditure National Department by 31 December 2024</t>
  </si>
  <si>
    <t>Actual expenditure by municipalities by 31 December 2024</t>
  </si>
  <si>
    <t>Actual expenditure National Department by 31 March 2025</t>
  </si>
  <si>
    <t>Actual expenditure by municipalities by 31 March 2025</t>
  </si>
  <si>
    <t>Actual expenditure National Department by 30 June 2025</t>
  </si>
  <si>
    <t>Actual expenditure by municipalities by 30 June 2025</t>
  </si>
  <si>
    <t>Actual expenditure National Department</t>
  </si>
  <si>
    <t>Actual expenditure by municipalities</t>
  </si>
  <si>
    <t>Exp as % of Allocation National Department</t>
  </si>
  <si>
    <t>Exp as % of Allocation by municipalities</t>
  </si>
  <si>
    <t>YTD expenditure by municipalities</t>
  </si>
  <si>
    <t>National Treasury (Vote 8)</t>
  </si>
  <si>
    <t>Programme and Project Preperation Support Grant</t>
  </si>
  <si>
    <t/>
  </si>
  <si>
    <t>Local Government Financial Management Grant</t>
  </si>
  <si>
    <t>Infrastructure Skills Development Grant</t>
  </si>
  <si>
    <t>Integrated City Development Grant</t>
  </si>
  <si>
    <t xml:space="preserve"> </t>
  </si>
  <si>
    <t>Neighbourhood Development Partnership (Schedule 5B)</t>
  </si>
  <si>
    <t>Neighbourhood Development Partnership (Schedule 6B)</t>
  </si>
  <si>
    <t>Smart Meter Grant (Schedule 6B)</t>
  </si>
  <si>
    <t>Sub-Total Vote</t>
  </si>
  <si>
    <t>Cooperative Governance (Vote 3)</t>
  </si>
  <si>
    <t>Integrated Urban Development Grant</t>
  </si>
  <si>
    <t>Municipal Systems Improvement Grant (Schedule 5B)</t>
  </si>
  <si>
    <t>Municipal Systems Improvement Grant (Schedule 6B)</t>
  </si>
  <si>
    <t>Municipal Disaster Grant</t>
  </si>
  <si>
    <t>Municipal Disaster Recovery Grant</t>
  </si>
  <si>
    <t>Municipal Demarcation Transition Grant (Schedule 5B)</t>
  </si>
  <si>
    <t>Municipal Demarcation Transition Grant (Schedule 6B)</t>
  </si>
  <si>
    <t>Transport (Vote 40)</t>
  </si>
  <si>
    <t>Public Transport Infrastructure and Systems Grant</t>
  </si>
  <si>
    <t>Public Transport Network Operations Grant</t>
  </si>
  <si>
    <t>Public Transport Network Grant</t>
  </si>
  <si>
    <t>Rural Road Assets Management Systems Grant</t>
  </si>
  <si>
    <t>Public Works and Infrastructure (Vote 13)</t>
  </si>
  <si>
    <t>Expanded Public Works Programme Integrated Grant (Municipality)</t>
  </si>
  <si>
    <t>Mineral Resources and Energy (Vote 34)</t>
  </si>
  <si>
    <t>Integrated National Electrification Programme (Municipal) Grant</t>
  </si>
  <si>
    <t>Integrated National Electrification Programme (Allocation in-kind) Grant</t>
  </si>
  <si>
    <t>Backlogs in the Electrification of Clinics and Schools (Allocation in-kind)</t>
  </si>
  <si>
    <t>Energy Efficiency and Demand Side Management (Municipal) Grant</t>
  </si>
  <si>
    <t>Energy Efficiency and Demand Side Management (Eskom) Grant</t>
  </si>
  <si>
    <t>Water and Sanitation (Vote 41)</t>
  </si>
  <si>
    <t>Backlogs in Water and Sanitation at Clinics and Schools Grant</t>
  </si>
  <si>
    <t>Regional Bulk Infrastructure Grant (Schedule 5B)</t>
  </si>
  <si>
    <t>Regional Bulk Infrastructure Grant (Schedule 6B)</t>
  </si>
  <si>
    <t>Water Services Operating and Transfer Subsidy Grant (Schedule 5B)</t>
  </si>
  <si>
    <t>Water Services Operating and Transfer Subsidy Grant (Schedule 6B)</t>
  </si>
  <si>
    <t>Municipal Drought Relief Grant</t>
  </si>
  <si>
    <t>Municipal Water Infrastructure Grant (Schedule 5B)</t>
  </si>
  <si>
    <t>Municipal Water Infrastructure Grant (Schedule 6B)</t>
  </si>
  <si>
    <t>Bucket Eradication Programme Grant</t>
  </si>
  <si>
    <t>Water Services Infrastructure Grant (Schedule 5B)</t>
  </si>
  <si>
    <t>Water Services Infrastructure Grant (Schedule 6B)</t>
  </si>
  <si>
    <t>Sport and Recreation South Africa (Vote 19)</t>
  </si>
  <si>
    <t>2013 Africa Cup of Nations Host City Operating Grant</t>
  </si>
  <si>
    <t>2014 African Nations Championship Host City Operating Grant</t>
  </si>
  <si>
    <t>2010 World Cup Host City Operating Grant</t>
  </si>
  <si>
    <t>2010 FIFA World Cup Stadiums Development Grant</t>
  </si>
  <si>
    <t>Human Settlements (Vote 33)</t>
  </si>
  <si>
    <t>Rural Households Infrastructure Grant (Schedule 5B)</t>
  </si>
  <si>
    <t>Rural Households Infrastructure Grant (Schedule 6B)</t>
  </si>
  <si>
    <t>Municipal Human Settlements Capacity Grant</t>
  </si>
  <si>
    <t>Municipal Emergency Housing Grant</t>
  </si>
  <si>
    <t>Informal Settlements Upgrading Partnership Grant (Schedule 5B)</t>
  </si>
  <si>
    <t>Sub-Total</t>
  </si>
  <si>
    <t>Municipal Infrastructure Grant</t>
  </si>
  <si>
    <t>Municipal Infrastructure Grant (Schedule 6B)</t>
  </si>
  <si>
    <t>Total</t>
  </si>
  <si>
    <t>Transfers by Provincial Departments to Municipalities( Agency services)</t>
  </si>
  <si>
    <t>Main Budget</t>
  </si>
  <si>
    <t>Adjustment Budget</t>
  </si>
  <si>
    <t>Transferred from Provincial Departments to Municipalities</t>
  </si>
  <si>
    <t>Actual expenditure Provincial Department by 30 September 2024</t>
  </si>
  <si>
    <t>Actual expenditure Provincial Department by 31 December 2024</t>
  </si>
  <si>
    <t>Actual expenditure Provincial Department by 31 March 2025</t>
  </si>
  <si>
    <t>Actual expenditure Provincial Department by 30 June 2025</t>
  </si>
  <si>
    <t>Actual expenditure Provincial Department</t>
  </si>
  <si>
    <t>Exp as % of Allocation Provincial Department</t>
  </si>
  <si>
    <t>Summary by Provincial Departments</t>
  </si>
  <si>
    <t>Education</t>
  </si>
  <si>
    <t>Health</t>
  </si>
  <si>
    <t>Social Development</t>
  </si>
  <si>
    <t>Public Works, Roads and Transport</t>
  </si>
  <si>
    <t>Agriculture</t>
  </si>
  <si>
    <t>Sport, Arts and Culture</t>
  </si>
  <si>
    <t>Housing and Local Government</t>
  </si>
  <si>
    <t>Office of the Premier</t>
  </si>
  <si>
    <t>Other Departments</t>
  </si>
  <si>
    <t>NORTHERN CAPE: JOE MOROLONG (NC451)</t>
  </si>
  <si>
    <t>NORTHERN CAPE: GA-SEGONYANA (NC452)</t>
  </si>
  <si>
    <t>NORTHERN CAPE: GAMAGARA (NC453)</t>
  </si>
  <si>
    <t>NORTHERN CAPE: JOHN TAOLO GAETSEWE (DC45)</t>
  </si>
  <si>
    <t>NORTHERN CAPE: RICHTERSVELD (NC061)</t>
  </si>
  <si>
    <t>NORTHERN CAPE: NAMA KHOI (NC062)</t>
  </si>
  <si>
    <t>NORTHERN CAPE: KAMIESBERG (NC064)</t>
  </si>
  <si>
    <t>NORTHERN CAPE: HANTAM (NC065)</t>
  </si>
  <si>
    <t>NORTHERN CAPE: KAROO HOOGLAND (NC066)</t>
  </si>
  <si>
    <t>NORTHERN CAPE: KHAI-MA (NC067)</t>
  </si>
  <si>
    <t>NORTHERN CAPE: NAMAKWA (DC6)</t>
  </si>
  <si>
    <t>NORTHERN CAPE: UBUNTU (NC071)</t>
  </si>
  <si>
    <t>NORTHERN CAPE: UMSOBOMVU (NC072)</t>
  </si>
  <si>
    <t>NORTHERN CAPE: EMTHANJENI (NC073)</t>
  </si>
  <si>
    <t>NORTHERN CAPE: KAREEBERG (NC074)</t>
  </si>
  <si>
    <t>NORTHERN CAPE: RENOSTERBERG (NC075)</t>
  </si>
  <si>
    <t>NORTHERN CAPE: THEMBELIHLE (NC076)</t>
  </si>
  <si>
    <t>NORTHERN CAPE: SIYATHEMBA (NC077)</t>
  </si>
  <si>
    <t>NORTHERN CAPE: SIYANCUMA (NC078)</t>
  </si>
  <si>
    <t>NORTHERN CAPE: PIXLEY KA SEME (NC) (DC7)</t>
  </si>
  <si>
    <t>NORTHERN CAPE: !KAI! GARIB (NC082)</t>
  </si>
  <si>
    <t>NORTHERN CAPE: !KHEIS (NC084)</t>
  </si>
  <si>
    <t>NORTHERN CAPE: TSANTSABANE (NC085)</t>
  </si>
  <si>
    <t>NORTHERN CAPE: KGATELOPELE (NC086)</t>
  </si>
  <si>
    <t>NORTHERN CAPE: DAWID KRUIPER (NC087)</t>
  </si>
  <si>
    <t>NORTHERN CAPE: Z F MGCAWU (DC8)</t>
  </si>
  <si>
    <t>NORTHERN CAPE: SOL PLAATJE (NC091)</t>
  </si>
  <si>
    <t>NORTHERN CAPE: DIKGATLONG (NC092)</t>
  </si>
  <si>
    <t>NORTHERN CAPE: MAGARENG (NC093)</t>
  </si>
  <si>
    <t>NORTHERN CAPE: PHOKWANE (NC094)</t>
  </si>
  <si>
    <t>NORTHERN CAPE: FRANCES BAARD (DC9)</t>
  </si>
  <si>
    <t>Summary by Category of Municipality</t>
  </si>
  <si>
    <t>Category classification</t>
  </si>
  <si>
    <t>Category A</t>
  </si>
  <si>
    <t>Category B</t>
  </si>
  <si>
    <t>Category C</t>
  </si>
  <si>
    <t>Unallocated</t>
  </si>
  <si>
    <t>District Municipality : Names of Conditional Grants received from the District municipality</t>
  </si>
  <si>
    <r>
      <t>Total of Provincial transfers to Municipalities (Part B)</t>
    </r>
    <r>
      <rPr>
        <b/>
        <vertAlign val="superscript"/>
        <sz val="8"/>
        <rFont val="Arial"/>
        <family val="2"/>
      </rPr>
      <t>5</t>
    </r>
  </si>
  <si>
    <t>Unallocated funds e.g DBSA, ESKOM, and Neighbourhood Development Grant.</t>
  </si>
  <si>
    <t>Spending of these grants is done at National department level and therefore no reporting is required from municipalities.</t>
  </si>
  <si>
    <t>Sources: DoRA Monthly reports by the national transferring officer and Municipal sign-offs and electronic verification.</t>
  </si>
  <si>
    <t>All the figures are unaudited.</t>
  </si>
  <si>
    <t>In future provincial Treasuries will be required to provide the National Treasury with a payment schedule</t>
  </si>
  <si>
    <t xml:space="preserve"> in the same format as the provincial payment schedule that correspond with the amount in Budget Statement 1 and 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</si>
</sst>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_);_(* \(#,##0\);_(* &quot;- &quot;?_);_(@_)"/>
    <numFmt numFmtId="165" formatCode="#\ ###\ ###,"/>
    <numFmt numFmtId="166" formatCode="_(* #,##0_);_(* \(#,##0\);_(* &quot;-&quot;?_);_(@_)"/>
    <numFmt numFmtId="167" formatCode="_(* #,##0_);_(* \(#,##0\);_(* &quot;&quot;\-\ &quot;&quot;?_);_(@_)"/>
    <numFmt numFmtId="168" formatCode="0.0\%;\(0.0\%\);_(* &quot;-&quot;_)"/>
    <numFmt numFmtId="169" formatCode="_(* #,##0,_);_(* \(#,##0,\);_(* &quot;- &quot;?_);_(@_)"/>
  </numFmts>
  <fonts count="12" x14ac:knownFonts="1">
    <font>
      <sz val="10"/>
      <color rgb="FF000000"/>
      <name val="ARIAL"/>
    </font>
    <font>
      <sz val="10"/>
      <color rgb="FF000000"/>
      <name val="ARIAL"/>
    </font>
    <font>
      <b/>
      <sz val="8"/>
      <name val="Arial"/>
      <family val="2"/>
    </font>
    <font>
      <sz val="8"/>
      <name val="Arial"/>
      <family val="2"/>
    </font>
    <font>
      <b/>
      <vertAlign val="superscript"/>
      <sz val="8"/>
      <name val="Arial"/>
      <family val="2"/>
    </font>
    <font>
      <sz val="10"/>
      <name val="Arial Narrow"/>
      <family val="2"/>
    </font>
    <font>
      <sz val="8"/>
      <color indexed="8"/>
      <name val="Arial"/>
      <family val="2"/>
    </font>
    <font>
      <b/>
      <sz val="14"/>
      <color indexed="8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indexed="8"/>
      <name val="Arial Narrow"/>
      <family val="2"/>
    </font>
    <font>
      <sz val="10"/>
      <color indexed="8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0">
    <xf numFmtId="0" fontId="0" fillId="0" borderId="0" xfId="0"/>
    <xf numFmtId="164" fontId="2" fillId="0" borderId="1" xfId="0" applyNumberFormat="1" applyFont="1" applyBorder="1" applyAlignment="1">
      <alignment horizontal="left" vertical="top" wrapText="1"/>
    </xf>
    <xf numFmtId="165" fontId="2" fillId="0" borderId="1" xfId="0" applyNumberFormat="1" applyFont="1" applyBorder="1" applyAlignment="1">
      <alignment horizontal="center" vertical="top" wrapText="1"/>
    </xf>
    <xf numFmtId="165" fontId="2" fillId="0" borderId="2" xfId="0" applyNumberFormat="1" applyFont="1" applyBorder="1" applyAlignment="1">
      <alignment horizontal="center" vertical="top" wrapText="1"/>
    </xf>
    <xf numFmtId="165" fontId="2" fillId="0" borderId="3" xfId="0" applyNumberFormat="1" applyFont="1" applyBorder="1" applyAlignment="1">
      <alignment horizontal="center" vertical="top" wrapText="1"/>
    </xf>
    <xf numFmtId="165" fontId="2" fillId="0" borderId="0" xfId="0" applyNumberFormat="1" applyFont="1" applyAlignment="1">
      <alignment horizontal="center" vertical="top" wrapText="1"/>
    </xf>
    <xf numFmtId="166" fontId="3" fillId="0" borderId="4" xfId="0" applyNumberFormat="1" applyFont="1" applyBorder="1"/>
    <xf numFmtId="165" fontId="2" fillId="0" borderId="4" xfId="0" applyNumberFormat="1" applyFont="1" applyBorder="1" applyAlignment="1">
      <alignment horizontal="center" vertical="top" wrapText="1"/>
    </xf>
    <xf numFmtId="0" fontId="2" fillId="0" borderId="5" xfId="0" applyFont="1" applyBorder="1" applyAlignment="1">
      <alignment horizontal="left"/>
    </xf>
    <xf numFmtId="165" fontId="2" fillId="0" borderId="5" xfId="0" applyNumberFormat="1" applyFont="1" applyBorder="1" applyAlignment="1">
      <alignment horizontal="right"/>
    </xf>
    <xf numFmtId="165" fontId="2" fillId="0" borderId="6" xfId="0" applyNumberFormat="1" applyFont="1" applyBorder="1" applyAlignment="1">
      <alignment horizontal="right"/>
    </xf>
    <xf numFmtId="165" fontId="2" fillId="0" borderId="3" xfId="0" applyNumberFormat="1" applyFont="1" applyBorder="1" applyAlignment="1">
      <alignment horizontal="right"/>
    </xf>
    <xf numFmtId="165" fontId="2" fillId="0" borderId="0" xfId="0" applyNumberFormat="1" applyFont="1" applyAlignment="1">
      <alignment horizontal="right"/>
    </xf>
    <xf numFmtId="0" fontId="2" fillId="0" borderId="7" xfId="0" applyFont="1" applyBorder="1" applyAlignment="1">
      <alignment horizontal="left"/>
    </xf>
    <xf numFmtId="165" fontId="2" fillId="0" borderId="7" xfId="0" applyNumberFormat="1" applyFont="1" applyBorder="1" applyAlignment="1">
      <alignment horizontal="right"/>
    </xf>
    <xf numFmtId="165" fontId="2" fillId="0" borderId="8" xfId="0" applyNumberFormat="1" applyFont="1" applyBorder="1" applyAlignment="1">
      <alignment horizontal="right"/>
    </xf>
    <xf numFmtId="0" fontId="3" fillId="0" borderId="4" xfId="0" applyFont="1" applyBorder="1" applyAlignment="1">
      <alignment horizontal="left" indent="1"/>
    </xf>
    <xf numFmtId="165" fontId="2" fillId="0" borderId="4" xfId="0" applyNumberFormat="1" applyFont="1" applyBorder="1" applyAlignment="1">
      <alignment horizontal="right"/>
    </xf>
    <xf numFmtId="0" fontId="2" fillId="0" borderId="1" xfId="0" applyFont="1" applyBorder="1" applyAlignment="1">
      <alignment horizontal="centerContinuous" vertical="justify"/>
    </xf>
    <xf numFmtId="10" fontId="2" fillId="0" borderId="2" xfId="1" applyNumberFormat="1" applyFont="1" applyFill="1" applyBorder="1" applyAlignment="1" applyProtection="1">
      <alignment horizontal="right"/>
    </xf>
    <xf numFmtId="10" fontId="2" fillId="0" borderId="1" xfId="1" applyNumberFormat="1" applyFont="1" applyFill="1" applyBorder="1" applyAlignment="1" applyProtection="1">
      <alignment horizontal="right"/>
    </xf>
    <xf numFmtId="0" fontId="2" fillId="2" borderId="4" xfId="0" applyFont="1" applyFill="1" applyBorder="1" applyAlignment="1" applyProtection="1">
      <alignment horizontal="left" indent="1"/>
      <protection locked="0"/>
    </xf>
    <xf numFmtId="10" fontId="2" fillId="0" borderId="3" xfId="1" applyNumberFormat="1" applyFont="1" applyFill="1" applyBorder="1" applyAlignment="1" applyProtection="1">
      <alignment horizontal="right"/>
    </xf>
    <xf numFmtId="10" fontId="2" fillId="0" borderId="4" xfId="1" applyNumberFormat="1" applyFont="1" applyFill="1" applyBorder="1" applyAlignment="1" applyProtection="1">
      <alignment horizontal="right"/>
    </xf>
    <xf numFmtId="165" fontId="3" fillId="0" borderId="3" xfId="0" applyNumberFormat="1" applyFont="1" applyBorder="1" applyAlignment="1" applyProtection="1">
      <alignment horizontal="right"/>
      <protection locked="0"/>
    </xf>
    <xf numFmtId="165" fontId="3" fillId="0" borderId="0" xfId="0" applyNumberFormat="1" applyFont="1" applyAlignment="1" applyProtection="1">
      <alignment horizontal="right"/>
      <protection locked="0"/>
    </xf>
    <xf numFmtId="0" fontId="2" fillId="0" borderId="1" xfId="0" applyFont="1" applyBorder="1"/>
    <xf numFmtId="165" fontId="2" fillId="0" borderId="3" xfId="0" applyNumberFormat="1" applyFont="1" applyBorder="1"/>
    <xf numFmtId="165" fontId="2" fillId="0" borderId="0" xfId="0" applyNumberFormat="1" applyFont="1"/>
    <xf numFmtId="10" fontId="2" fillId="0" borderId="9" xfId="1" applyNumberFormat="1" applyFont="1" applyFill="1" applyBorder="1" applyAlignment="1" applyProtection="1">
      <alignment horizontal="right"/>
    </xf>
    <xf numFmtId="10" fontId="2" fillId="0" borderId="10" xfId="1" applyNumberFormat="1" applyFont="1" applyFill="1" applyBorder="1" applyAlignment="1" applyProtection="1">
      <alignment horizontal="right"/>
    </xf>
    <xf numFmtId="0" fontId="2" fillId="0" borderId="10" xfId="0" applyFont="1" applyBorder="1"/>
    <xf numFmtId="0" fontId="2" fillId="0" borderId="11" xfId="0" applyFont="1" applyBorder="1"/>
    <xf numFmtId="165" fontId="2" fillId="0" borderId="11" xfId="0" applyNumberFormat="1" applyFont="1" applyBorder="1"/>
    <xf numFmtId="10" fontId="2" fillId="0" borderId="11" xfId="1" applyNumberFormat="1" applyFont="1" applyFill="1" applyBorder="1" applyAlignment="1" applyProtection="1">
      <alignment horizontal="right"/>
    </xf>
    <xf numFmtId="0" fontId="3" fillId="0" borderId="0" xfId="0" applyFont="1"/>
    <xf numFmtId="164" fontId="5" fillId="0" borderId="0" xfId="0" applyNumberFormat="1" applyFont="1"/>
    <xf numFmtId="0" fontId="6" fillId="0" borderId="0" xfId="0" applyFont="1" applyAlignment="1">
      <alignment horizontal="right" wrapText="1"/>
    </xf>
    <xf numFmtId="0" fontId="7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9" fillId="0" borderId="12" xfId="0" applyFont="1" applyBorder="1" applyAlignment="1">
      <alignment wrapText="1"/>
    </xf>
    <xf numFmtId="0" fontId="9" fillId="0" borderId="13" xfId="0" applyFont="1" applyBorder="1" applyAlignment="1">
      <alignment wrapText="1"/>
    </xf>
    <xf numFmtId="0" fontId="10" fillId="0" borderId="9" xfId="0" applyFont="1" applyBorder="1" applyAlignment="1">
      <alignment wrapText="1"/>
    </xf>
    <xf numFmtId="0" fontId="10" fillId="0" borderId="10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17" xfId="0" applyFont="1" applyBorder="1" applyAlignment="1">
      <alignment horizontal="center" vertical="top" wrapText="1"/>
    </xf>
    <xf numFmtId="0" fontId="10" fillId="0" borderId="3" xfId="0" applyFont="1" applyBorder="1" applyAlignment="1">
      <alignment wrapText="1"/>
    </xf>
    <xf numFmtId="167" fontId="10" fillId="0" borderId="4" xfId="0" applyNumberFormat="1" applyFont="1" applyBorder="1" applyAlignment="1">
      <alignment wrapText="1"/>
    </xf>
    <xf numFmtId="167" fontId="10" fillId="0" borderId="18" xfId="0" applyNumberFormat="1" applyFont="1" applyBorder="1" applyAlignment="1">
      <alignment wrapText="1"/>
    </xf>
    <xf numFmtId="167" fontId="10" fillId="0" borderId="19" xfId="0" applyNumberFormat="1" applyFont="1" applyBorder="1" applyAlignment="1">
      <alignment wrapText="1"/>
    </xf>
    <xf numFmtId="168" fontId="10" fillId="0" borderId="18" xfId="0" applyNumberFormat="1" applyFont="1" applyBorder="1" applyAlignment="1">
      <alignment wrapText="1"/>
    </xf>
    <xf numFmtId="168" fontId="10" fillId="0" borderId="19" xfId="0" applyNumberFormat="1" applyFont="1" applyBorder="1" applyAlignment="1">
      <alignment wrapText="1"/>
    </xf>
    <xf numFmtId="168" fontId="10" fillId="0" borderId="19" xfId="0" applyNumberFormat="1" applyFont="1" applyBorder="1" applyAlignment="1">
      <alignment shrinkToFit="1"/>
    </xf>
    <xf numFmtId="0" fontId="11" fillId="0" borderId="3" xfId="0" applyFont="1" applyBorder="1" applyAlignment="1">
      <alignment wrapText="1"/>
    </xf>
    <xf numFmtId="168" fontId="11" fillId="0" borderId="18" xfId="0" applyNumberFormat="1" applyFont="1" applyBorder="1" applyAlignment="1">
      <alignment wrapText="1"/>
    </xf>
    <xf numFmtId="168" fontId="11" fillId="0" borderId="19" xfId="0" applyNumberFormat="1" applyFont="1" applyBorder="1" applyAlignment="1">
      <alignment wrapText="1"/>
    </xf>
    <xf numFmtId="168" fontId="11" fillId="0" borderId="19" xfId="0" applyNumberFormat="1" applyFont="1" applyBorder="1" applyAlignment="1">
      <alignment shrinkToFit="1"/>
    </xf>
    <xf numFmtId="0" fontId="10" fillId="0" borderId="8" xfId="0" applyFont="1" applyBorder="1"/>
    <xf numFmtId="168" fontId="10" fillId="0" borderId="20" xfId="0" applyNumberFormat="1" applyFont="1" applyBorder="1"/>
    <xf numFmtId="168" fontId="10" fillId="0" borderId="21" xfId="0" applyNumberFormat="1" applyFont="1" applyBorder="1"/>
    <xf numFmtId="168" fontId="10" fillId="0" borderId="21" xfId="0" applyNumberFormat="1" applyFont="1" applyBorder="1" applyAlignment="1">
      <alignment shrinkToFit="1"/>
    </xf>
    <xf numFmtId="0" fontId="0" fillId="0" borderId="3" xfId="0" applyBorder="1"/>
    <xf numFmtId="0" fontId="10" fillId="0" borderId="22" xfId="0" applyFont="1" applyBorder="1"/>
    <xf numFmtId="168" fontId="10" fillId="0" borderId="16" xfId="0" applyNumberFormat="1" applyFont="1" applyBorder="1"/>
    <xf numFmtId="168" fontId="10" fillId="0" borderId="17" xfId="0" applyNumberFormat="1" applyFont="1" applyBorder="1"/>
    <xf numFmtId="168" fontId="10" fillId="0" borderId="17" xfId="0" applyNumberFormat="1" applyFont="1" applyBorder="1" applyAlignment="1">
      <alignment shrinkToFit="1"/>
    </xf>
    <xf numFmtId="0" fontId="10" fillId="0" borderId="9" xfId="0" applyFont="1" applyBorder="1"/>
    <xf numFmtId="168" fontId="10" fillId="0" borderId="24" xfId="0" applyNumberFormat="1" applyFont="1" applyBorder="1"/>
    <xf numFmtId="168" fontId="10" fillId="0" borderId="25" xfId="0" applyNumberFormat="1" applyFont="1" applyBorder="1"/>
    <xf numFmtId="167" fontId="0" fillId="0" borderId="3" xfId="0" applyNumberFormat="1" applyBorder="1"/>
    <xf numFmtId="167" fontId="0" fillId="0" borderId="0" xfId="0" applyNumberFormat="1"/>
    <xf numFmtId="168" fontId="10" fillId="0" borderId="25" xfId="0" applyNumberFormat="1" applyFont="1" applyBorder="1" applyAlignment="1">
      <alignment shrinkToFit="1"/>
    </xf>
    <xf numFmtId="0" fontId="2" fillId="3" borderId="26" xfId="0" applyFont="1" applyFill="1" applyBorder="1" applyAlignment="1">
      <alignment horizontal="left" indent="1"/>
    </xf>
    <xf numFmtId="165" fontId="2" fillId="3" borderId="27" xfId="0" applyNumberFormat="1" applyFont="1" applyFill="1" applyBorder="1" applyAlignment="1">
      <alignment horizontal="right"/>
    </xf>
    <xf numFmtId="165" fontId="2" fillId="3" borderId="28" xfId="0" applyNumberFormat="1" applyFont="1" applyFill="1" applyBorder="1" applyAlignment="1">
      <alignment horizontal="right"/>
    </xf>
    <xf numFmtId="165" fontId="2" fillId="3" borderId="29" xfId="0" applyNumberFormat="1" applyFont="1" applyFill="1" applyBorder="1" applyAlignment="1">
      <alignment horizontal="right"/>
    </xf>
    <xf numFmtId="165" fontId="2" fillId="3" borderId="30" xfId="0" applyNumberFormat="1" applyFont="1" applyFill="1" applyBorder="1" applyAlignment="1">
      <alignment horizontal="right"/>
    </xf>
    <xf numFmtId="165" fontId="2" fillId="3" borderId="31" xfId="0" applyNumberFormat="1" applyFont="1" applyFill="1" applyBorder="1" applyAlignment="1">
      <alignment horizontal="right"/>
    </xf>
    <xf numFmtId="165" fontId="3" fillId="0" borderId="3" xfId="0" applyNumberFormat="1" applyFont="1" applyBorder="1" applyAlignment="1">
      <alignment horizontal="right"/>
    </xf>
    <xf numFmtId="165" fontId="3" fillId="0" borderId="12" xfId="0" applyNumberFormat="1" applyFont="1" applyBorder="1" applyAlignment="1">
      <alignment horizontal="right"/>
    </xf>
    <xf numFmtId="165" fontId="3" fillId="0" borderId="32" xfId="0" applyNumberFormat="1" applyFont="1" applyBorder="1" applyAlignment="1">
      <alignment horizontal="center" vertical="center"/>
    </xf>
    <xf numFmtId="165" fontId="2" fillId="0" borderId="9" xfId="0" applyNumberFormat="1" applyFont="1" applyBorder="1" applyAlignment="1">
      <alignment horizontal="center" vertical="center"/>
    </xf>
    <xf numFmtId="165" fontId="2" fillId="0" borderId="33" xfId="0" applyNumberFormat="1" applyFont="1" applyBorder="1" applyAlignment="1">
      <alignment horizontal="center" vertical="center"/>
    </xf>
    <xf numFmtId="165" fontId="2" fillId="0" borderId="34" xfId="0" applyNumberFormat="1" applyFont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/>
    </xf>
    <xf numFmtId="164" fontId="2" fillId="0" borderId="35" xfId="0" applyNumberFormat="1" applyFont="1" applyBorder="1" applyAlignment="1">
      <alignment horizontal="left" vertical="top" wrapText="1"/>
    </xf>
    <xf numFmtId="165" fontId="2" fillId="0" borderId="35" xfId="0" applyNumberFormat="1" applyFont="1" applyBorder="1" applyAlignment="1">
      <alignment horizontal="center" vertical="top" wrapText="1"/>
    </xf>
    <xf numFmtId="164" fontId="2" fillId="0" borderId="35" xfId="0" applyNumberFormat="1" applyFont="1" applyBorder="1" applyAlignment="1">
      <alignment horizontal="center" vertical="top" wrapText="1"/>
    </xf>
    <xf numFmtId="49" fontId="2" fillId="0" borderId="35" xfId="0" applyNumberFormat="1" applyFont="1" applyBorder="1" applyAlignment="1">
      <alignment horizontal="center" vertical="top" wrapText="1"/>
    </xf>
    <xf numFmtId="49" fontId="2" fillId="0" borderId="36" xfId="0" applyNumberFormat="1" applyFont="1" applyBorder="1" applyAlignment="1">
      <alignment horizontal="center" vertical="top" wrapText="1"/>
    </xf>
    <xf numFmtId="164" fontId="2" fillId="0" borderId="4" xfId="0" applyNumberFormat="1" applyFont="1" applyBorder="1" applyAlignment="1">
      <alignment horizontal="center" vertical="top" wrapText="1"/>
    </xf>
    <xf numFmtId="164" fontId="2" fillId="0" borderId="3" xfId="0" applyNumberFormat="1" applyFont="1" applyBorder="1" applyAlignment="1">
      <alignment horizontal="center" vertical="top" wrapText="1"/>
    </xf>
    <xf numFmtId="49" fontId="2" fillId="0" borderId="0" xfId="0" applyNumberFormat="1" applyFont="1" applyAlignment="1">
      <alignment horizontal="center" vertical="top" wrapText="1"/>
    </xf>
    <xf numFmtId="0" fontId="2" fillId="0" borderId="37" xfId="0" applyFont="1" applyBorder="1" applyAlignment="1">
      <alignment horizontal="left"/>
    </xf>
    <xf numFmtId="165" fontId="2" fillId="0" borderId="23" xfId="0" applyNumberFormat="1" applyFont="1" applyBorder="1" applyAlignment="1">
      <alignment horizontal="right"/>
    </xf>
    <xf numFmtId="168" fontId="2" fillId="0" borderId="22" xfId="1" applyNumberFormat="1" applyFont="1" applyFill="1" applyBorder="1" applyAlignment="1" applyProtection="1">
      <alignment horizontal="right"/>
    </xf>
    <xf numFmtId="168" fontId="2" fillId="0" borderId="23" xfId="1" applyNumberFormat="1" applyFont="1" applyFill="1" applyBorder="1" applyAlignment="1" applyProtection="1">
      <alignment horizontal="right"/>
    </xf>
    <xf numFmtId="0" fontId="2" fillId="0" borderId="35" xfId="0" applyFont="1" applyBorder="1" applyAlignment="1">
      <alignment horizontal="left" indent="1"/>
    </xf>
    <xf numFmtId="168" fontId="11" fillId="0" borderId="4" xfId="0" applyNumberFormat="1" applyFont="1" applyBorder="1" applyAlignment="1">
      <alignment wrapText="1"/>
    </xf>
    <xf numFmtId="168" fontId="11" fillId="0" borderId="4" xfId="0" applyNumberFormat="1" applyFont="1" applyBorder="1" applyAlignment="1">
      <alignment shrinkToFit="1"/>
    </xf>
    <xf numFmtId="167" fontId="11" fillId="0" borderId="3" xfId="0" applyNumberFormat="1" applyFont="1" applyBorder="1" applyAlignment="1">
      <alignment wrapText="1"/>
    </xf>
    <xf numFmtId="167" fontId="11" fillId="0" borderId="0" xfId="0" applyNumberFormat="1" applyFont="1" applyAlignment="1">
      <alignment wrapText="1"/>
    </xf>
    <xf numFmtId="0" fontId="2" fillId="0" borderId="4" xfId="0" applyFont="1" applyBorder="1" applyAlignment="1">
      <alignment horizontal="left" indent="1"/>
    </xf>
    <xf numFmtId="0" fontId="2" fillId="0" borderId="1" xfId="0" applyFont="1" applyBorder="1" applyAlignment="1">
      <alignment horizontal="left" indent="1"/>
    </xf>
    <xf numFmtId="168" fontId="11" fillId="0" borderId="1" xfId="0" applyNumberFormat="1" applyFont="1" applyBorder="1" applyAlignment="1">
      <alignment wrapText="1"/>
    </xf>
    <xf numFmtId="168" fontId="11" fillId="0" borderId="1" xfId="0" applyNumberFormat="1" applyFont="1" applyBorder="1" applyAlignment="1">
      <alignment shrinkToFit="1"/>
    </xf>
    <xf numFmtId="167" fontId="10" fillId="0" borderId="3" xfId="0" applyNumberFormat="1" applyFont="1" applyBorder="1" applyAlignment="1">
      <alignment wrapText="1"/>
    </xf>
    <xf numFmtId="167" fontId="10" fillId="0" borderId="0" xfId="0" applyNumberFormat="1" applyFont="1" applyAlignment="1">
      <alignment wrapText="1"/>
    </xf>
    <xf numFmtId="169" fontId="11" fillId="0" borderId="4" xfId="0" applyNumberFormat="1" applyFont="1" applyBorder="1" applyAlignment="1">
      <alignment wrapText="1"/>
    </xf>
    <xf numFmtId="169" fontId="11" fillId="0" borderId="18" xfId="0" applyNumberFormat="1" applyFont="1" applyBorder="1" applyAlignment="1">
      <alignment wrapText="1"/>
    </xf>
    <xf numFmtId="169" fontId="11" fillId="0" borderId="19" xfId="0" applyNumberFormat="1" applyFont="1" applyBorder="1" applyAlignment="1">
      <alignment wrapText="1"/>
    </xf>
    <xf numFmtId="169" fontId="10" fillId="0" borderId="7" xfId="0" applyNumberFormat="1" applyFont="1" applyBorder="1"/>
    <xf numFmtId="169" fontId="10" fillId="0" borderId="20" xfId="0" applyNumberFormat="1" applyFont="1" applyBorder="1"/>
    <xf numFmtId="169" fontId="10" fillId="0" borderId="21" xfId="0" applyNumberFormat="1" applyFont="1" applyBorder="1"/>
    <xf numFmtId="169" fontId="10" fillId="0" borderId="4" xfId="0" applyNumberFormat="1" applyFont="1" applyBorder="1" applyAlignment="1">
      <alignment wrapText="1"/>
    </xf>
    <xf numFmtId="169" fontId="10" fillId="0" borderId="18" xfId="0" applyNumberFormat="1" applyFont="1" applyBorder="1" applyAlignment="1">
      <alignment wrapText="1"/>
    </xf>
    <xf numFmtId="169" fontId="10" fillId="0" borderId="19" xfId="0" applyNumberFormat="1" applyFont="1" applyBorder="1" applyAlignment="1">
      <alignment wrapText="1"/>
    </xf>
    <xf numFmtId="169" fontId="10" fillId="0" borderId="23" xfId="0" applyNumberFormat="1" applyFont="1" applyBorder="1"/>
    <xf numFmtId="169" fontId="10" fillId="0" borderId="16" xfId="0" applyNumberFormat="1" applyFont="1" applyBorder="1"/>
    <xf numFmtId="169" fontId="10" fillId="0" borderId="17" xfId="0" applyNumberFormat="1" applyFont="1" applyBorder="1"/>
    <xf numFmtId="169" fontId="10" fillId="0" borderId="10" xfId="0" applyNumberFormat="1" applyFont="1" applyBorder="1"/>
    <xf numFmtId="169" fontId="10" fillId="0" borderId="24" xfId="0" applyNumberFormat="1" applyFont="1" applyBorder="1"/>
    <xf numFmtId="169" fontId="10" fillId="0" borderId="25" xfId="0" applyNumberFormat="1" applyFont="1" applyBorder="1"/>
    <xf numFmtId="169" fontId="2" fillId="0" borderId="7" xfId="0" applyNumberFormat="1" applyFont="1" applyBorder="1" applyAlignment="1">
      <alignment horizontal="right"/>
    </xf>
    <xf numFmtId="169" fontId="2" fillId="0" borderId="8" xfId="0" applyNumberFormat="1" applyFont="1" applyBorder="1" applyAlignment="1">
      <alignment horizontal="right"/>
    </xf>
    <xf numFmtId="169" fontId="2" fillId="0" borderId="4" xfId="0" applyNumberFormat="1" applyFont="1" applyBorder="1" applyAlignment="1">
      <alignment horizontal="right"/>
    </xf>
    <xf numFmtId="169" fontId="3" fillId="0" borderId="4" xfId="0" applyNumberFormat="1" applyFont="1" applyBorder="1" applyAlignment="1" applyProtection="1">
      <alignment horizontal="right"/>
      <protection locked="0"/>
    </xf>
    <xf numFmtId="169" fontId="2" fillId="0" borderId="3" xfId="0" applyNumberFormat="1" applyFont="1" applyBorder="1" applyAlignment="1">
      <alignment horizontal="right"/>
    </xf>
    <xf numFmtId="169" fontId="2" fillId="0" borderId="37" xfId="0" applyNumberFormat="1" applyFont="1" applyBorder="1" applyAlignment="1">
      <alignment horizontal="right"/>
    </xf>
    <xf numFmtId="169" fontId="2" fillId="0" borderId="23" xfId="0" applyNumberFormat="1" applyFont="1" applyBorder="1" applyAlignment="1">
      <alignment horizontal="right"/>
    </xf>
    <xf numFmtId="169" fontId="11" fillId="0" borderId="35" xfId="0" applyNumberFormat="1" applyFont="1" applyBorder="1" applyAlignment="1">
      <alignment wrapText="1"/>
    </xf>
    <xf numFmtId="169" fontId="10" fillId="0" borderId="1" xfId="0" applyNumberFormat="1" applyFont="1" applyBorder="1" applyAlignment="1">
      <alignment wrapText="1"/>
    </xf>
    <xf numFmtId="169" fontId="2" fillId="0" borderId="1" xfId="0" applyNumberFormat="1" applyFont="1" applyBorder="1" applyAlignment="1">
      <alignment horizontal="right"/>
    </xf>
    <xf numFmtId="169" fontId="2" fillId="0" borderId="2" xfId="0" applyNumberFormat="1" applyFont="1" applyBorder="1" applyAlignment="1">
      <alignment horizontal="right"/>
    </xf>
    <xf numFmtId="169" fontId="3" fillId="2" borderId="4" xfId="0" applyNumberFormat="1" applyFont="1" applyFill="1" applyBorder="1" applyAlignment="1" applyProtection="1">
      <alignment horizontal="right"/>
      <protection locked="0"/>
    </xf>
    <xf numFmtId="169" fontId="3" fillId="0" borderId="4" xfId="0" applyNumberFormat="1" applyFont="1" applyBorder="1" applyAlignment="1">
      <alignment horizontal="right"/>
    </xf>
    <xf numFmtId="169" fontId="3" fillId="2" borderId="3" xfId="0" applyNumberFormat="1" applyFont="1" applyFill="1" applyBorder="1" applyAlignment="1" applyProtection="1">
      <alignment horizontal="right"/>
      <protection locked="0"/>
    </xf>
    <xf numFmtId="169" fontId="2" fillId="0" borderId="2" xfId="0" applyNumberFormat="1" applyFont="1" applyBorder="1"/>
    <xf numFmtId="169" fontId="2" fillId="0" borderId="1" xfId="0" applyNumberFormat="1" applyFont="1" applyBorder="1"/>
    <xf numFmtId="169" fontId="2" fillId="0" borderId="9" xfId="0" applyNumberFormat="1" applyFont="1" applyBorder="1"/>
    <xf numFmtId="165" fontId="2" fillId="0" borderId="9" xfId="0" applyNumberFormat="1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65" fontId="2" fillId="0" borderId="3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14" xfId="0" applyFont="1" applyBorder="1" applyAlignment="1">
      <alignment horizontal="center" vertical="top" wrapText="1"/>
    </xf>
    <xf numFmtId="0" fontId="9" fillId="0" borderId="15" xfId="0" applyFont="1" applyBorder="1" applyAlignment="1">
      <alignment horizontal="center" vertical="top" wrapText="1"/>
    </xf>
    <xf numFmtId="0" fontId="6" fillId="0" borderId="0" xfId="0" applyFont="1" applyAlignment="1">
      <alignment horizontal="right" wrapText="1"/>
    </xf>
    <xf numFmtId="0" fontId="7" fillId="0" borderId="0" xfId="0" applyFont="1" applyAlignment="1">
      <alignment wrapText="1"/>
    </xf>
    <xf numFmtId="0" fontId="8" fillId="0" borderId="0" xfId="0" applyFont="1" applyAlignment="1">
      <alignment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38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126"/>
  <sheetViews>
    <sheetView showGridLines="0" tabSelected="1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4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79000000</v>
      </c>
      <c r="C10" s="108"/>
      <c r="D10" s="108"/>
      <c r="E10" s="108">
        <f t="shared" ref="E10:E17" si="0">$B10      +$C10      +$D10</f>
        <v>79000000</v>
      </c>
      <c r="F10" s="109">
        <v>79000000</v>
      </c>
      <c r="G10" s="110">
        <v>79000000</v>
      </c>
      <c r="H10" s="109">
        <v>19585000</v>
      </c>
      <c r="I10" s="110">
        <v>12940747</v>
      </c>
      <c r="J10" s="109">
        <v>6983000</v>
      </c>
      <c r="K10" s="110">
        <v>13623076</v>
      </c>
      <c r="L10" s="109">
        <v>3455000</v>
      </c>
      <c r="M10" s="110">
        <v>13128323</v>
      </c>
      <c r="N10" s="109"/>
      <c r="O10" s="110">
        <v>11560205</v>
      </c>
      <c r="P10" s="109">
        <f t="shared" ref="P10:P17" si="1">$H10      +$J10      +$L10      +$N10</f>
        <v>30023000</v>
      </c>
      <c r="Q10" s="110">
        <f t="shared" ref="Q10:Q17" si="2">$I10      +$K10      +$M10      +$O10</f>
        <v>51252351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-11.944541583871755</v>
      </c>
      <c r="T10" s="54">
        <f t="shared" ref="T10:T16" si="5">IF(($E10      =0),0,(($P10      /$E10      )*100))</f>
        <v>38.003797468354428</v>
      </c>
      <c r="U10" s="56">
        <f t="shared" ref="U10:U16" si="6">IF(($E10      =0),0,(($Q10      /$E10      )*100))</f>
        <v>64.876393670886074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>
        <v>9500000</v>
      </c>
      <c r="C11" s="108"/>
      <c r="D11" s="108"/>
      <c r="E11" s="108">
        <f t="shared" si="0"/>
        <v>9500000</v>
      </c>
      <c r="F11" s="109">
        <v>9500000</v>
      </c>
      <c r="G11" s="110">
        <v>9500000</v>
      </c>
      <c r="H11" s="109">
        <v>1713000</v>
      </c>
      <c r="I11" s="110">
        <v>-14948863</v>
      </c>
      <c r="J11" s="109">
        <v>1745000</v>
      </c>
      <c r="K11" s="110">
        <v>3468285</v>
      </c>
      <c r="L11" s="109">
        <v>1992000</v>
      </c>
      <c r="M11" s="110">
        <v>2084507</v>
      </c>
      <c r="N11" s="109">
        <v>3382000</v>
      </c>
      <c r="O11" s="110">
        <v>2737844</v>
      </c>
      <c r="P11" s="109">
        <f t="shared" si="1"/>
        <v>8832000</v>
      </c>
      <c r="Q11" s="110">
        <f t="shared" si="2"/>
        <v>-6658227</v>
      </c>
      <c r="R11" s="54">
        <f t="shared" si="3"/>
        <v>69.779116465863453</v>
      </c>
      <c r="S11" s="55">
        <f t="shared" si="4"/>
        <v>31.342518878564572</v>
      </c>
      <c r="T11" s="54">
        <f t="shared" si="5"/>
        <v>92.968421052631584</v>
      </c>
      <c r="U11" s="56">
        <f t="shared" si="6"/>
        <v>-70.086600000000004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>
        <v>31000000</v>
      </c>
      <c r="C14" s="108">
        <v>13004000</v>
      </c>
      <c r="D14" s="108"/>
      <c r="E14" s="108">
        <f t="shared" si="0"/>
        <v>44004000</v>
      </c>
      <c r="F14" s="109">
        <v>44004000</v>
      </c>
      <c r="G14" s="110">
        <v>44004000</v>
      </c>
      <c r="H14" s="109"/>
      <c r="I14" s="110"/>
      <c r="J14" s="109">
        <v>969000</v>
      </c>
      <c r="K14" s="110">
        <v>968564</v>
      </c>
      <c r="L14" s="109">
        <v>1260000</v>
      </c>
      <c r="M14" s="110">
        <v>1374736</v>
      </c>
      <c r="N14" s="109"/>
      <c r="O14" s="110">
        <v>23678451</v>
      </c>
      <c r="P14" s="109">
        <f t="shared" si="1"/>
        <v>2229000</v>
      </c>
      <c r="Q14" s="110">
        <f t="shared" si="2"/>
        <v>26021751</v>
      </c>
      <c r="R14" s="54">
        <f t="shared" si="3"/>
        <v>-100</v>
      </c>
      <c r="S14" s="55">
        <f t="shared" si="4"/>
        <v>1622.3998644103303</v>
      </c>
      <c r="T14" s="54">
        <f t="shared" si="5"/>
        <v>5.0654485955822199</v>
      </c>
      <c r="U14" s="56">
        <f t="shared" si="6"/>
        <v>59.134967275702209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>
        <v>5600000</v>
      </c>
      <c r="C15" s="108">
        <v>-4800000</v>
      </c>
      <c r="D15" s="108"/>
      <c r="E15" s="108">
        <f t="shared" si="0"/>
        <v>800000</v>
      </c>
      <c r="F15" s="109">
        <v>800000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>
        <v>101725000</v>
      </c>
      <c r="D16" s="108"/>
      <c r="E16" s="108">
        <f t="shared" si="0"/>
        <v>101725000</v>
      </c>
      <c r="F16" s="109">
        <v>101725000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125100000</v>
      </c>
      <c r="C17" s="111">
        <f>SUM(C9:C16)</f>
        <v>109929000</v>
      </c>
      <c r="D17" s="111"/>
      <c r="E17" s="111">
        <f t="shared" si="0"/>
        <v>235029000</v>
      </c>
      <c r="F17" s="112">
        <f t="shared" ref="F17:O17" si="7">SUM(F9:F16)</f>
        <v>235029000</v>
      </c>
      <c r="G17" s="113">
        <f t="shared" si="7"/>
        <v>132504000</v>
      </c>
      <c r="H17" s="112">
        <f t="shared" si="7"/>
        <v>21298000</v>
      </c>
      <c r="I17" s="113">
        <f t="shared" si="7"/>
        <v>-2008116</v>
      </c>
      <c r="J17" s="112">
        <f t="shared" si="7"/>
        <v>9697000</v>
      </c>
      <c r="K17" s="113">
        <f t="shared" si="7"/>
        <v>18059925</v>
      </c>
      <c r="L17" s="112">
        <f t="shared" si="7"/>
        <v>6707000</v>
      </c>
      <c r="M17" s="113">
        <f t="shared" si="7"/>
        <v>16587566</v>
      </c>
      <c r="N17" s="112">
        <f t="shared" si="7"/>
        <v>3382000</v>
      </c>
      <c r="O17" s="113">
        <f t="shared" si="7"/>
        <v>37976500</v>
      </c>
      <c r="P17" s="112">
        <f t="shared" si="1"/>
        <v>41084000</v>
      </c>
      <c r="Q17" s="113">
        <f t="shared" si="2"/>
        <v>70615875</v>
      </c>
      <c r="R17" s="58">
        <f t="shared" si="3"/>
        <v>-49.575070821529742</v>
      </c>
      <c r="S17" s="59">
        <f t="shared" si="4"/>
        <v>128.94558490377673</v>
      </c>
      <c r="T17" s="58">
        <f>IF((SUM($E9:$E14))=0,0,(P17/(SUM($E9:$E14))*100))</f>
        <v>31.005856426975793</v>
      </c>
      <c r="U17" s="60">
        <f>IF((SUM($E9:$E14))=0,0,(Q17/(SUM($E9:$E14))*100))</f>
        <v>53.293391142908895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>
        <v>75229000</v>
      </c>
      <c r="C19" s="108">
        <v>627000</v>
      </c>
      <c r="D19" s="108"/>
      <c r="E19" s="108">
        <f t="shared" ref="E19:E26" si="8">$B19      +$C19      +$D19</f>
        <v>75856000</v>
      </c>
      <c r="F19" s="109">
        <v>75856000</v>
      </c>
      <c r="G19" s="110">
        <v>75856000</v>
      </c>
      <c r="H19" s="109">
        <v>11645000</v>
      </c>
      <c r="I19" s="110">
        <v>10126718</v>
      </c>
      <c r="J19" s="109">
        <v>22562000</v>
      </c>
      <c r="K19" s="110">
        <v>23081491</v>
      </c>
      <c r="L19" s="109">
        <v>6427000</v>
      </c>
      <c r="M19" s="110">
        <v>5103480</v>
      </c>
      <c r="N19" s="109">
        <v>33448000</v>
      </c>
      <c r="O19" s="110">
        <v>34061065</v>
      </c>
      <c r="P19" s="109">
        <f t="shared" ref="P19:P26" si="9">$H19      +$J19      +$L19      +$N19</f>
        <v>74082000</v>
      </c>
      <c r="Q19" s="110">
        <f t="shared" ref="Q19:Q26" si="10">$I19      +$K19      +$M19      +$O19</f>
        <v>72372754</v>
      </c>
      <c r="R19" s="54">
        <f t="shared" ref="R19:R26" si="11">IF(($L19      =0),0,((($N19      -$L19      )/$L19      )*100))</f>
        <v>420.42943830714171</v>
      </c>
      <c r="S19" s="55">
        <f t="shared" ref="S19:S26" si="12">IF(($M19      =0),0,((($O19      -$M19      )/$M19      )*100))</f>
        <v>567.40861137890226</v>
      </c>
      <c r="T19" s="54">
        <f t="shared" ref="T19:T25" si="13">IF(($E19      =0),0,(($P19      /$E19      )*100))</f>
        <v>97.661358363214518</v>
      </c>
      <c r="U19" s="56">
        <f t="shared" ref="U19:U25" si="14">IF(($E19      =0),0,(($Q19      /$E19      )*100))</f>
        <v>95.408081101033531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>
        <v>11620000</v>
      </c>
      <c r="C21" s="108"/>
      <c r="D21" s="108"/>
      <c r="E21" s="108">
        <f t="shared" si="8"/>
        <v>11620000</v>
      </c>
      <c r="F21" s="109">
        <v>11620000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>
        <v>33000000</v>
      </c>
      <c r="D22" s="108"/>
      <c r="E22" s="108">
        <f t="shared" si="8"/>
        <v>33000000</v>
      </c>
      <c r="F22" s="109">
        <v>33000000</v>
      </c>
      <c r="G22" s="110">
        <v>33000000</v>
      </c>
      <c r="H22" s="109"/>
      <c r="I22" s="110"/>
      <c r="J22" s="109"/>
      <c r="K22" s="110"/>
      <c r="L22" s="109"/>
      <c r="M22" s="110">
        <v>2314780</v>
      </c>
      <c r="N22" s="109">
        <v>464000</v>
      </c>
      <c r="O22" s="110">
        <v>8553940</v>
      </c>
      <c r="P22" s="109">
        <f t="shared" si="9"/>
        <v>464000</v>
      </c>
      <c r="Q22" s="110">
        <f t="shared" si="10"/>
        <v>10868720</v>
      </c>
      <c r="R22" s="54">
        <f t="shared" si="11"/>
        <v>0</v>
      </c>
      <c r="S22" s="55">
        <f t="shared" si="12"/>
        <v>269.53576581791793</v>
      </c>
      <c r="T22" s="54">
        <f t="shared" si="13"/>
        <v>1.406060606060606</v>
      </c>
      <c r="U22" s="56">
        <f t="shared" si="14"/>
        <v>32.935515151515148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86849000</v>
      </c>
      <c r="C26" s="111">
        <f>SUM(C19:C25)</f>
        <v>33627000</v>
      </c>
      <c r="D26" s="111"/>
      <c r="E26" s="111">
        <f t="shared" si="8"/>
        <v>120476000</v>
      </c>
      <c r="F26" s="112">
        <f t="shared" ref="F26:O26" si="15">SUM(F19:F25)</f>
        <v>120476000</v>
      </c>
      <c r="G26" s="113">
        <f t="shared" si="15"/>
        <v>108856000</v>
      </c>
      <c r="H26" s="112">
        <f t="shared" si="15"/>
        <v>11645000</v>
      </c>
      <c r="I26" s="113">
        <f t="shared" si="15"/>
        <v>10126718</v>
      </c>
      <c r="J26" s="112">
        <f t="shared" si="15"/>
        <v>22562000</v>
      </c>
      <c r="K26" s="113">
        <f t="shared" si="15"/>
        <v>23081491</v>
      </c>
      <c r="L26" s="112">
        <f t="shared" si="15"/>
        <v>6427000</v>
      </c>
      <c r="M26" s="113">
        <f t="shared" si="15"/>
        <v>7418260</v>
      </c>
      <c r="N26" s="112">
        <f t="shared" si="15"/>
        <v>33912000</v>
      </c>
      <c r="O26" s="113">
        <f t="shared" si="15"/>
        <v>42615005</v>
      </c>
      <c r="P26" s="112">
        <f t="shared" si="9"/>
        <v>74546000</v>
      </c>
      <c r="Q26" s="113">
        <f t="shared" si="10"/>
        <v>83241474</v>
      </c>
      <c r="R26" s="58">
        <f t="shared" si="11"/>
        <v>427.64898086198843</v>
      </c>
      <c r="S26" s="59">
        <f t="shared" si="12"/>
        <v>474.46092479907691</v>
      </c>
      <c r="T26" s="58">
        <f>IF(($E26-$E21-$E25)   =0,0,($P26   /($E26-$E21-$E25)   )*100)</f>
        <v>68.481296391563163</v>
      </c>
      <c r="U26" s="60">
        <f>IF(($E26-$E21-$E25)   =0,0,($Q26   /($E26-$E21-$E25)   )*100)</f>
        <v>76.469348497097073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>
        <v>14908000</v>
      </c>
      <c r="C31" s="108">
        <v>619000</v>
      </c>
      <c r="D31" s="108"/>
      <c r="E31" s="108">
        <f>$B31      +$C31      +$D31</f>
        <v>15527000</v>
      </c>
      <c r="F31" s="109">
        <v>15527000</v>
      </c>
      <c r="G31" s="110">
        <v>15527000</v>
      </c>
      <c r="H31" s="109">
        <v>1977000</v>
      </c>
      <c r="I31" s="110">
        <v>-10409595</v>
      </c>
      <c r="J31" s="109">
        <v>2207000</v>
      </c>
      <c r="K31" s="110">
        <v>3286979</v>
      </c>
      <c r="L31" s="109">
        <v>2026000</v>
      </c>
      <c r="M31" s="110">
        <v>3737315</v>
      </c>
      <c r="N31" s="109">
        <v>6043000</v>
      </c>
      <c r="O31" s="110">
        <v>6411880</v>
      </c>
      <c r="P31" s="109">
        <f>$H31      +$J31      +$L31      +$N31</f>
        <v>12253000</v>
      </c>
      <c r="Q31" s="110">
        <f>$I31      +$K31      +$M31      +$O31</f>
        <v>3026579</v>
      </c>
      <c r="R31" s="54">
        <f>IF(($L31      =0),0,((($N31      -$L31      )/$L31      )*100))</f>
        <v>198.27245804540968</v>
      </c>
      <c r="S31" s="55">
        <f>IF(($M31      =0),0,((($O31      -$M31      )/$M31      )*100))</f>
        <v>71.563809847443949</v>
      </c>
      <c r="T31" s="54">
        <f>IF(($E31      =0),0,(($P31      /$E31      )*100))</f>
        <v>78.914149545952213</v>
      </c>
      <c r="U31" s="56">
        <f>IF(($E31      =0),0,(($Q31      /$E31      )*100))</f>
        <v>19.492361692535585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14908000</v>
      </c>
      <c r="C32" s="111">
        <f>SUM(C28:C31)</f>
        <v>619000</v>
      </c>
      <c r="D32" s="111"/>
      <c r="E32" s="111">
        <f>$B32      +$C32      +$D32</f>
        <v>15527000</v>
      </c>
      <c r="F32" s="112">
        <f t="shared" ref="F32:O32" si="16">SUM(F28:F31)</f>
        <v>15527000</v>
      </c>
      <c r="G32" s="113">
        <f t="shared" si="16"/>
        <v>15527000</v>
      </c>
      <c r="H32" s="112">
        <f t="shared" si="16"/>
        <v>1977000</v>
      </c>
      <c r="I32" s="113">
        <f t="shared" si="16"/>
        <v>-10409595</v>
      </c>
      <c r="J32" s="112">
        <f t="shared" si="16"/>
        <v>2207000</v>
      </c>
      <c r="K32" s="113">
        <f t="shared" si="16"/>
        <v>3286979</v>
      </c>
      <c r="L32" s="112">
        <f t="shared" si="16"/>
        <v>2026000</v>
      </c>
      <c r="M32" s="113">
        <f t="shared" si="16"/>
        <v>3737315</v>
      </c>
      <c r="N32" s="112">
        <f t="shared" si="16"/>
        <v>6043000</v>
      </c>
      <c r="O32" s="113">
        <f t="shared" si="16"/>
        <v>6411880</v>
      </c>
      <c r="P32" s="112">
        <f>$H32      +$J32      +$L32      +$N32</f>
        <v>12253000</v>
      </c>
      <c r="Q32" s="113">
        <f>$I32      +$K32      +$M32      +$O32</f>
        <v>3026579</v>
      </c>
      <c r="R32" s="58">
        <f>IF(($L32      =0),0,((($N32      -$L32      )/$L32      )*100))</f>
        <v>198.27245804540968</v>
      </c>
      <c r="S32" s="59">
        <f>IF(($M32      =0),0,((($O32      -$M32      )/$M32      )*100))</f>
        <v>71.563809847443949</v>
      </c>
      <c r="T32" s="58">
        <f>IF($E32   =0,0,($P32   /$E32   )*100)</f>
        <v>78.914149545952213</v>
      </c>
      <c r="U32" s="60">
        <f>IF($E32   =0,0,($Q32   /$E32   )*100)</f>
        <v>19.492361692535585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38763000</v>
      </c>
      <c r="C34" s="108">
        <v>-517000</v>
      </c>
      <c r="D34" s="108"/>
      <c r="E34" s="108">
        <f>$B34      +$C34      +$D34</f>
        <v>38246000</v>
      </c>
      <c r="F34" s="109">
        <v>38246000</v>
      </c>
      <c r="G34" s="110">
        <v>38246000</v>
      </c>
      <c r="H34" s="109">
        <v>5741000</v>
      </c>
      <c r="I34" s="110">
        <v>-2872079</v>
      </c>
      <c r="J34" s="109">
        <v>11942000</v>
      </c>
      <c r="K34" s="110">
        <v>7776216</v>
      </c>
      <c r="L34" s="109">
        <v>6919000</v>
      </c>
      <c r="M34" s="110">
        <v>6060311</v>
      </c>
      <c r="N34" s="109">
        <v>5850000</v>
      </c>
      <c r="O34" s="110">
        <v>5409412</v>
      </c>
      <c r="P34" s="109">
        <f>$H34      +$J34      +$L34      +$N34</f>
        <v>30452000</v>
      </c>
      <c r="Q34" s="110">
        <f>$I34      +$K34      +$M34      +$O34</f>
        <v>16373860</v>
      </c>
      <c r="R34" s="54">
        <f>IF(($L34      =0),0,((($N34      -$L34      )/$L34      )*100))</f>
        <v>-15.450209567856627</v>
      </c>
      <c r="S34" s="55">
        <f>IF(($M34      =0),0,((($O34      -$M34      )/$M34      )*100))</f>
        <v>-10.740356394251053</v>
      </c>
      <c r="T34" s="54">
        <f>IF(($E34      =0),0,(($P34      /$E34      )*100))</f>
        <v>79.621398316163777</v>
      </c>
      <c r="U34" s="56">
        <f>IF(($E34      =0),0,(($Q34      /$E34      )*100))</f>
        <v>42.811954191287974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38763000</v>
      </c>
      <c r="C35" s="111">
        <f>C34</f>
        <v>-517000</v>
      </c>
      <c r="D35" s="111"/>
      <c r="E35" s="111">
        <f>$B35      +$C35      +$D35</f>
        <v>38246000</v>
      </c>
      <c r="F35" s="112">
        <f t="shared" ref="F35:O35" si="17">F34</f>
        <v>38246000</v>
      </c>
      <c r="G35" s="113">
        <f t="shared" si="17"/>
        <v>38246000</v>
      </c>
      <c r="H35" s="112">
        <f t="shared" si="17"/>
        <v>5741000</v>
      </c>
      <c r="I35" s="113">
        <f t="shared" si="17"/>
        <v>-2872079</v>
      </c>
      <c r="J35" s="112">
        <f t="shared" si="17"/>
        <v>11942000</v>
      </c>
      <c r="K35" s="113">
        <f t="shared" si="17"/>
        <v>7776216</v>
      </c>
      <c r="L35" s="112">
        <f t="shared" si="17"/>
        <v>6919000</v>
      </c>
      <c r="M35" s="113">
        <f t="shared" si="17"/>
        <v>6060311</v>
      </c>
      <c r="N35" s="112">
        <f t="shared" si="17"/>
        <v>5850000</v>
      </c>
      <c r="O35" s="113">
        <f t="shared" si="17"/>
        <v>5409412</v>
      </c>
      <c r="P35" s="112">
        <f>$H35      +$J35      +$L35      +$N35</f>
        <v>30452000</v>
      </c>
      <c r="Q35" s="113">
        <f>$I35      +$K35      +$M35      +$O35</f>
        <v>16373860</v>
      </c>
      <c r="R35" s="58">
        <f>IF(($L35      =0),0,((($N35      -$L35      )/$L35      )*100))</f>
        <v>-15.450209567856627</v>
      </c>
      <c r="S35" s="59">
        <f>IF(($M35      =0),0,((($O35      -$M35      )/$M35      )*100))</f>
        <v>-10.740356394251053</v>
      </c>
      <c r="T35" s="58">
        <f>IF($E35   =0,0,($P35   /$E35   )*100)</f>
        <v>79.621398316163777</v>
      </c>
      <c r="U35" s="60">
        <f>IF($E35   =0,0,($Q35   /$E35   )*100)</f>
        <v>42.811954191287974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107009000</v>
      </c>
      <c r="C37" s="108">
        <v>4497000</v>
      </c>
      <c r="D37" s="108"/>
      <c r="E37" s="108">
        <f t="shared" ref="E37:E42" si="18">$B37      +$C37      +$D37</f>
        <v>111506000</v>
      </c>
      <c r="F37" s="109">
        <v>111506000</v>
      </c>
      <c r="G37" s="110">
        <v>111506000</v>
      </c>
      <c r="H37" s="109">
        <v>22583000</v>
      </c>
      <c r="I37" s="110">
        <v>16870703</v>
      </c>
      <c r="J37" s="109">
        <v>19445000</v>
      </c>
      <c r="K37" s="110">
        <v>15669251</v>
      </c>
      <c r="L37" s="109">
        <v>21481000</v>
      </c>
      <c r="M37" s="110">
        <v>22011436</v>
      </c>
      <c r="N37" s="109">
        <v>38018000</v>
      </c>
      <c r="O37" s="110">
        <v>21667968</v>
      </c>
      <c r="P37" s="109">
        <f t="shared" ref="P37:P42" si="19">$H37      +$J37      +$L37      +$N37</f>
        <v>101527000</v>
      </c>
      <c r="Q37" s="110">
        <f t="shared" ref="Q37:Q42" si="20">$I37      +$K37      +$M37      +$O37</f>
        <v>76219358</v>
      </c>
      <c r="R37" s="54">
        <f t="shared" ref="R37:R42" si="21">IF(($L37      =0),0,((($N37      -$L37      )/$L37      )*100))</f>
        <v>76.984311717331593</v>
      </c>
      <c r="S37" s="55">
        <f t="shared" ref="S37:S42" si="22">IF(($M37      =0),0,((($O37      -$M37      )/$M37      )*100))</f>
        <v>-1.5604070538605477</v>
      </c>
      <c r="T37" s="54">
        <f t="shared" ref="T37:T41" si="23">IF(($E37      =0),0,(($P37      /$E37      )*100))</f>
        <v>91.050705791616593</v>
      </c>
      <c r="U37" s="56">
        <f t="shared" ref="U37:U41" si="24">IF(($E37      =0),0,(($Q37      /$E37      )*100))</f>
        <v>68.354490341326922</v>
      </c>
      <c r="V37" s="109">
        <v>1122000</v>
      </c>
      <c r="W37" s="110" t="s">
        <v>36</v>
      </c>
    </row>
    <row r="38" spans="1:23" ht="13" customHeight="1" x14ac:dyDescent="0.3">
      <c r="A38" s="53" t="s">
        <v>62</v>
      </c>
      <c r="B38" s="108">
        <v>187556000</v>
      </c>
      <c r="C38" s="108"/>
      <c r="D38" s="108"/>
      <c r="E38" s="108">
        <f t="shared" si="18"/>
        <v>187556000</v>
      </c>
      <c r="F38" s="109">
        <v>187556000</v>
      </c>
      <c r="G38" s="110">
        <v>0</v>
      </c>
      <c r="H38" s="109"/>
      <c r="I38" s="110"/>
      <c r="J38" s="109"/>
      <c r="K38" s="110"/>
      <c r="L38" s="109"/>
      <c r="M38" s="110"/>
      <c r="N38" s="109">
        <v>17087000</v>
      </c>
      <c r="O38" s="110"/>
      <c r="P38" s="109">
        <f t="shared" si="19"/>
        <v>17087000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9.1103457100812548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>
        <v>19000000</v>
      </c>
      <c r="C40" s="108"/>
      <c r="D40" s="108"/>
      <c r="E40" s="108">
        <f t="shared" si="18"/>
        <v>19000000</v>
      </c>
      <c r="F40" s="109">
        <v>19000000</v>
      </c>
      <c r="G40" s="110">
        <v>19000000</v>
      </c>
      <c r="H40" s="109">
        <v>275000</v>
      </c>
      <c r="I40" s="110"/>
      <c r="J40" s="109">
        <v>7126000</v>
      </c>
      <c r="K40" s="110">
        <v>4339259</v>
      </c>
      <c r="L40" s="109">
        <v>7153000</v>
      </c>
      <c r="M40" s="110">
        <v>6598860</v>
      </c>
      <c r="N40" s="109">
        <v>3326000</v>
      </c>
      <c r="O40" s="110">
        <v>6207330</v>
      </c>
      <c r="P40" s="109">
        <f t="shared" si="19"/>
        <v>17880000</v>
      </c>
      <c r="Q40" s="110">
        <f t="shared" si="20"/>
        <v>17145449</v>
      </c>
      <c r="R40" s="54">
        <f t="shared" si="21"/>
        <v>-53.502027121487487</v>
      </c>
      <c r="S40" s="55">
        <f t="shared" si="22"/>
        <v>-5.9332975695802004</v>
      </c>
      <c r="T40" s="54">
        <f t="shared" si="23"/>
        <v>94.10526315789474</v>
      </c>
      <c r="U40" s="56">
        <f t="shared" si="24"/>
        <v>90.239205263157899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313565000</v>
      </c>
      <c r="C42" s="111">
        <f>SUM(C37:C41)</f>
        <v>4497000</v>
      </c>
      <c r="D42" s="111"/>
      <c r="E42" s="111">
        <f t="shared" si="18"/>
        <v>318062000</v>
      </c>
      <c r="F42" s="112">
        <f t="shared" ref="F42:O42" si="25">SUM(F37:F41)</f>
        <v>318062000</v>
      </c>
      <c r="G42" s="113">
        <f t="shared" si="25"/>
        <v>130506000</v>
      </c>
      <c r="H42" s="112">
        <f t="shared" si="25"/>
        <v>22858000</v>
      </c>
      <c r="I42" s="113">
        <f t="shared" si="25"/>
        <v>16870703</v>
      </c>
      <c r="J42" s="112">
        <f t="shared" si="25"/>
        <v>26571000</v>
      </c>
      <c r="K42" s="113">
        <f t="shared" si="25"/>
        <v>20008510</v>
      </c>
      <c r="L42" s="112">
        <f t="shared" si="25"/>
        <v>28634000</v>
      </c>
      <c r="M42" s="113">
        <f t="shared" si="25"/>
        <v>28610296</v>
      </c>
      <c r="N42" s="112">
        <f t="shared" si="25"/>
        <v>58431000</v>
      </c>
      <c r="O42" s="113">
        <f t="shared" si="25"/>
        <v>27875298</v>
      </c>
      <c r="P42" s="112">
        <f t="shared" si="19"/>
        <v>136494000</v>
      </c>
      <c r="Q42" s="113">
        <f t="shared" si="20"/>
        <v>93364807</v>
      </c>
      <c r="R42" s="58">
        <f t="shared" si="21"/>
        <v>104.06160508486415</v>
      </c>
      <c r="S42" s="59">
        <f t="shared" si="22"/>
        <v>-2.568998237557556</v>
      </c>
      <c r="T42" s="58">
        <f>IF((+$E37+$E40) =0,0,(P42   /(+$E37+$E40) )*100)</f>
        <v>104.58829479104411</v>
      </c>
      <c r="U42" s="60">
        <f>IF((+$E37+$E40) =0,0,(Q42   /(+$E37+$E40) )*100)</f>
        <v>71.540624185861191</v>
      </c>
      <c r="V42" s="112">
        <f>SUM(V37:V41)</f>
        <v>1122000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>
        <v>577000000</v>
      </c>
      <c r="C45" s="108"/>
      <c r="D45" s="108"/>
      <c r="E45" s="108">
        <f t="shared" si="26"/>
        <v>577000000</v>
      </c>
      <c r="F45" s="109">
        <v>577000000</v>
      </c>
      <c r="G45" s="110">
        <v>445000000</v>
      </c>
      <c r="H45" s="109">
        <v>68713000</v>
      </c>
      <c r="I45" s="110">
        <v>26764872</v>
      </c>
      <c r="J45" s="109">
        <v>199669000</v>
      </c>
      <c r="K45" s="110">
        <v>195220457</v>
      </c>
      <c r="L45" s="109">
        <v>142887000</v>
      </c>
      <c r="M45" s="110">
        <v>191557906</v>
      </c>
      <c r="N45" s="109">
        <v>32703000</v>
      </c>
      <c r="O45" s="110">
        <v>163456765</v>
      </c>
      <c r="P45" s="109">
        <f t="shared" si="27"/>
        <v>443972000</v>
      </c>
      <c r="Q45" s="110">
        <f t="shared" si="28"/>
        <v>577000000</v>
      </c>
      <c r="R45" s="54">
        <f t="shared" si="29"/>
        <v>-77.112683449159121</v>
      </c>
      <c r="S45" s="55">
        <f t="shared" si="30"/>
        <v>-14.669789196797755</v>
      </c>
      <c r="T45" s="54">
        <f t="shared" si="31"/>
        <v>76.944887348353546</v>
      </c>
      <c r="U45" s="56">
        <f t="shared" si="32"/>
        <v>100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>
        <v>35281000</v>
      </c>
      <c r="C46" s="108"/>
      <c r="D46" s="108"/>
      <c r="E46" s="108">
        <f t="shared" si="26"/>
        <v>35281000</v>
      </c>
      <c r="F46" s="109">
        <v>35281000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327492000</v>
      </c>
      <c r="C53" s="108">
        <v>18389000</v>
      </c>
      <c r="D53" s="108"/>
      <c r="E53" s="108">
        <f t="shared" si="26"/>
        <v>345881000</v>
      </c>
      <c r="F53" s="109">
        <v>345881000</v>
      </c>
      <c r="G53" s="110">
        <v>345881000</v>
      </c>
      <c r="H53" s="109">
        <v>71944000</v>
      </c>
      <c r="I53" s="110">
        <v>27031276</v>
      </c>
      <c r="J53" s="109">
        <v>57833000</v>
      </c>
      <c r="K53" s="110">
        <v>43399239</v>
      </c>
      <c r="L53" s="109">
        <v>20245000</v>
      </c>
      <c r="M53" s="110">
        <v>19578101</v>
      </c>
      <c r="N53" s="109">
        <v>96574000</v>
      </c>
      <c r="O53" s="110">
        <v>57349429</v>
      </c>
      <c r="P53" s="109">
        <f t="shared" si="27"/>
        <v>246596000</v>
      </c>
      <c r="Q53" s="110">
        <f t="shared" si="28"/>
        <v>147358045</v>
      </c>
      <c r="R53" s="54">
        <f t="shared" si="29"/>
        <v>377.02642627809337</v>
      </c>
      <c r="S53" s="55">
        <f t="shared" si="30"/>
        <v>192.9264130366883</v>
      </c>
      <c r="T53" s="54">
        <f t="shared" si="31"/>
        <v>71.295040779921408</v>
      </c>
      <c r="U53" s="56">
        <f t="shared" si="32"/>
        <v>42.603683058624206</v>
      </c>
      <c r="V53" s="109">
        <v>14531000</v>
      </c>
      <c r="W53" s="110">
        <v>1438000</v>
      </c>
    </row>
    <row r="54" spans="1:23" ht="13" customHeight="1" x14ac:dyDescent="0.3">
      <c r="A54" s="53" t="s">
        <v>77</v>
      </c>
      <c r="B54" s="108">
        <v>30000000</v>
      </c>
      <c r="C54" s="108"/>
      <c r="D54" s="108"/>
      <c r="E54" s="108">
        <f t="shared" si="26"/>
        <v>30000000</v>
      </c>
      <c r="F54" s="109">
        <v>30000000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969773000</v>
      </c>
      <c r="C55" s="111">
        <f>SUM(C44:C54)</f>
        <v>18389000</v>
      </c>
      <c r="D55" s="111"/>
      <c r="E55" s="111">
        <f t="shared" si="26"/>
        <v>988162000</v>
      </c>
      <c r="F55" s="112">
        <f t="shared" ref="F55:O55" si="33">SUM(F44:F54)</f>
        <v>988162000</v>
      </c>
      <c r="G55" s="113">
        <f t="shared" si="33"/>
        <v>790881000</v>
      </c>
      <c r="H55" s="112">
        <f t="shared" si="33"/>
        <v>140657000</v>
      </c>
      <c r="I55" s="113">
        <f t="shared" si="33"/>
        <v>53796148</v>
      </c>
      <c r="J55" s="112">
        <f t="shared" si="33"/>
        <v>257502000</v>
      </c>
      <c r="K55" s="113">
        <f t="shared" si="33"/>
        <v>238619696</v>
      </c>
      <c r="L55" s="112">
        <f t="shared" si="33"/>
        <v>163132000</v>
      </c>
      <c r="M55" s="113">
        <f t="shared" si="33"/>
        <v>211136007</v>
      </c>
      <c r="N55" s="112">
        <f t="shared" si="33"/>
        <v>129277000</v>
      </c>
      <c r="O55" s="113">
        <f t="shared" si="33"/>
        <v>220806194</v>
      </c>
      <c r="P55" s="112">
        <f t="shared" si="27"/>
        <v>690568000</v>
      </c>
      <c r="Q55" s="113">
        <f t="shared" si="28"/>
        <v>724358045</v>
      </c>
      <c r="R55" s="58">
        <f t="shared" si="29"/>
        <v>-20.753132432631244</v>
      </c>
      <c r="S55" s="59">
        <f t="shared" si="30"/>
        <v>4.5800747761607523</v>
      </c>
      <c r="T55" s="58">
        <f>IF((+$E45+$E47+$E49+$E50+$E53) =0,0,(P55   /(+$E45+$E47+$E49+$E50+$E53) )*100)</f>
        <v>74.827415452263082</v>
      </c>
      <c r="U55" s="60">
        <f>IF((+$E45+$E47+$E49+$E50+$E53) =0,0,(Q55   /(+$E45+$E47+$E49+$E50+$E53) )*100)</f>
        <v>78.488780785388371</v>
      </c>
      <c r="V55" s="112">
        <f>SUM(V44:V54)</f>
        <v>14531000</v>
      </c>
      <c r="W55" s="113">
        <f>SUM(W44:W54)</f>
        <v>1438000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1548958000</v>
      </c>
      <c r="C69" s="120">
        <f>SUM(C9:C16,C19:C25,C28:C31,C34,C37:C41,C44:C54,C57:C60,C63:C67)</f>
        <v>166544000</v>
      </c>
      <c r="D69" s="120"/>
      <c r="E69" s="120">
        <f t="shared" si="35"/>
        <v>1715502000</v>
      </c>
      <c r="F69" s="121">
        <f t="shared" ref="F69:O69" si="43">SUM(F9:F16,F19:F25,F28:F31,F34,F37:F41,F44:F54,F57:F60,F63:F67)</f>
        <v>1715502000</v>
      </c>
      <c r="G69" s="122">
        <f t="shared" si="43"/>
        <v>1216520000</v>
      </c>
      <c r="H69" s="121">
        <f t="shared" si="43"/>
        <v>204176000</v>
      </c>
      <c r="I69" s="122">
        <f t="shared" si="43"/>
        <v>65503779</v>
      </c>
      <c r="J69" s="121">
        <f t="shared" si="43"/>
        <v>330481000</v>
      </c>
      <c r="K69" s="122">
        <f t="shared" si="43"/>
        <v>310832817</v>
      </c>
      <c r="L69" s="121">
        <f t="shared" si="43"/>
        <v>213845000</v>
      </c>
      <c r="M69" s="122">
        <f t="shared" si="43"/>
        <v>273549755</v>
      </c>
      <c r="N69" s="121">
        <f t="shared" si="43"/>
        <v>236895000</v>
      </c>
      <c r="O69" s="122">
        <f t="shared" si="43"/>
        <v>341094289</v>
      </c>
      <c r="P69" s="121">
        <f t="shared" si="36"/>
        <v>985397000</v>
      </c>
      <c r="Q69" s="122">
        <f t="shared" si="37"/>
        <v>990980640</v>
      </c>
      <c r="R69" s="67">
        <f t="shared" si="38"/>
        <v>10.778835137599662</v>
      </c>
      <c r="S69" s="68">
        <f t="shared" si="39"/>
        <v>24.691864191214503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73.07247945896242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73.486536350962538</v>
      </c>
      <c r="V69" s="121">
        <f>SUM(V9:V16,V19:V25,V28:V31,V34,V37:V41,V44:V54,V57:V60,V63:V67)</f>
        <v>15653000</v>
      </c>
      <c r="W69" s="122">
        <f>SUM(W9:W16,W19:W25,W28:W31,W34,W37:W41,W44:W54,W57:W60,W63:W67)</f>
        <v>1438000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509901000</v>
      </c>
      <c r="C71" s="108">
        <v>-24620000</v>
      </c>
      <c r="D71" s="108"/>
      <c r="E71" s="108">
        <f>$B71      +$C71      +$D71</f>
        <v>485281000</v>
      </c>
      <c r="F71" s="109">
        <v>485281000</v>
      </c>
      <c r="G71" s="110">
        <v>485281000</v>
      </c>
      <c r="H71" s="109">
        <v>92227000</v>
      </c>
      <c r="I71" s="110">
        <v>30693512</v>
      </c>
      <c r="J71" s="109">
        <v>140430000</v>
      </c>
      <c r="K71" s="110">
        <v>55432577</v>
      </c>
      <c r="L71" s="109">
        <v>60935000</v>
      </c>
      <c r="M71" s="110">
        <v>53328727</v>
      </c>
      <c r="N71" s="109">
        <v>120332000</v>
      </c>
      <c r="O71" s="110">
        <v>62730681</v>
      </c>
      <c r="P71" s="109">
        <f>$H71      +$J71      +$L71      +$N71</f>
        <v>413924000</v>
      </c>
      <c r="Q71" s="110">
        <f>$I71      +$K71      +$M71      +$O71</f>
        <v>202185497</v>
      </c>
      <c r="R71" s="54">
        <f>IF(($L71      =0),0,((($N71      -$L71      )/$L71      )*100))</f>
        <v>97.475999015344215</v>
      </c>
      <c r="S71" s="55">
        <f>IF(($M71      =0),0,((($O71      -$M71      )/$M71      )*100))</f>
        <v>17.630186447165709</v>
      </c>
      <c r="T71" s="54">
        <f>IF(($E71      =0),0,(($P71      /$E71      )*100))</f>
        <v>85.295735872618124</v>
      </c>
      <c r="U71" s="56">
        <f>IF(($E71      =0),0,(($Q71      /$E71      )*100))</f>
        <v>41.663592228008099</v>
      </c>
      <c r="V71" s="109">
        <v>11877000</v>
      </c>
      <c r="W71" s="110">
        <v>0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509901000</v>
      </c>
      <c r="C73" s="117">
        <f>SUM(C71:C72)</f>
        <v>-24620000</v>
      </c>
      <c r="D73" s="117"/>
      <c r="E73" s="117">
        <f>$B73      +$C73      +$D73</f>
        <v>485281000</v>
      </c>
      <c r="F73" s="118">
        <f t="shared" ref="F73:O73" si="44">SUM(F71:F72)</f>
        <v>485281000</v>
      </c>
      <c r="G73" s="119">
        <f t="shared" si="44"/>
        <v>485281000</v>
      </c>
      <c r="H73" s="118">
        <f t="shared" si="44"/>
        <v>92227000</v>
      </c>
      <c r="I73" s="119">
        <f t="shared" si="44"/>
        <v>30693512</v>
      </c>
      <c r="J73" s="118">
        <f t="shared" si="44"/>
        <v>140430000</v>
      </c>
      <c r="K73" s="119">
        <f t="shared" si="44"/>
        <v>55432577</v>
      </c>
      <c r="L73" s="118">
        <f t="shared" si="44"/>
        <v>60935000</v>
      </c>
      <c r="M73" s="119">
        <f t="shared" si="44"/>
        <v>53328727</v>
      </c>
      <c r="N73" s="118">
        <f t="shared" si="44"/>
        <v>120332000</v>
      </c>
      <c r="O73" s="119">
        <f t="shared" si="44"/>
        <v>62730681</v>
      </c>
      <c r="P73" s="118">
        <f>$H73      +$J73      +$L73      +$N73</f>
        <v>413924000</v>
      </c>
      <c r="Q73" s="119">
        <f>$I73      +$K73      +$M73      +$O73</f>
        <v>202185497</v>
      </c>
      <c r="R73" s="63">
        <f>IF(($L73      =0),0,((($N73      -$L73      )/$L73      )*100))</f>
        <v>97.475999015344215</v>
      </c>
      <c r="S73" s="64">
        <f>IF(($M73      =0),0,((($O73      -$M73      )/$M73      )*100))</f>
        <v>17.630186447165709</v>
      </c>
      <c r="T73" s="63">
        <f>IF(($E71      =0),0,(($P71      /$E71      )*100))</f>
        <v>85.295735872618124</v>
      </c>
      <c r="U73" s="65">
        <f>IF($E71   =0,0,($Q71   /$E71 )*100)</f>
        <v>41.663592228008099</v>
      </c>
      <c r="V73" s="118">
        <f>SUM(V71:V72)</f>
        <v>11877000</v>
      </c>
      <c r="W73" s="119">
        <f>SUM(W71:W72)</f>
        <v>0</v>
      </c>
    </row>
    <row r="74" spans="1:23" ht="13" customHeight="1" x14ac:dyDescent="0.3">
      <c r="A74" s="66" t="s">
        <v>89</v>
      </c>
      <c r="B74" s="120">
        <f>SUM(B71:B72)</f>
        <v>509901000</v>
      </c>
      <c r="C74" s="120">
        <f>SUM(C71:C72)</f>
        <v>-24620000</v>
      </c>
      <c r="D74" s="120"/>
      <c r="E74" s="120">
        <f>$B74      +$C74      +$D74</f>
        <v>485281000</v>
      </c>
      <c r="F74" s="121">
        <f t="shared" ref="F74:O74" si="45">SUM(F71:F72)</f>
        <v>485281000</v>
      </c>
      <c r="G74" s="122">
        <f t="shared" si="45"/>
        <v>485281000</v>
      </c>
      <c r="H74" s="121">
        <f t="shared" si="45"/>
        <v>92227000</v>
      </c>
      <c r="I74" s="122">
        <f t="shared" si="45"/>
        <v>30693512</v>
      </c>
      <c r="J74" s="121">
        <f t="shared" si="45"/>
        <v>140430000</v>
      </c>
      <c r="K74" s="122">
        <f t="shared" si="45"/>
        <v>55432577</v>
      </c>
      <c r="L74" s="121">
        <f t="shared" si="45"/>
        <v>60935000</v>
      </c>
      <c r="M74" s="122">
        <f t="shared" si="45"/>
        <v>53328727</v>
      </c>
      <c r="N74" s="121">
        <f t="shared" si="45"/>
        <v>120332000</v>
      </c>
      <c r="O74" s="122">
        <f t="shared" si="45"/>
        <v>62730681</v>
      </c>
      <c r="P74" s="121">
        <f>$H74      +$J74      +$L74      +$N74</f>
        <v>413924000</v>
      </c>
      <c r="Q74" s="122">
        <f>$I74      +$K74      +$M74      +$O74</f>
        <v>202185497</v>
      </c>
      <c r="R74" s="67">
        <f>IF(($L74      =0),0,((($N74      -$L74      )/$L74      )*100))</f>
        <v>97.475999015344215</v>
      </c>
      <c r="S74" s="68">
        <f>IF(($M74      =0),0,((($O74      -$M74      )/$M74      )*100))</f>
        <v>17.630186447165709</v>
      </c>
      <c r="T74" s="67">
        <f>IF(($E71      =0),0,(($P71      /$E71      )*100))</f>
        <v>85.295735872618124</v>
      </c>
      <c r="U74" s="71">
        <f>IF($E71   =0,0,($Q71   /$E71 )*100)</f>
        <v>41.663592228008099</v>
      </c>
      <c r="V74" s="121">
        <f>SUM(V71:V72)</f>
        <v>11877000</v>
      </c>
      <c r="W74" s="122">
        <f>SUM(W71:W72)</f>
        <v>0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2058859000</v>
      </c>
      <c r="C75" s="120">
        <f>SUM(C9:C16,C19:C25,C28:C31,C34,C37:C41,C44:C54,C57:C60,C63:C67,C71:C72)</f>
        <v>141924000</v>
      </c>
      <c r="D75" s="120"/>
      <c r="E75" s="120">
        <f>$B75      +$C75      +$D75</f>
        <v>2200783000</v>
      </c>
      <c r="F75" s="121">
        <f t="shared" ref="F75:O75" si="46">SUM(F9:F16,F19:F25,F28:F31,F34,F37:F41,F44:F54,F57:F60,F63:F67,F71:F72)</f>
        <v>2200783000</v>
      </c>
      <c r="G75" s="122">
        <f t="shared" si="46"/>
        <v>1701801000</v>
      </c>
      <c r="H75" s="121">
        <f t="shared" si="46"/>
        <v>296403000</v>
      </c>
      <c r="I75" s="122">
        <f t="shared" si="46"/>
        <v>96197291</v>
      </c>
      <c r="J75" s="121">
        <f t="shared" si="46"/>
        <v>470911000</v>
      </c>
      <c r="K75" s="122">
        <f t="shared" si="46"/>
        <v>366265394</v>
      </c>
      <c r="L75" s="121">
        <f t="shared" si="46"/>
        <v>274780000</v>
      </c>
      <c r="M75" s="122">
        <f t="shared" si="46"/>
        <v>326878482</v>
      </c>
      <c r="N75" s="121">
        <f t="shared" si="46"/>
        <v>357227000</v>
      </c>
      <c r="O75" s="122">
        <f t="shared" si="46"/>
        <v>403824970</v>
      </c>
      <c r="P75" s="121">
        <f>$H75      +$J75      +$L75      +$N75</f>
        <v>1399321000</v>
      </c>
      <c r="Q75" s="122">
        <f>$I75      +$K75      +$M75      +$O75</f>
        <v>1193166137</v>
      </c>
      <c r="R75" s="67">
        <f>IF(($L75      =0),0,((($N75      -$L75      )/$L75      )*100))</f>
        <v>30.004731057573331</v>
      </c>
      <c r="S75" s="68">
        <f>IF(($M75      =0),0,((($O75      -$M75      )/$M75      )*100))</f>
        <v>23.539783814830614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76.307134743628126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65.065191751994902</v>
      </c>
      <c r="V75" s="121">
        <f>SUM(V9:V16,V19:V25,V28:V31,V34,V37:V41,V44:V54,V57:V60,V63:V67,V71:V72)</f>
        <v>27530000</v>
      </c>
      <c r="W75" s="122">
        <f>SUM(W9:W16,W19:W25,W28:W31,W34,W37:W41,W44:W54,W57:W60,W63:W67,W71:W72)</f>
        <v>1438000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137610000</v>
      </c>
      <c r="C87" s="128">
        <f t="shared" si="48"/>
        <v>10144000</v>
      </c>
      <c r="D87" s="128">
        <f t="shared" si="48"/>
        <v>0</v>
      </c>
      <c r="E87" s="128">
        <f t="shared" si="48"/>
        <v>147754000</v>
      </c>
      <c r="F87" s="128">
        <f t="shared" si="48"/>
        <v>0</v>
      </c>
      <c r="G87" s="128">
        <f t="shared" si="48"/>
        <v>0</v>
      </c>
      <c r="H87" s="128">
        <f t="shared" si="48"/>
        <v>18677000</v>
      </c>
      <c r="I87" s="128">
        <f t="shared" si="48"/>
        <v>0</v>
      </c>
      <c r="J87" s="128">
        <f t="shared" si="48"/>
        <v>49798000</v>
      </c>
      <c r="K87" s="128">
        <f t="shared" si="48"/>
        <v>0</v>
      </c>
      <c r="L87" s="128">
        <f t="shared" si="48"/>
        <v>24530000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93005000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62.945842413741758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93005000</v>
      </c>
      <c r="C91" s="108">
        <v>10000000</v>
      </c>
      <c r="D91" s="108"/>
      <c r="E91" s="108">
        <f t="shared" si="49"/>
        <v>103005000</v>
      </c>
      <c r="F91" s="108">
        <v>0</v>
      </c>
      <c r="G91" s="108">
        <v>0</v>
      </c>
      <c r="H91" s="108">
        <v>18677000</v>
      </c>
      <c r="I91" s="108"/>
      <c r="J91" s="108">
        <v>49798000</v>
      </c>
      <c r="K91" s="108"/>
      <c r="L91" s="108">
        <v>24530000</v>
      </c>
      <c r="M91" s="108"/>
      <c r="N91" s="108"/>
      <c r="O91" s="108"/>
      <c r="P91" s="108">
        <f t="shared" si="50"/>
        <v>93005000</v>
      </c>
      <c r="Q91" s="108">
        <f t="shared" si="51"/>
        <v>0</v>
      </c>
      <c r="R91" s="98">
        <f t="shared" si="52"/>
        <v>-100</v>
      </c>
      <c r="S91" s="98">
        <f t="shared" si="53"/>
        <v>0</v>
      </c>
      <c r="T91" s="98">
        <f t="shared" si="54"/>
        <v>90.29173341099947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>
        <v>108000</v>
      </c>
      <c r="D92" s="108"/>
      <c r="E92" s="108">
        <f t="shared" si="49"/>
        <v>108000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44605000</v>
      </c>
      <c r="C93" s="108"/>
      <c r="D93" s="108"/>
      <c r="E93" s="108">
        <f t="shared" si="49"/>
        <v>44605000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>
        <v>36000</v>
      </c>
      <c r="D95" s="108"/>
      <c r="E95" s="108">
        <f t="shared" si="49"/>
        <v>36000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137610000</v>
      </c>
      <c r="C114" s="137">
        <f t="shared" si="62"/>
        <v>10144000</v>
      </c>
      <c r="D114" s="137">
        <f t="shared" si="62"/>
        <v>0</v>
      </c>
      <c r="E114" s="137">
        <f t="shared" si="62"/>
        <v>147754000</v>
      </c>
      <c r="F114" s="137">
        <f t="shared" si="62"/>
        <v>0</v>
      </c>
      <c r="G114" s="137">
        <f t="shared" si="62"/>
        <v>0</v>
      </c>
      <c r="H114" s="137">
        <f t="shared" si="62"/>
        <v>18677000</v>
      </c>
      <c r="I114" s="137">
        <f t="shared" si="62"/>
        <v>0</v>
      </c>
      <c r="J114" s="137">
        <f t="shared" si="62"/>
        <v>49798000</v>
      </c>
      <c r="K114" s="137">
        <f t="shared" si="62"/>
        <v>0</v>
      </c>
      <c r="L114" s="137">
        <f t="shared" si="62"/>
        <v>24530000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93005000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0.62945842413741759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137610000</v>
      </c>
      <c r="C115" s="139">
        <f t="shared" ref="C115:Q115" si="63">C87</f>
        <v>10144000</v>
      </c>
      <c r="D115" s="139">
        <f t="shared" si="63"/>
        <v>0</v>
      </c>
      <c r="E115" s="139">
        <f t="shared" si="63"/>
        <v>147754000</v>
      </c>
      <c r="F115" s="139">
        <f t="shared" si="63"/>
        <v>0</v>
      </c>
      <c r="G115" s="139">
        <f t="shared" si="63"/>
        <v>0</v>
      </c>
      <c r="H115" s="139">
        <f t="shared" si="63"/>
        <v>18677000</v>
      </c>
      <c r="I115" s="139">
        <f t="shared" si="63"/>
        <v>0</v>
      </c>
      <c r="J115" s="139">
        <f t="shared" si="63"/>
        <v>49798000</v>
      </c>
      <c r="K115" s="139">
        <f t="shared" si="63"/>
        <v>0</v>
      </c>
      <c r="L115" s="139">
        <f t="shared" si="63"/>
        <v>24530000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93005000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0.62945842413741759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 t="s">
        <v>40</v>
      </c>
      <c r="G124" s="36" t="s">
        <v>40</v>
      </c>
      <c r="W124" s="36"/>
    </row>
    <row r="125" spans="1:23" ht="13" x14ac:dyDescent="0.3">
      <c r="A125" s="36"/>
      <c r="G125" s="36"/>
      <c r="W125" s="36"/>
    </row>
    <row r="126" spans="1:23" ht="13" x14ac:dyDescent="0.3">
      <c r="A126" s="36" t="s">
        <v>40</v>
      </c>
      <c r="G126" s="36" t="s">
        <v>40</v>
      </c>
      <c r="W126" s="36"/>
    </row>
  </sheetData>
  <sheetProtection algorithmName="SHA-512" hashValue="Fa914ceihSav6VyuGSsLj5QKQrJ6FDoa8cdmYy9PcEKZbirf/kf1A4eOC5PTIAgyTMMr41hvCjYuTlK9n0qj0g==" saltValue="wxRLNJBcjBj3usijnEirA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121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2600000</v>
      </c>
      <c r="C10" s="108"/>
      <c r="D10" s="108"/>
      <c r="E10" s="108">
        <f t="shared" ref="E10:E17" si="0">$B10      +$C10      +$D10</f>
        <v>2600000</v>
      </c>
      <c r="F10" s="109">
        <v>2600000</v>
      </c>
      <c r="G10" s="110">
        <v>2600000</v>
      </c>
      <c r="H10" s="109">
        <v>585000</v>
      </c>
      <c r="I10" s="110">
        <v>804706</v>
      </c>
      <c r="J10" s="109">
        <v>979000</v>
      </c>
      <c r="K10" s="110">
        <v>1245684</v>
      </c>
      <c r="L10" s="109"/>
      <c r="M10" s="110">
        <v>4446</v>
      </c>
      <c r="N10" s="109"/>
      <c r="O10" s="110">
        <v>16000</v>
      </c>
      <c r="P10" s="109">
        <f t="shared" ref="P10:P17" si="1">$H10      +$J10      +$L10      +$N10</f>
        <v>1564000</v>
      </c>
      <c r="Q10" s="110">
        <f t="shared" ref="Q10:Q17" si="2">$I10      +$K10      +$M10      +$O10</f>
        <v>2070836</v>
      </c>
      <c r="R10" s="54">
        <f t="shared" ref="R10:R17" si="3">IF(($L10      =0),0,((($N10      -$L10      )/$L10      )*100))</f>
        <v>0</v>
      </c>
      <c r="S10" s="55">
        <f t="shared" ref="S10:S17" si="4">IF(($M10      =0),0,((($O10      -$M10      )/$M10      )*100))</f>
        <v>259.87404408457041</v>
      </c>
      <c r="T10" s="54">
        <f t="shared" ref="T10:T16" si="5">IF(($E10      =0),0,(($P10      /$E10      )*100))</f>
        <v>60.15384615384616</v>
      </c>
      <c r="U10" s="56">
        <f t="shared" ref="U10:U16" si="6">IF(($E10      =0),0,(($Q10      /$E10      )*100))</f>
        <v>79.64753846153846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2600000</v>
      </c>
      <c r="C17" s="111">
        <f>SUM(C9:C16)</f>
        <v>0</v>
      </c>
      <c r="D17" s="111"/>
      <c r="E17" s="111">
        <f t="shared" si="0"/>
        <v>2600000</v>
      </c>
      <c r="F17" s="112">
        <f t="shared" ref="F17:O17" si="7">SUM(F9:F16)</f>
        <v>2600000</v>
      </c>
      <c r="G17" s="113">
        <f t="shared" si="7"/>
        <v>2600000</v>
      </c>
      <c r="H17" s="112">
        <f t="shared" si="7"/>
        <v>585000</v>
      </c>
      <c r="I17" s="113">
        <f t="shared" si="7"/>
        <v>804706</v>
      </c>
      <c r="J17" s="112">
        <f t="shared" si="7"/>
        <v>979000</v>
      </c>
      <c r="K17" s="113">
        <f t="shared" si="7"/>
        <v>1245684</v>
      </c>
      <c r="L17" s="112">
        <f t="shared" si="7"/>
        <v>0</v>
      </c>
      <c r="M17" s="113">
        <f t="shared" si="7"/>
        <v>4446</v>
      </c>
      <c r="N17" s="112">
        <f t="shared" si="7"/>
        <v>0</v>
      </c>
      <c r="O17" s="113">
        <f t="shared" si="7"/>
        <v>16000</v>
      </c>
      <c r="P17" s="112">
        <f t="shared" si="1"/>
        <v>1564000</v>
      </c>
      <c r="Q17" s="113">
        <f t="shared" si="2"/>
        <v>2070836</v>
      </c>
      <c r="R17" s="58">
        <f t="shared" si="3"/>
        <v>0</v>
      </c>
      <c r="S17" s="59">
        <f t="shared" si="4"/>
        <v>259.87404408457041</v>
      </c>
      <c r="T17" s="58">
        <f>IF((SUM($E9:$E14))=0,0,(P17/(SUM($E9:$E14))*100))</f>
        <v>60.15384615384616</v>
      </c>
      <c r="U17" s="60">
        <f>IF((SUM($E9:$E14))=0,0,(Q17/(SUM($E9:$E14))*100))</f>
        <v>79.64753846153846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1200000</v>
      </c>
      <c r="C34" s="108">
        <v>-900000</v>
      </c>
      <c r="D34" s="108"/>
      <c r="E34" s="108">
        <f>$B34      +$C34      +$D34</f>
        <v>300000</v>
      </c>
      <c r="F34" s="109">
        <v>300000</v>
      </c>
      <c r="G34" s="110">
        <v>300000</v>
      </c>
      <c r="H34" s="109"/>
      <c r="I34" s="110"/>
      <c r="J34" s="109">
        <v>44000</v>
      </c>
      <c r="K34" s="110">
        <v>386461</v>
      </c>
      <c r="L34" s="109">
        <v>256000</v>
      </c>
      <c r="M34" s="110">
        <v>27936</v>
      </c>
      <c r="N34" s="109"/>
      <c r="O34" s="110">
        <v>5801</v>
      </c>
      <c r="P34" s="109">
        <f>$H34      +$J34      +$L34      +$N34</f>
        <v>300000</v>
      </c>
      <c r="Q34" s="110">
        <f>$I34      +$K34      +$M34      +$O34</f>
        <v>420198</v>
      </c>
      <c r="R34" s="54">
        <f>IF(($L34      =0),0,((($N34      -$L34      )/$L34      )*100))</f>
        <v>-100</v>
      </c>
      <c r="S34" s="55">
        <f>IF(($M34      =0),0,((($O34      -$M34      )/$M34      )*100))</f>
        <v>-79.234679266895753</v>
      </c>
      <c r="T34" s="54">
        <f>IF(($E34      =0),0,(($P34      /$E34      )*100))</f>
        <v>100</v>
      </c>
      <c r="U34" s="56">
        <f>IF(($E34      =0),0,(($Q34      /$E34      )*100))</f>
        <v>140.066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1200000</v>
      </c>
      <c r="C35" s="111">
        <f>C34</f>
        <v>-900000</v>
      </c>
      <c r="D35" s="111"/>
      <c r="E35" s="111">
        <f>$B35      +$C35      +$D35</f>
        <v>300000</v>
      </c>
      <c r="F35" s="112">
        <f t="shared" ref="F35:O35" si="17">F34</f>
        <v>300000</v>
      </c>
      <c r="G35" s="113">
        <f t="shared" si="17"/>
        <v>300000</v>
      </c>
      <c r="H35" s="112">
        <f t="shared" si="17"/>
        <v>0</v>
      </c>
      <c r="I35" s="113">
        <f t="shared" si="17"/>
        <v>0</v>
      </c>
      <c r="J35" s="112">
        <f t="shared" si="17"/>
        <v>44000</v>
      </c>
      <c r="K35" s="113">
        <f t="shared" si="17"/>
        <v>386461</v>
      </c>
      <c r="L35" s="112">
        <f t="shared" si="17"/>
        <v>256000</v>
      </c>
      <c r="M35" s="113">
        <f t="shared" si="17"/>
        <v>27936</v>
      </c>
      <c r="N35" s="112">
        <f t="shared" si="17"/>
        <v>0</v>
      </c>
      <c r="O35" s="113">
        <f t="shared" si="17"/>
        <v>5801</v>
      </c>
      <c r="P35" s="112">
        <f>$H35      +$J35      +$L35      +$N35</f>
        <v>300000</v>
      </c>
      <c r="Q35" s="113">
        <f>$I35      +$K35      +$M35      +$O35</f>
        <v>420198</v>
      </c>
      <c r="R35" s="58">
        <f>IF(($L35      =0),0,((($N35      -$L35      )/$L35      )*100))</f>
        <v>-100</v>
      </c>
      <c r="S35" s="59">
        <f>IF(($M35      =0),0,((($O35      -$M35      )/$M35      )*100))</f>
        <v>-79.234679266895753</v>
      </c>
      <c r="T35" s="58">
        <f>IF($E35   =0,0,($P35   /$E35   )*100)</f>
        <v>100</v>
      </c>
      <c r="U35" s="60">
        <f>IF($E35   =0,0,($Q35   /$E35   )*100)</f>
        <v>140.066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2768000</v>
      </c>
      <c r="C37" s="108">
        <v>-1017000</v>
      </c>
      <c r="D37" s="108"/>
      <c r="E37" s="108">
        <f t="shared" ref="E37:E42" si="18">$B37      +$C37      +$D37</f>
        <v>1751000</v>
      </c>
      <c r="F37" s="109">
        <v>1751000</v>
      </c>
      <c r="G37" s="110">
        <v>1751000</v>
      </c>
      <c r="H37" s="109"/>
      <c r="I37" s="110"/>
      <c r="J37" s="109">
        <v>90000</v>
      </c>
      <c r="K37" s="110"/>
      <c r="L37" s="109"/>
      <c r="M37" s="110">
        <v>925161</v>
      </c>
      <c r="N37" s="109">
        <v>1661000</v>
      </c>
      <c r="O37" s="110">
        <v>625554</v>
      </c>
      <c r="P37" s="109">
        <f t="shared" ref="P37:P42" si="19">$H37      +$J37      +$L37      +$N37</f>
        <v>1751000</v>
      </c>
      <c r="Q37" s="110">
        <f t="shared" ref="Q37:Q42" si="20">$I37      +$K37      +$M37      +$O37</f>
        <v>1550715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-32.38430932562008</v>
      </c>
      <c r="T37" s="54">
        <f t="shared" ref="T37:T41" si="23">IF(($E37      =0),0,(($P37      /$E37      )*100))</f>
        <v>100</v>
      </c>
      <c r="U37" s="56">
        <f t="shared" ref="U37:U41" si="24">IF(($E37      =0),0,(($Q37      /$E37      )*100))</f>
        <v>88.561679040548256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242000</v>
      </c>
      <c r="C38" s="108"/>
      <c r="D38" s="108"/>
      <c r="E38" s="108">
        <f t="shared" si="18"/>
        <v>242000</v>
      </c>
      <c r="F38" s="109">
        <v>242000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3010000</v>
      </c>
      <c r="C42" s="111">
        <f>SUM(C37:C41)</f>
        <v>-1017000</v>
      </c>
      <c r="D42" s="111"/>
      <c r="E42" s="111">
        <f t="shared" si="18"/>
        <v>1993000</v>
      </c>
      <c r="F42" s="112">
        <f t="shared" ref="F42:O42" si="25">SUM(F37:F41)</f>
        <v>1993000</v>
      </c>
      <c r="G42" s="113">
        <f t="shared" si="25"/>
        <v>1751000</v>
      </c>
      <c r="H42" s="112">
        <f t="shared" si="25"/>
        <v>0</v>
      </c>
      <c r="I42" s="113">
        <f t="shared" si="25"/>
        <v>0</v>
      </c>
      <c r="J42" s="112">
        <f t="shared" si="25"/>
        <v>90000</v>
      </c>
      <c r="K42" s="113">
        <f t="shared" si="25"/>
        <v>0</v>
      </c>
      <c r="L42" s="112">
        <f t="shared" si="25"/>
        <v>0</v>
      </c>
      <c r="M42" s="113">
        <f t="shared" si="25"/>
        <v>925161</v>
      </c>
      <c r="N42" s="112">
        <f t="shared" si="25"/>
        <v>1661000</v>
      </c>
      <c r="O42" s="113">
        <f t="shared" si="25"/>
        <v>625554</v>
      </c>
      <c r="P42" s="112">
        <f t="shared" si="19"/>
        <v>1751000</v>
      </c>
      <c r="Q42" s="113">
        <f t="shared" si="20"/>
        <v>1550715</v>
      </c>
      <c r="R42" s="58">
        <f t="shared" si="21"/>
        <v>0</v>
      </c>
      <c r="S42" s="59">
        <f t="shared" si="22"/>
        <v>-32.38430932562008</v>
      </c>
      <c r="T42" s="58">
        <f>IF((+$E37+$E40) =0,0,(P42   /(+$E37+$E40) )*100)</f>
        <v>100</v>
      </c>
      <c r="U42" s="60">
        <f>IF((+$E37+$E40) =0,0,(Q42   /(+$E37+$E40) )*100)</f>
        <v>88.561679040548256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20000000</v>
      </c>
      <c r="C53" s="108">
        <v>-4000000</v>
      </c>
      <c r="D53" s="108"/>
      <c r="E53" s="108">
        <f t="shared" si="26"/>
        <v>16000000</v>
      </c>
      <c r="F53" s="109">
        <v>16000000</v>
      </c>
      <c r="G53" s="110">
        <v>16000000</v>
      </c>
      <c r="H53" s="109">
        <v>5529000</v>
      </c>
      <c r="I53" s="110">
        <v>2640595</v>
      </c>
      <c r="J53" s="109"/>
      <c r="K53" s="110">
        <v>6303485</v>
      </c>
      <c r="L53" s="109">
        <v>4231000</v>
      </c>
      <c r="M53" s="110">
        <v>1363155</v>
      </c>
      <c r="N53" s="109"/>
      <c r="O53" s="110">
        <v>5044900</v>
      </c>
      <c r="P53" s="109">
        <f t="shared" si="27"/>
        <v>9760000</v>
      </c>
      <c r="Q53" s="110">
        <f t="shared" si="28"/>
        <v>15352135</v>
      </c>
      <c r="R53" s="54">
        <f t="shared" si="29"/>
        <v>-100</v>
      </c>
      <c r="S53" s="55">
        <f t="shared" si="30"/>
        <v>270.08997509454173</v>
      </c>
      <c r="T53" s="54">
        <f t="shared" si="31"/>
        <v>61</v>
      </c>
      <c r="U53" s="56">
        <f t="shared" si="32"/>
        <v>95.950843750000004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20000000</v>
      </c>
      <c r="C55" s="111">
        <f>SUM(C44:C54)</f>
        <v>-4000000</v>
      </c>
      <c r="D55" s="111"/>
      <c r="E55" s="111">
        <f t="shared" si="26"/>
        <v>16000000</v>
      </c>
      <c r="F55" s="112">
        <f t="shared" ref="F55:O55" si="33">SUM(F44:F54)</f>
        <v>16000000</v>
      </c>
      <c r="G55" s="113">
        <f t="shared" si="33"/>
        <v>16000000</v>
      </c>
      <c r="H55" s="112">
        <f t="shared" si="33"/>
        <v>5529000</v>
      </c>
      <c r="I55" s="113">
        <f t="shared" si="33"/>
        <v>2640595</v>
      </c>
      <c r="J55" s="112">
        <f t="shared" si="33"/>
        <v>0</v>
      </c>
      <c r="K55" s="113">
        <f t="shared" si="33"/>
        <v>6303485</v>
      </c>
      <c r="L55" s="112">
        <f t="shared" si="33"/>
        <v>4231000</v>
      </c>
      <c r="M55" s="113">
        <f t="shared" si="33"/>
        <v>1363155</v>
      </c>
      <c r="N55" s="112">
        <f t="shared" si="33"/>
        <v>0</v>
      </c>
      <c r="O55" s="113">
        <f t="shared" si="33"/>
        <v>5044900</v>
      </c>
      <c r="P55" s="112">
        <f t="shared" si="27"/>
        <v>9760000</v>
      </c>
      <c r="Q55" s="113">
        <f t="shared" si="28"/>
        <v>15352135</v>
      </c>
      <c r="R55" s="58">
        <f t="shared" si="29"/>
        <v>-100</v>
      </c>
      <c r="S55" s="59">
        <f t="shared" si="30"/>
        <v>270.08997509454173</v>
      </c>
      <c r="T55" s="58">
        <f>IF((+$E45+$E47+$E49+$E50+$E53) =0,0,(P55   /(+$E45+$E47+$E49+$E50+$E53) )*100)</f>
        <v>61</v>
      </c>
      <c r="U55" s="60">
        <f>IF((+$E45+$E47+$E49+$E50+$E53) =0,0,(Q55   /(+$E45+$E47+$E49+$E50+$E53) )*100)</f>
        <v>95.950843750000004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26810000</v>
      </c>
      <c r="C69" s="120">
        <f>SUM(C9:C16,C19:C25,C28:C31,C34,C37:C41,C44:C54,C57:C60,C63:C67)</f>
        <v>-5917000</v>
      </c>
      <c r="D69" s="120"/>
      <c r="E69" s="120">
        <f t="shared" si="35"/>
        <v>20893000</v>
      </c>
      <c r="F69" s="121">
        <f t="shared" ref="F69:O69" si="43">SUM(F9:F16,F19:F25,F28:F31,F34,F37:F41,F44:F54,F57:F60,F63:F67)</f>
        <v>20893000</v>
      </c>
      <c r="G69" s="122">
        <f t="shared" si="43"/>
        <v>20651000</v>
      </c>
      <c r="H69" s="121">
        <f t="shared" si="43"/>
        <v>6114000</v>
      </c>
      <c r="I69" s="122">
        <f t="shared" si="43"/>
        <v>3445301</v>
      </c>
      <c r="J69" s="121">
        <f t="shared" si="43"/>
        <v>1113000</v>
      </c>
      <c r="K69" s="122">
        <f t="shared" si="43"/>
        <v>7935630</v>
      </c>
      <c r="L69" s="121">
        <f t="shared" si="43"/>
        <v>4487000</v>
      </c>
      <c r="M69" s="122">
        <f t="shared" si="43"/>
        <v>2320698</v>
      </c>
      <c r="N69" s="121">
        <f t="shared" si="43"/>
        <v>1661000</v>
      </c>
      <c r="O69" s="122">
        <f t="shared" si="43"/>
        <v>5692255</v>
      </c>
      <c r="P69" s="121">
        <f t="shared" si="36"/>
        <v>13375000</v>
      </c>
      <c r="Q69" s="122">
        <f t="shared" si="37"/>
        <v>19393884</v>
      </c>
      <c r="R69" s="67">
        <f t="shared" si="38"/>
        <v>-62.981947849342546</v>
      </c>
      <c r="S69" s="68">
        <f t="shared" si="39"/>
        <v>145.2820229086249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64.766839378238345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93.912565977434497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8642000</v>
      </c>
      <c r="C71" s="108">
        <v>-3457000</v>
      </c>
      <c r="D71" s="108"/>
      <c r="E71" s="108">
        <f>$B71      +$C71      +$D71</f>
        <v>5185000</v>
      </c>
      <c r="F71" s="109">
        <v>5185000</v>
      </c>
      <c r="G71" s="110">
        <v>5185000</v>
      </c>
      <c r="H71" s="109"/>
      <c r="I71" s="110"/>
      <c r="J71" s="109"/>
      <c r="K71" s="110"/>
      <c r="L71" s="109">
        <v>528000</v>
      </c>
      <c r="M71" s="110">
        <v>756257</v>
      </c>
      <c r="N71" s="109"/>
      <c r="O71" s="110">
        <v>1437398</v>
      </c>
      <c r="P71" s="109">
        <f>$H71      +$J71      +$L71      +$N71</f>
        <v>528000</v>
      </c>
      <c r="Q71" s="110">
        <f>$I71      +$K71      +$M71      +$O71</f>
        <v>2193655</v>
      </c>
      <c r="R71" s="54">
        <f>IF(($L71      =0),0,((($N71      -$L71      )/$L71      )*100))</f>
        <v>-100</v>
      </c>
      <c r="S71" s="55">
        <f>IF(($M71      =0),0,((($O71      -$M71      )/$M71      )*100))</f>
        <v>90.06739772326074</v>
      </c>
      <c r="T71" s="54">
        <f>IF(($E71      =0),0,(($P71      /$E71      )*100))</f>
        <v>10.183220829315333</v>
      </c>
      <c r="U71" s="56">
        <f>IF(($E71      =0),0,(($Q71      /$E71      )*100))</f>
        <v>42.307714561234327</v>
      </c>
      <c r="V71" s="109">
        <v>2078000</v>
      </c>
      <c r="W71" s="110">
        <v>0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8642000</v>
      </c>
      <c r="C73" s="117">
        <f>SUM(C71:C72)</f>
        <v>-3457000</v>
      </c>
      <c r="D73" s="117"/>
      <c r="E73" s="117">
        <f>$B73      +$C73      +$D73</f>
        <v>5185000</v>
      </c>
      <c r="F73" s="118">
        <f t="shared" ref="F73:O73" si="44">SUM(F71:F72)</f>
        <v>5185000</v>
      </c>
      <c r="G73" s="119">
        <f t="shared" si="44"/>
        <v>5185000</v>
      </c>
      <c r="H73" s="118">
        <f t="shared" si="44"/>
        <v>0</v>
      </c>
      <c r="I73" s="119">
        <f t="shared" si="44"/>
        <v>0</v>
      </c>
      <c r="J73" s="118">
        <f t="shared" si="44"/>
        <v>0</v>
      </c>
      <c r="K73" s="119">
        <f t="shared" si="44"/>
        <v>0</v>
      </c>
      <c r="L73" s="118">
        <f t="shared" si="44"/>
        <v>528000</v>
      </c>
      <c r="M73" s="119">
        <f t="shared" si="44"/>
        <v>756257</v>
      </c>
      <c r="N73" s="118">
        <f t="shared" si="44"/>
        <v>0</v>
      </c>
      <c r="O73" s="119">
        <f t="shared" si="44"/>
        <v>1437398</v>
      </c>
      <c r="P73" s="118">
        <f>$H73      +$J73      +$L73      +$N73</f>
        <v>528000</v>
      </c>
      <c r="Q73" s="119">
        <f>$I73      +$K73      +$M73      +$O73</f>
        <v>2193655</v>
      </c>
      <c r="R73" s="63">
        <f>IF(($L73      =0),0,((($N73      -$L73      )/$L73      )*100))</f>
        <v>-100</v>
      </c>
      <c r="S73" s="64">
        <f>IF(($M73      =0),0,((($O73      -$M73      )/$M73      )*100))</f>
        <v>90.06739772326074</v>
      </c>
      <c r="T73" s="63">
        <f>IF(($E71      =0),0,(($P71      /$E71      )*100))</f>
        <v>10.183220829315333</v>
      </c>
      <c r="U73" s="65">
        <f>IF($E71   =0,0,($Q71   /$E71 )*100)</f>
        <v>42.307714561234327</v>
      </c>
      <c r="V73" s="118">
        <f>SUM(V71:V72)</f>
        <v>2078000</v>
      </c>
      <c r="W73" s="119">
        <f>SUM(W71:W72)</f>
        <v>0</v>
      </c>
    </row>
    <row r="74" spans="1:23" ht="13" customHeight="1" x14ac:dyDescent="0.3">
      <c r="A74" s="66" t="s">
        <v>89</v>
      </c>
      <c r="B74" s="120">
        <f>SUM(B71:B72)</f>
        <v>8642000</v>
      </c>
      <c r="C74" s="120">
        <f>SUM(C71:C72)</f>
        <v>-3457000</v>
      </c>
      <c r="D74" s="120"/>
      <c r="E74" s="120">
        <f>$B74      +$C74      +$D74</f>
        <v>5185000</v>
      </c>
      <c r="F74" s="121">
        <f t="shared" ref="F74:O74" si="45">SUM(F71:F72)</f>
        <v>5185000</v>
      </c>
      <c r="G74" s="122">
        <f t="shared" si="45"/>
        <v>5185000</v>
      </c>
      <c r="H74" s="121">
        <f t="shared" si="45"/>
        <v>0</v>
      </c>
      <c r="I74" s="122">
        <f t="shared" si="45"/>
        <v>0</v>
      </c>
      <c r="J74" s="121">
        <f t="shared" si="45"/>
        <v>0</v>
      </c>
      <c r="K74" s="122">
        <f t="shared" si="45"/>
        <v>0</v>
      </c>
      <c r="L74" s="121">
        <f t="shared" si="45"/>
        <v>528000</v>
      </c>
      <c r="M74" s="122">
        <f t="shared" si="45"/>
        <v>756257</v>
      </c>
      <c r="N74" s="121">
        <f t="shared" si="45"/>
        <v>0</v>
      </c>
      <c r="O74" s="122">
        <f t="shared" si="45"/>
        <v>1437398</v>
      </c>
      <c r="P74" s="121">
        <f>$H74      +$J74      +$L74      +$N74</f>
        <v>528000</v>
      </c>
      <c r="Q74" s="122">
        <f>$I74      +$K74      +$M74      +$O74</f>
        <v>2193655</v>
      </c>
      <c r="R74" s="67">
        <f>IF(($L74      =0),0,((($N74      -$L74      )/$L74      )*100))</f>
        <v>-100</v>
      </c>
      <c r="S74" s="68">
        <f>IF(($M74      =0),0,((($O74      -$M74      )/$M74      )*100))</f>
        <v>90.06739772326074</v>
      </c>
      <c r="T74" s="67">
        <f>IF(($E71      =0),0,(($P71      /$E71      )*100))</f>
        <v>10.183220829315333</v>
      </c>
      <c r="U74" s="71">
        <f>IF($E71   =0,0,($Q71   /$E71 )*100)</f>
        <v>42.307714561234327</v>
      </c>
      <c r="V74" s="121">
        <f>SUM(V71:V72)</f>
        <v>2078000</v>
      </c>
      <c r="W74" s="122">
        <f>SUM(W71:W72)</f>
        <v>0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35452000</v>
      </c>
      <c r="C75" s="120">
        <f>SUM(C9:C16,C19:C25,C28:C31,C34,C37:C41,C44:C54,C57:C60,C63:C67,C71:C72)</f>
        <v>-9374000</v>
      </c>
      <c r="D75" s="120"/>
      <c r="E75" s="120">
        <f>$B75      +$C75      +$D75</f>
        <v>26078000</v>
      </c>
      <c r="F75" s="121">
        <f t="shared" ref="F75:O75" si="46">SUM(F9:F16,F19:F25,F28:F31,F34,F37:F41,F44:F54,F57:F60,F63:F67,F71:F72)</f>
        <v>26078000</v>
      </c>
      <c r="G75" s="122">
        <f t="shared" si="46"/>
        <v>25836000</v>
      </c>
      <c r="H75" s="121">
        <f t="shared" si="46"/>
        <v>6114000</v>
      </c>
      <c r="I75" s="122">
        <f t="shared" si="46"/>
        <v>3445301</v>
      </c>
      <c r="J75" s="121">
        <f t="shared" si="46"/>
        <v>1113000</v>
      </c>
      <c r="K75" s="122">
        <f t="shared" si="46"/>
        <v>7935630</v>
      </c>
      <c r="L75" s="121">
        <f t="shared" si="46"/>
        <v>5015000</v>
      </c>
      <c r="M75" s="122">
        <f t="shared" si="46"/>
        <v>3076955</v>
      </c>
      <c r="N75" s="121">
        <f t="shared" si="46"/>
        <v>1661000</v>
      </c>
      <c r="O75" s="122">
        <f t="shared" si="46"/>
        <v>7129653</v>
      </c>
      <c r="P75" s="121">
        <f>$H75      +$J75      +$L75      +$N75</f>
        <v>13903000</v>
      </c>
      <c r="Q75" s="122">
        <f>$I75      +$K75      +$M75      +$O75</f>
        <v>21587539</v>
      </c>
      <c r="R75" s="67">
        <f>IF(($L75      =0),0,((($N75      -$L75      )/$L75      )*100))</f>
        <v>-66.879361914257231</v>
      </c>
      <c r="S75" s="68">
        <f>IF(($M75      =0),0,((($O75      -$M75      )/$M75      )*100))</f>
        <v>131.7113184950706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53.812509676420497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83.556041956959277</v>
      </c>
      <c r="V75" s="121">
        <f>SUM(V9:V16,V19:V25,V28:V31,V34,V37:V41,V44:V54,V57:V60,V63:V67,V71:V72)</f>
        <v>2078000</v>
      </c>
      <c r="W75" s="122">
        <f>SUM(W9:W16,W19:W25,W28:W31,W34,W37:W41,W44:W54,W57:W60,W63:W67,W71:W72)</f>
        <v>0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2163000</v>
      </c>
      <c r="C87" s="128">
        <f t="shared" si="48"/>
        <v>0</v>
      </c>
      <c r="D87" s="128">
        <f t="shared" si="48"/>
        <v>0</v>
      </c>
      <c r="E87" s="128">
        <f t="shared" si="48"/>
        <v>2163000</v>
      </c>
      <c r="F87" s="128">
        <f t="shared" si="48"/>
        <v>0</v>
      </c>
      <c r="G87" s="128">
        <f t="shared" si="48"/>
        <v>0</v>
      </c>
      <c r="H87" s="128">
        <f t="shared" si="48"/>
        <v>0</v>
      </c>
      <c r="I87" s="128">
        <f t="shared" si="48"/>
        <v>0</v>
      </c>
      <c r="J87" s="128">
        <f t="shared" si="48"/>
        <v>423000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423000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19.55617198335645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423000</v>
      </c>
      <c r="C91" s="108"/>
      <c r="D91" s="108"/>
      <c r="E91" s="108">
        <f t="shared" si="49"/>
        <v>423000</v>
      </c>
      <c r="F91" s="108">
        <v>0</v>
      </c>
      <c r="G91" s="108">
        <v>0</v>
      </c>
      <c r="H91" s="108"/>
      <c r="I91" s="108"/>
      <c r="J91" s="108">
        <v>423000</v>
      </c>
      <c r="K91" s="108"/>
      <c r="L91" s="108"/>
      <c r="M91" s="108"/>
      <c r="N91" s="108"/>
      <c r="O91" s="108"/>
      <c r="P91" s="108">
        <f t="shared" si="50"/>
        <v>423000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100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1740000</v>
      </c>
      <c r="C93" s="108"/>
      <c r="D93" s="108"/>
      <c r="E93" s="108">
        <f t="shared" si="49"/>
        <v>1740000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2163000</v>
      </c>
      <c r="C114" s="137">
        <f t="shared" si="62"/>
        <v>0</v>
      </c>
      <c r="D114" s="137">
        <f t="shared" si="62"/>
        <v>0</v>
      </c>
      <c r="E114" s="137">
        <f t="shared" si="62"/>
        <v>2163000</v>
      </c>
      <c r="F114" s="137">
        <f t="shared" si="62"/>
        <v>0</v>
      </c>
      <c r="G114" s="137">
        <f t="shared" si="62"/>
        <v>0</v>
      </c>
      <c r="H114" s="137">
        <f t="shared" si="62"/>
        <v>0</v>
      </c>
      <c r="I114" s="137">
        <f t="shared" si="62"/>
        <v>0</v>
      </c>
      <c r="J114" s="137">
        <f t="shared" si="62"/>
        <v>423000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423000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0.19556171983356449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2163000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2163000</v>
      </c>
      <c r="F115" s="139">
        <f t="shared" si="63"/>
        <v>0</v>
      </c>
      <c r="G115" s="139">
        <f t="shared" si="63"/>
        <v>0</v>
      </c>
      <c r="H115" s="139">
        <f t="shared" si="63"/>
        <v>0</v>
      </c>
      <c r="I115" s="139">
        <f t="shared" si="63"/>
        <v>0</v>
      </c>
      <c r="J115" s="139">
        <f t="shared" si="63"/>
        <v>423000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423000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0.19556171983356449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kwTiiRE4yHosLk7Z2UmtR5J3zO7wOjpy2QxySpHh4uGVI9PaqS3MV7fY2j45mkD0GEsV9gG0HE18fl2yB9T8gQ==" saltValue="oedCQ2kwvfgXqL2oWtsF6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2900000</v>
      </c>
      <c r="C10" s="108"/>
      <c r="D10" s="108"/>
      <c r="E10" s="108">
        <f t="shared" ref="E10:E17" si="0">$B10      +$C10      +$D10</f>
        <v>2900000</v>
      </c>
      <c r="F10" s="109">
        <v>2900000</v>
      </c>
      <c r="G10" s="110">
        <v>2900000</v>
      </c>
      <c r="H10" s="109"/>
      <c r="I10" s="110">
        <v>325517</v>
      </c>
      <c r="J10" s="109"/>
      <c r="K10" s="110">
        <v>689662</v>
      </c>
      <c r="L10" s="109"/>
      <c r="M10" s="110">
        <v>330857</v>
      </c>
      <c r="N10" s="109"/>
      <c r="O10" s="110">
        <v>316383</v>
      </c>
      <c r="P10" s="109">
        <f t="shared" ref="P10:P17" si="1">$H10      +$J10      +$L10      +$N10</f>
        <v>0</v>
      </c>
      <c r="Q10" s="110">
        <f t="shared" ref="Q10:Q17" si="2">$I10      +$K10      +$M10      +$O10</f>
        <v>1662419</v>
      </c>
      <c r="R10" s="54">
        <f t="shared" ref="R10:R17" si="3">IF(($L10      =0),0,((($N10      -$L10      )/$L10      )*100))</f>
        <v>0</v>
      </c>
      <c r="S10" s="55">
        <f t="shared" ref="S10:S17" si="4">IF(($M10      =0),0,((($O10      -$M10      )/$M10      )*100))</f>
        <v>-4.3746996436526953</v>
      </c>
      <c r="T10" s="54">
        <f t="shared" ref="T10:T16" si="5">IF(($E10      =0),0,(($P10      /$E10      )*100))</f>
        <v>0</v>
      </c>
      <c r="U10" s="56">
        <f t="shared" ref="U10:U16" si="6">IF(($E10      =0),0,(($Q10      /$E10      )*100))</f>
        <v>57.324793103448279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2900000</v>
      </c>
      <c r="C17" s="111">
        <f>SUM(C9:C16)</f>
        <v>0</v>
      </c>
      <c r="D17" s="111"/>
      <c r="E17" s="111">
        <f t="shared" si="0"/>
        <v>2900000</v>
      </c>
      <c r="F17" s="112">
        <f t="shared" ref="F17:O17" si="7">SUM(F9:F16)</f>
        <v>2900000</v>
      </c>
      <c r="G17" s="113">
        <f t="shared" si="7"/>
        <v>2900000</v>
      </c>
      <c r="H17" s="112">
        <f t="shared" si="7"/>
        <v>0</v>
      </c>
      <c r="I17" s="113">
        <f t="shared" si="7"/>
        <v>325517</v>
      </c>
      <c r="J17" s="112">
        <f t="shared" si="7"/>
        <v>0</v>
      </c>
      <c r="K17" s="113">
        <f t="shared" si="7"/>
        <v>689662</v>
      </c>
      <c r="L17" s="112">
        <f t="shared" si="7"/>
        <v>0</v>
      </c>
      <c r="M17" s="113">
        <f t="shared" si="7"/>
        <v>330857</v>
      </c>
      <c r="N17" s="112">
        <f t="shared" si="7"/>
        <v>0</v>
      </c>
      <c r="O17" s="113">
        <f t="shared" si="7"/>
        <v>316383</v>
      </c>
      <c r="P17" s="112">
        <f t="shared" si="1"/>
        <v>0</v>
      </c>
      <c r="Q17" s="113">
        <f t="shared" si="2"/>
        <v>1662419</v>
      </c>
      <c r="R17" s="58">
        <f t="shared" si="3"/>
        <v>0</v>
      </c>
      <c r="S17" s="59">
        <f t="shared" si="4"/>
        <v>-4.3746996436526953</v>
      </c>
      <c r="T17" s="58">
        <f>IF((SUM($E9:$E14))=0,0,(P17/(SUM($E9:$E14))*100))</f>
        <v>0</v>
      </c>
      <c r="U17" s="60">
        <f>IF((SUM($E9:$E14))=0,0,(Q17/(SUM($E9:$E14))*100))</f>
        <v>57.324793103448279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1200000</v>
      </c>
      <c r="C34" s="108">
        <v>-429000</v>
      </c>
      <c r="D34" s="108"/>
      <c r="E34" s="108">
        <f>$B34      +$C34      +$D34</f>
        <v>771000</v>
      </c>
      <c r="F34" s="109">
        <v>771000</v>
      </c>
      <c r="G34" s="110">
        <v>771000</v>
      </c>
      <c r="H34" s="109"/>
      <c r="I34" s="110"/>
      <c r="J34" s="109">
        <v>211000</v>
      </c>
      <c r="K34" s="110"/>
      <c r="L34" s="109">
        <v>199000</v>
      </c>
      <c r="M34" s="110"/>
      <c r="N34" s="109"/>
      <c r="O34" s="110"/>
      <c r="P34" s="109">
        <f>$H34      +$J34      +$L34      +$N34</f>
        <v>410000</v>
      </c>
      <c r="Q34" s="110">
        <f>$I34      +$K34      +$M34      +$O34</f>
        <v>0</v>
      </c>
      <c r="R34" s="54">
        <f>IF(($L34      =0),0,((($N34      -$L34      )/$L34      )*100))</f>
        <v>-100</v>
      </c>
      <c r="S34" s="55">
        <f>IF(($M34      =0),0,((($O34      -$M34      )/$M34      )*100))</f>
        <v>0</v>
      </c>
      <c r="T34" s="54">
        <f>IF(($E34      =0),0,(($P34      /$E34      )*100))</f>
        <v>53.177691309987033</v>
      </c>
      <c r="U34" s="56">
        <f>IF(($E34      =0),0,(($Q34      /$E34      )*100))</f>
        <v>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1200000</v>
      </c>
      <c r="C35" s="111">
        <f>C34</f>
        <v>-429000</v>
      </c>
      <c r="D35" s="111"/>
      <c r="E35" s="111">
        <f>$B35      +$C35      +$D35</f>
        <v>771000</v>
      </c>
      <c r="F35" s="112">
        <f t="shared" ref="F35:O35" si="17">F34</f>
        <v>771000</v>
      </c>
      <c r="G35" s="113">
        <f t="shared" si="17"/>
        <v>771000</v>
      </c>
      <c r="H35" s="112">
        <f t="shared" si="17"/>
        <v>0</v>
      </c>
      <c r="I35" s="113">
        <f t="shared" si="17"/>
        <v>0</v>
      </c>
      <c r="J35" s="112">
        <f t="shared" si="17"/>
        <v>211000</v>
      </c>
      <c r="K35" s="113">
        <f t="shared" si="17"/>
        <v>0</v>
      </c>
      <c r="L35" s="112">
        <f t="shared" si="17"/>
        <v>199000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410000</v>
      </c>
      <c r="Q35" s="113">
        <f>$I35      +$K35      +$M35      +$O35</f>
        <v>0</v>
      </c>
      <c r="R35" s="58">
        <f>IF(($L35      =0),0,((($N35      -$L35      )/$L35      )*100))</f>
        <v>-100</v>
      </c>
      <c r="S35" s="59">
        <f>IF(($M35      =0),0,((($O35      -$M35      )/$M35      )*100))</f>
        <v>0</v>
      </c>
      <c r="T35" s="58">
        <f>IF($E35   =0,0,($P35   /$E35   )*100)</f>
        <v>53.177691309987033</v>
      </c>
      <c r="U35" s="60">
        <f>IF($E35   =0,0,($Q35   /$E35   )*100)</f>
        <v>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2924000</v>
      </c>
      <c r="C37" s="108">
        <v>-971000</v>
      </c>
      <c r="D37" s="108"/>
      <c r="E37" s="108">
        <f t="shared" ref="E37:E42" si="18">$B37      +$C37      +$D37</f>
        <v>1953000</v>
      </c>
      <c r="F37" s="109">
        <v>1953000</v>
      </c>
      <c r="G37" s="110">
        <v>1953000</v>
      </c>
      <c r="H37" s="109"/>
      <c r="I37" s="110"/>
      <c r="J37" s="109">
        <v>199000</v>
      </c>
      <c r="K37" s="110"/>
      <c r="L37" s="109">
        <v>257000</v>
      </c>
      <c r="M37" s="110">
        <v>397036</v>
      </c>
      <c r="N37" s="109">
        <v>1497000</v>
      </c>
      <c r="O37" s="110"/>
      <c r="P37" s="109">
        <f t="shared" ref="P37:P42" si="19">$H37      +$J37      +$L37      +$N37</f>
        <v>1953000</v>
      </c>
      <c r="Q37" s="110">
        <f t="shared" ref="Q37:Q42" si="20">$I37      +$K37      +$M37      +$O37</f>
        <v>397036</v>
      </c>
      <c r="R37" s="54">
        <f t="shared" ref="R37:R42" si="21">IF(($L37      =0),0,((($N37      -$L37      )/$L37      )*100))</f>
        <v>482.49027237354085</v>
      </c>
      <c r="S37" s="55">
        <f t="shared" ref="S37:S42" si="22">IF(($M37      =0),0,((($O37      -$M37      )/$M37      )*100))</f>
        <v>-100</v>
      </c>
      <c r="T37" s="54">
        <f t="shared" ref="T37:T41" si="23">IF(($E37      =0),0,(($P37      /$E37      )*100))</f>
        <v>100</v>
      </c>
      <c r="U37" s="56">
        <f t="shared" ref="U37:U41" si="24">IF(($E37      =0),0,(($Q37      /$E37      )*100))</f>
        <v>20.329544290834615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2083000</v>
      </c>
      <c r="C38" s="108">
        <v>-574000</v>
      </c>
      <c r="D38" s="108"/>
      <c r="E38" s="108">
        <f t="shared" si="18"/>
        <v>1509000</v>
      </c>
      <c r="F38" s="109">
        <v>2083000</v>
      </c>
      <c r="G38" s="110">
        <v>0</v>
      </c>
      <c r="H38" s="109"/>
      <c r="I38" s="110"/>
      <c r="J38" s="109"/>
      <c r="K38" s="110"/>
      <c r="L38" s="109"/>
      <c r="M38" s="110"/>
      <c r="N38" s="109">
        <v>1000</v>
      </c>
      <c r="O38" s="110"/>
      <c r="P38" s="109">
        <f t="shared" si="19"/>
        <v>1000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6.6269052352551358E-2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5007000</v>
      </c>
      <c r="C42" s="111">
        <f>SUM(C37:C41)</f>
        <v>-1545000</v>
      </c>
      <c r="D42" s="111"/>
      <c r="E42" s="111">
        <f t="shared" si="18"/>
        <v>3462000</v>
      </c>
      <c r="F42" s="112">
        <f t="shared" ref="F42:O42" si="25">SUM(F37:F41)</f>
        <v>4036000</v>
      </c>
      <c r="G42" s="113">
        <f t="shared" si="25"/>
        <v>1953000</v>
      </c>
      <c r="H42" s="112">
        <f t="shared" si="25"/>
        <v>0</v>
      </c>
      <c r="I42" s="113">
        <f t="shared" si="25"/>
        <v>0</v>
      </c>
      <c r="J42" s="112">
        <f t="shared" si="25"/>
        <v>199000</v>
      </c>
      <c r="K42" s="113">
        <f t="shared" si="25"/>
        <v>0</v>
      </c>
      <c r="L42" s="112">
        <f t="shared" si="25"/>
        <v>257000</v>
      </c>
      <c r="M42" s="113">
        <f t="shared" si="25"/>
        <v>397036</v>
      </c>
      <c r="N42" s="112">
        <f t="shared" si="25"/>
        <v>1498000</v>
      </c>
      <c r="O42" s="113">
        <f t="shared" si="25"/>
        <v>0</v>
      </c>
      <c r="P42" s="112">
        <f t="shared" si="19"/>
        <v>1954000</v>
      </c>
      <c r="Q42" s="113">
        <f t="shared" si="20"/>
        <v>397036</v>
      </c>
      <c r="R42" s="58">
        <f t="shared" si="21"/>
        <v>482.87937743190656</v>
      </c>
      <c r="S42" s="59">
        <f t="shared" si="22"/>
        <v>-100</v>
      </c>
      <c r="T42" s="58">
        <f>IF((+$E37+$E40) =0,0,(P42   /(+$E37+$E40) )*100)</f>
        <v>100.05120327700973</v>
      </c>
      <c r="U42" s="60">
        <f>IF((+$E37+$E40) =0,0,(Q42   /(+$E37+$E40) )*100)</f>
        <v>20.329544290834615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10000000</v>
      </c>
      <c r="C53" s="108"/>
      <c r="D53" s="108"/>
      <c r="E53" s="108">
        <f t="shared" si="26"/>
        <v>10000000</v>
      </c>
      <c r="F53" s="109">
        <v>10000000</v>
      </c>
      <c r="G53" s="110">
        <v>10000000</v>
      </c>
      <c r="H53" s="109">
        <v>1276000</v>
      </c>
      <c r="I53" s="110"/>
      <c r="J53" s="109">
        <v>3028000</v>
      </c>
      <c r="K53" s="110"/>
      <c r="L53" s="109">
        <v>3241000</v>
      </c>
      <c r="M53" s="110"/>
      <c r="N53" s="109"/>
      <c r="O53" s="110"/>
      <c r="P53" s="109">
        <f t="shared" si="27"/>
        <v>7545000</v>
      </c>
      <c r="Q53" s="110">
        <f t="shared" si="28"/>
        <v>0</v>
      </c>
      <c r="R53" s="54">
        <f t="shared" si="29"/>
        <v>-100</v>
      </c>
      <c r="S53" s="55">
        <f t="shared" si="30"/>
        <v>0</v>
      </c>
      <c r="T53" s="54">
        <f t="shared" si="31"/>
        <v>75.449999999999989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10000000</v>
      </c>
      <c r="C55" s="111">
        <f>SUM(C44:C54)</f>
        <v>0</v>
      </c>
      <c r="D55" s="111"/>
      <c r="E55" s="111">
        <f t="shared" si="26"/>
        <v>10000000</v>
      </c>
      <c r="F55" s="112">
        <f t="shared" ref="F55:O55" si="33">SUM(F44:F54)</f>
        <v>10000000</v>
      </c>
      <c r="G55" s="113">
        <f t="shared" si="33"/>
        <v>10000000</v>
      </c>
      <c r="H55" s="112">
        <f t="shared" si="33"/>
        <v>1276000</v>
      </c>
      <c r="I55" s="113">
        <f t="shared" si="33"/>
        <v>0</v>
      </c>
      <c r="J55" s="112">
        <f t="shared" si="33"/>
        <v>3028000</v>
      </c>
      <c r="K55" s="113">
        <f t="shared" si="33"/>
        <v>0</v>
      </c>
      <c r="L55" s="112">
        <f t="shared" si="33"/>
        <v>3241000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7545000</v>
      </c>
      <c r="Q55" s="113">
        <f t="shared" si="28"/>
        <v>0</v>
      </c>
      <c r="R55" s="58">
        <f t="shared" si="29"/>
        <v>-100</v>
      </c>
      <c r="S55" s="59">
        <f t="shared" si="30"/>
        <v>0</v>
      </c>
      <c r="T55" s="58">
        <f>IF((+$E45+$E47+$E49+$E50+$E53) =0,0,(P55   /(+$E45+$E47+$E49+$E50+$E53) )*100)</f>
        <v>75.449999999999989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19107000</v>
      </c>
      <c r="C69" s="120">
        <f>SUM(C9:C16,C19:C25,C28:C31,C34,C37:C41,C44:C54,C57:C60,C63:C67)</f>
        <v>-1974000</v>
      </c>
      <c r="D69" s="120"/>
      <c r="E69" s="120">
        <f t="shared" si="35"/>
        <v>17133000</v>
      </c>
      <c r="F69" s="121">
        <f t="shared" ref="F69:O69" si="43">SUM(F9:F16,F19:F25,F28:F31,F34,F37:F41,F44:F54,F57:F60,F63:F67)</f>
        <v>17707000</v>
      </c>
      <c r="G69" s="122">
        <f t="shared" si="43"/>
        <v>15624000</v>
      </c>
      <c r="H69" s="121">
        <f t="shared" si="43"/>
        <v>1276000</v>
      </c>
      <c r="I69" s="122">
        <f t="shared" si="43"/>
        <v>325517</v>
      </c>
      <c r="J69" s="121">
        <f t="shared" si="43"/>
        <v>3438000</v>
      </c>
      <c r="K69" s="122">
        <f t="shared" si="43"/>
        <v>689662</v>
      </c>
      <c r="L69" s="121">
        <f t="shared" si="43"/>
        <v>3697000</v>
      </c>
      <c r="M69" s="122">
        <f t="shared" si="43"/>
        <v>727893</v>
      </c>
      <c r="N69" s="121">
        <f t="shared" si="43"/>
        <v>1498000</v>
      </c>
      <c r="O69" s="122">
        <f t="shared" si="43"/>
        <v>316383</v>
      </c>
      <c r="P69" s="121">
        <f t="shared" si="36"/>
        <v>9909000</v>
      </c>
      <c r="Q69" s="122">
        <f t="shared" si="37"/>
        <v>2059455</v>
      </c>
      <c r="R69" s="67">
        <f t="shared" si="38"/>
        <v>-59.480659994590212</v>
      </c>
      <c r="S69" s="68">
        <f t="shared" si="39"/>
        <v>-56.534408216592269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63.42165898617511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13.181355606758832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8265000</v>
      </c>
      <c r="C71" s="108">
        <v>7000000</v>
      </c>
      <c r="D71" s="108"/>
      <c r="E71" s="108">
        <f>$B71      +$C71      +$D71</f>
        <v>15265000</v>
      </c>
      <c r="F71" s="109">
        <v>15265000</v>
      </c>
      <c r="G71" s="110">
        <v>15265000</v>
      </c>
      <c r="H71" s="109">
        <v>3699000</v>
      </c>
      <c r="I71" s="110"/>
      <c r="J71" s="109">
        <v>3874000</v>
      </c>
      <c r="K71" s="110"/>
      <c r="L71" s="109"/>
      <c r="M71" s="110">
        <v>8495195</v>
      </c>
      <c r="N71" s="109">
        <v>6418000</v>
      </c>
      <c r="O71" s="110">
        <v>-2200000</v>
      </c>
      <c r="P71" s="109">
        <f>$H71      +$J71      +$L71      +$N71</f>
        <v>13991000</v>
      </c>
      <c r="Q71" s="110">
        <f>$I71      +$K71      +$M71      +$O71</f>
        <v>6295195</v>
      </c>
      <c r="R71" s="54">
        <f>IF(($L71      =0),0,((($N71      -$L71      )/$L71      )*100))</f>
        <v>0</v>
      </c>
      <c r="S71" s="55">
        <f>IF(($M71      =0),0,((($O71      -$M71      )/$M71      )*100))</f>
        <v>-125.89699235862155</v>
      </c>
      <c r="T71" s="54">
        <f>IF(($E71      =0),0,(($P71      /$E71      )*100))</f>
        <v>91.65411071077628</v>
      </c>
      <c r="U71" s="56">
        <f>IF(($E71      =0),0,(($Q71      /$E71      )*100))</f>
        <v>41.239403865050775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8265000</v>
      </c>
      <c r="C73" s="117">
        <f>SUM(C71:C72)</f>
        <v>7000000</v>
      </c>
      <c r="D73" s="117"/>
      <c r="E73" s="117">
        <f>$B73      +$C73      +$D73</f>
        <v>15265000</v>
      </c>
      <c r="F73" s="118">
        <f t="shared" ref="F73:O73" si="44">SUM(F71:F72)</f>
        <v>15265000</v>
      </c>
      <c r="G73" s="119">
        <f t="shared" si="44"/>
        <v>15265000</v>
      </c>
      <c r="H73" s="118">
        <f t="shared" si="44"/>
        <v>3699000</v>
      </c>
      <c r="I73" s="119">
        <f t="shared" si="44"/>
        <v>0</v>
      </c>
      <c r="J73" s="118">
        <f t="shared" si="44"/>
        <v>3874000</v>
      </c>
      <c r="K73" s="119">
        <f t="shared" si="44"/>
        <v>0</v>
      </c>
      <c r="L73" s="118">
        <f t="shared" si="44"/>
        <v>0</v>
      </c>
      <c r="M73" s="119">
        <f t="shared" si="44"/>
        <v>8495195</v>
      </c>
      <c r="N73" s="118">
        <f t="shared" si="44"/>
        <v>6418000</v>
      </c>
      <c r="O73" s="119">
        <f t="shared" si="44"/>
        <v>-2200000</v>
      </c>
      <c r="P73" s="118">
        <f>$H73      +$J73      +$L73      +$N73</f>
        <v>13991000</v>
      </c>
      <c r="Q73" s="119">
        <f>$I73      +$K73      +$M73      +$O73</f>
        <v>6295195</v>
      </c>
      <c r="R73" s="63">
        <f>IF(($L73      =0),0,((($N73      -$L73      )/$L73      )*100))</f>
        <v>0</v>
      </c>
      <c r="S73" s="64">
        <f>IF(($M73      =0),0,((($O73      -$M73      )/$M73      )*100))</f>
        <v>-125.89699235862155</v>
      </c>
      <c r="T73" s="63">
        <f>IF(($E71      =0),0,(($P71      /$E71      )*100))</f>
        <v>91.65411071077628</v>
      </c>
      <c r="U73" s="65">
        <f>IF($E71   =0,0,($Q71   /$E71 )*100)</f>
        <v>41.239403865050775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8265000</v>
      </c>
      <c r="C74" s="120">
        <f>SUM(C71:C72)</f>
        <v>7000000</v>
      </c>
      <c r="D74" s="120"/>
      <c r="E74" s="120">
        <f>$B74      +$C74      +$D74</f>
        <v>15265000</v>
      </c>
      <c r="F74" s="121">
        <f t="shared" ref="F74:O74" si="45">SUM(F71:F72)</f>
        <v>15265000</v>
      </c>
      <c r="G74" s="122">
        <f t="shared" si="45"/>
        <v>15265000</v>
      </c>
      <c r="H74" s="121">
        <f t="shared" si="45"/>
        <v>3699000</v>
      </c>
      <c r="I74" s="122">
        <f t="shared" si="45"/>
        <v>0</v>
      </c>
      <c r="J74" s="121">
        <f t="shared" si="45"/>
        <v>3874000</v>
      </c>
      <c r="K74" s="122">
        <f t="shared" si="45"/>
        <v>0</v>
      </c>
      <c r="L74" s="121">
        <f t="shared" si="45"/>
        <v>0</v>
      </c>
      <c r="M74" s="122">
        <f t="shared" si="45"/>
        <v>8495195</v>
      </c>
      <c r="N74" s="121">
        <f t="shared" si="45"/>
        <v>6418000</v>
      </c>
      <c r="O74" s="122">
        <f t="shared" si="45"/>
        <v>-2200000</v>
      </c>
      <c r="P74" s="121">
        <f>$H74      +$J74      +$L74      +$N74</f>
        <v>13991000</v>
      </c>
      <c r="Q74" s="122">
        <f>$I74      +$K74      +$M74      +$O74</f>
        <v>6295195</v>
      </c>
      <c r="R74" s="67">
        <f>IF(($L74      =0),0,((($N74      -$L74      )/$L74      )*100))</f>
        <v>0</v>
      </c>
      <c r="S74" s="68">
        <f>IF(($M74      =0),0,((($O74      -$M74      )/$M74      )*100))</f>
        <v>-125.89699235862155</v>
      </c>
      <c r="T74" s="67">
        <f>IF(($E71      =0),0,(($P71      /$E71      )*100))</f>
        <v>91.65411071077628</v>
      </c>
      <c r="U74" s="71">
        <f>IF($E71   =0,0,($Q71   /$E71 )*100)</f>
        <v>41.239403865050775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27372000</v>
      </c>
      <c r="C75" s="120">
        <f>SUM(C9:C16,C19:C25,C28:C31,C34,C37:C41,C44:C54,C57:C60,C63:C67,C71:C72)</f>
        <v>5026000</v>
      </c>
      <c r="D75" s="120"/>
      <c r="E75" s="120">
        <f>$B75      +$C75      +$D75</f>
        <v>32398000</v>
      </c>
      <c r="F75" s="121">
        <f t="shared" ref="F75:O75" si="46">SUM(F9:F16,F19:F25,F28:F31,F34,F37:F41,F44:F54,F57:F60,F63:F67,F71:F72)</f>
        <v>32972000</v>
      </c>
      <c r="G75" s="122">
        <f t="shared" si="46"/>
        <v>30889000</v>
      </c>
      <c r="H75" s="121">
        <f t="shared" si="46"/>
        <v>4975000</v>
      </c>
      <c r="I75" s="122">
        <f t="shared" si="46"/>
        <v>325517</v>
      </c>
      <c r="J75" s="121">
        <f t="shared" si="46"/>
        <v>7312000</v>
      </c>
      <c r="K75" s="122">
        <f t="shared" si="46"/>
        <v>689662</v>
      </c>
      <c r="L75" s="121">
        <f t="shared" si="46"/>
        <v>3697000</v>
      </c>
      <c r="M75" s="122">
        <f t="shared" si="46"/>
        <v>9223088</v>
      </c>
      <c r="N75" s="121">
        <f t="shared" si="46"/>
        <v>7916000</v>
      </c>
      <c r="O75" s="122">
        <f t="shared" si="46"/>
        <v>-1883617</v>
      </c>
      <c r="P75" s="121">
        <f>$H75      +$J75      +$L75      +$N75</f>
        <v>23900000</v>
      </c>
      <c r="Q75" s="122">
        <f>$I75      +$K75      +$M75      +$O75</f>
        <v>8354650</v>
      </c>
      <c r="R75" s="67">
        <f>IF(($L75      =0),0,((($N75      -$L75      )/$L75      )*100))</f>
        <v>114.11955639707871</v>
      </c>
      <c r="S75" s="68">
        <f>IF(($M75      =0),0,((($O75      -$M75      )/$M75      )*100))</f>
        <v>-120.422845363722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77.373822396322311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27.047330764997245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1325000</v>
      </c>
      <c r="C87" s="128">
        <f t="shared" si="48"/>
        <v>0</v>
      </c>
      <c r="D87" s="128">
        <f t="shared" si="48"/>
        <v>0</v>
      </c>
      <c r="E87" s="128">
        <f t="shared" si="48"/>
        <v>1325000</v>
      </c>
      <c r="F87" s="128">
        <f t="shared" si="48"/>
        <v>0</v>
      </c>
      <c r="G87" s="128">
        <f t="shared" si="48"/>
        <v>0</v>
      </c>
      <c r="H87" s="128">
        <f t="shared" si="48"/>
        <v>235000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235000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17.735849056603772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235000</v>
      </c>
      <c r="C91" s="108"/>
      <c r="D91" s="108"/>
      <c r="E91" s="108">
        <f t="shared" si="49"/>
        <v>235000</v>
      </c>
      <c r="F91" s="108">
        <v>0</v>
      </c>
      <c r="G91" s="108">
        <v>0</v>
      </c>
      <c r="H91" s="108">
        <v>235000</v>
      </c>
      <c r="I91" s="108"/>
      <c r="J91" s="108"/>
      <c r="K91" s="108"/>
      <c r="L91" s="108"/>
      <c r="M91" s="108"/>
      <c r="N91" s="108"/>
      <c r="O91" s="108"/>
      <c r="P91" s="108">
        <f t="shared" si="50"/>
        <v>235000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100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1090000</v>
      </c>
      <c r="C93" s="108"/>
      <c r="D93" s="108"/>
      <c r="E93" s="108">
        <f t="shared" si="49"/>
        <v>1090000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1325000</v>
      </c>
      <c r="C114" s="137">
        <f t="shared" si="62"/>
        <v>0</v>
      </c>
      <c r="D114" s="137">
        <f t="shared" si="62"/>
        <v>0</v>
      </c>
      <c r="E114" s="137">
        <f t="shared" si="62"/>
        <v>1325000</v>
      </c>
      <c r="F114" s="137">
        <f t="shared" si="62"/>
        <v>0</v>
      </c>
      <c r="G114" s="137">
        <f t="shared" si="62"/>
        <v>0</v>
      </c>
      <c r="H114" s="137">
        <f t="shared" si="62"/>
        <v>235000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235000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0.17735849056603772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1325000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1325000</v>
      </c>
      <c r="F115" s="139">
        <f t="shared" si="63"/>
        <v>0</v>
      </c>
      <c r="G115" s="139">
        <f t="shared" si="63"/>
        <v>0</v>
      </c>
      <c r="H115" s="139">
        <f t="shared" si="63"/>
        <v>235000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235000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0.17735849056603772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DFcFGG4evXHcC/jVIjsWKRKr+EVZMwga9eBZQxWwV6a/kLU/L1Af8G44DUfybvG91AZgZHVK+2S9bNl5jAwP9Q==" saltValue="U7jgWe2VNZzeql8Tp1qlD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123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2000000</v>
      </c>
      <c r="C10" s="108"/>
      <c r="D10" s="108"/>
      <c r="E10" s="108">
        <f t="shared" ref="E10:E17" si="0">$B10      +$C10      +$D10</f>
        <v>2000000</v>
      </c>
      <c r="F10" s="109">
        <v>2000000</v>
      </c>
      <c r="G10" s="110">
        <v>2000000</v>
      </c>
      <c r="H10" s="109">
        <v>201000</v>
      </c>
      <c r="I10" s="110">
        <v>176117</v>
      </c>
      <c r="J10" s="109">
        <v>331000</v>
      </c>
      <c r="K10" s="110">
        <v>46606</v>
      </c>
      <c r="L10" s="109">
        <v>220000</v>
      </c>
      <c r="M10" s="110">
        <v>1306470</v>
      </c>
      <c r="N10" s="109"/>
      <c r="O10" s="110">
        <v>469903</v>
      </c>
      <c r="P10" s="109">
        <f t="shared" ref="P10:P17" si="1">$H10      +$J10      +$L10      +$N10</f>
        <v>752000</v>
      </c>
      <c r="Q10" s="110">
        <f t="shared" ref="Q10:Q17" si="2">$I10      +$K10      +$M10      +$O10</f>
        <v>1999096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-64.032622256921329</v>
      </c>
      <c r="T10" s="54">
        <f t="shared" ref="T10:T16" si="5">IF(($E10      =0),0,(($P10      /$E10      )*100))</f>
        <v>37.6</v>
      </c>
      <c r="U10" s="56">
        <f t="shared" ref="U10:U16" si="6">IF(($E10      =0),0,(($Q10      /$E10      )*100))</f>
        <v>99.954800000000006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2000000</v>
      </c>
      <c r="C17" s="111">
        <f>SUM(C9:C16)</f>
        <v>0</v>
      </c>
      <c r="D17" s="111"/>
      <c r="E17" s="111">
        <f t="shared" si="0"/>
        <v>2000000</v>
      </c>
      <c r="F17" s="112">
        <f t="shared" ref="F17:O17" si="7">SUM(F9:F16)</f>
        <v>2000000</v>
      </c>
      <c r="G17" s="113">
        <f t="shared" si="7"/>
        <v>2000000</v>
      </c>
      <c r="H17" s="112">
        <f t="shared" si="7"/>
        <v>201000</v>
      </c>
      <c r="I17" s="113">
        <f t="shared" si="7"/>
        <v>176117</v>
      </c>
      <c r="J17" s="112">
        <f t="shared" si="7"/>
        <v>331000</v>
      </c>
      <c r="K17" s="113">
        <f t="shared" si="7"/>
        <v>46606</v>
      </c>
      <c r="L17" s="112">
        <f t="shared" si="7"/>
        <v>220000</v>
      </c>
      <c r="M17" s="113">
        <f t="shared" si="7"/>
        <v>1306470</v>
      </c>
      <c r="N17" s="112">
        <f t="shared" si="7"/>
        <v>0</v>
      </c>
      <c r="O17" s="113">
        <f t="shared" si="7"/>
        <v>469903</v>
      </c>
      <c r="P17" s="112">
        <f t="shared" si="1"/>
        <v>752000</v>
      </c>
      <c r="Q17" s="113">
        <f t="shared" si="2"/>
        <v>1999096</v>
      </c>
      <c r="R17" s="58">
        <f t="shared" si="3"/>
        <v>-100</v>
      </c>
      <c r="S17" s="59">
        <f t="shared" si="4"/>
        <v>-64.032622256921329</v>
      </c>
      <c r="T17" s="58">
        <f>IF((SUM($E9:$E14))=0,0,(P17/(SUM($E9:$E14))*100))</f>
        <v>37.6</v>
      </c>
      <c r="U17" s="60">
        <f>IF((SUM($E9:$E14))=0,0,(Q17/(SUM($E9:$E14))*100))</f>
        <v>99.954800000000006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>
        <v>1175000</v>
      </c>
      <c r="C21" s="108"/>
      <c r="D21" s="108"/>
      <c r="E21" s="108">
        <f t="shared" si="8"/>
        <v>1175000</v>
      </c>
      <c r="F21" s="109">
        <v>1175000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>
        <v>8556000</v>
      </c>
      <c r="D22" s="108"/>
      <c r="E22" s="108">
        <f t="shared" si="8"/>
        <v>8556000</v>
      </c>
      <c r="F22" s="109">
        <v>8556000</v>
      </c>
      <c r="G22" s="110">
        <v>8556000</v>
      </c>
      <c r="H22" s="109"/>
      <c r="I22" s="110"/>
      <c r="J22" s="109"/>
      <c r="K22" s="110"/>
      <c r="L22" s="109"/>
      <c r="M22" s="110"/>
      <c r="N22" s="109">
        <v>464000</v>
      </c>
      <c r="O22" s="110">
        <v>8553940</v>
      </c>
      <c r="P22" s="109">
        <f t="shared" si="9"/>
        <v>464000</v>
      </c>
      <c r="Q22" s="110">
        <f t="shared" si="10"/>
        <v>8553940</v>
      </c>
      <c r="R22" s="54">
        <f t="shared" si="11"/>
        <v>0</v>
      </c>
      <c r="S22" s="55">
        <f t="shared" si="12"/>
        <v>0</v>
      </c>
      <c r="T22" s="54">
        <f t="shared" si="13"/>
        <v>5.4230949041608234</v>
      </c>
      <c r="U22" s="56">
        <f t="shared" si="14"/>
        <v>99.975923328658254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1175000</v>
      </c>
      <c r="C26" s="111">
        <f>SUM(C19:C25)</f>
        <v>8556000</v>
      </c>
      <c r="D26" s="111"/>
      <c r="E26" s="111">
        <f t="shared" si="8"/>
        <v>9731000</v>
      </c>
      <c r="F26" s="112">
        <f t="shared" ref="F26:O26" si="15">SUM(F19:F25)</f>
        <v>9731000</v>
      </c>
      <c r="G26" s="113">
        <f t="shared" si="15"/>
        <v>8556000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464000</v>
      </c>
      <c r="O26" s="113">
        <f t="shared" si="15"/>
        <v>8553940</v>
      </c>
      <c r="P26" s="112">
        <f t="shared" si="9"/>
        <v>464000</v>
      </c>
      <c r="Q26" s="113">
        <f t="shared" si="10"/>
        <v>8553940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5.4230949041608234</v>
      </c>
      <c r="U26" s="60">
        <f>IF(($E26-$E21-$E25)   =0,0,($Q26   /($E26-$E21-$E25)   )*100)</f>
        <v>99.975923328658254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>
        <v>3258000</v>
      </c>
      <c r="C31" s="108"/>
      <c r="D31" s="108"/>
      <c r="E31" s="108">
        <f>$B31      +$C31      +$D31</f>
        <v>3258000</v>
      </c>
      <c r="F31" s="109">
        <v>3258000</v>
      </c>
      <c r="G31" s="110">
        <v>3258000</v>
      </c>
      <c r="H31" s="109">
        <v>703000</v>
      </c>
      <c r="I31" s="110">
        <v>605259</v>
      </c>
      <c r="J31" s="109">
        <v>248000</v>
      </c>
      <c r="K31" s="110"/>
      <c r="L31" s="109">
        <v>425000</v>
      </c>
      <c r="M31" s="110">
        <v>909920</v>
      </c>
      <c r="N31" s="109">
        <v>1485000</v>
      </c>
      <c r="O31" s="110">
        <v>1661997</v>
      </c>
      <c r="P31" s="109">
        <f>$H31      +$J31      +$L31      +$N31</f>
        <v>2861000</v>
      </c>
      <c r="Q31" s="110">
        <f>$I31      +$K31      +$M31      +$O31</f>
        <v>3177176</v>
      </c>
      <c r="R31" s="54">
        <f>IF(($L31      =0),0,((($N31      -$L31      )/$L31      )*100))</f>
        <v>249.41176470588235</v>
      </c>
      <c r="S31" s="55">
        <f>IF(($M31      =0),0,((($O31      -$M31      )/$M31      )*100))</f>
        <v>82.653090381572</v>
      </c>
      <c r="T31" s="54">
        <f>IF(($E31      =0),0,(($P31      /$E31      )*100))</f>
        <v>87.814610190300797</v>
      </c>
      <c r="U31" s="56">
        <f>IF(($E31      =0),0,(($Q31      /$E31      )*100))</f>
        <v>97.519214241866166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3258000</v>
      </c>
      <c r="C32" s="111">
        <f>SUM(C28:C31)</f>
        <v>0</v>
      </c>
      <c r="D32" s="111"/>
      <c r="E32" s="111">
        <f>$B32      +$C32      +$D32</f>
        <v>3258000</v>
      </c>
      <c r="F32" s="112">
        <f t="shared" ref="F32:O32" si="16">SUM(F28:F31)</f>
        <v>3258000</v>
      </c>
      <c r="G32" s="113">
        <f t="shared" si="16"/>
        <v>3258000</v>
      </c>
      <c r="H32" s="112">
        <f t="shared" si="16"/>
        <v>703000</v>
      </c>
      <c r="I32" s="113">
        <f t="shared" si="16"/>
        <v>605259</v>
      </c>
      <c r="J32" s="112">
        <f t="shared" si="16"/>
        <v>248000</v>
      </c>
      <c r="K32" s="113">
        <f t="shared" si="16"/>
        <v>0</v>
      </c>
      <c r="L32" s="112">
        <f t="shared" si="16"/>
        <v>425000</v>
      </c>
      <c r="M32" s="113">
        <f t="shared" si="16"/>
        <v>909920</v>
      </c>
      <c r="N32" s="112">
        <f t="shared" si="16"/>
        <v>1485000</v>
      </c>
      <c r="O32" s="113">
        <f t="shared" si="16"/>
        <v>1661997</v>
      </c>
      <c r="P32" s="112">
        <f>$H32      +$J32      +$L32      +$N32</f>
        <v>2861000</v>
      </c>
      <c r="Q32" s="113">
        <f>$I32      +$K32      +$M32      +$O32</f>
        <v>3177176</v>
      </c>
      <c r="R32" s="58">
        <f>IF(($L32      =0),0,((($N32      -$L32      )/$L32      )*100))</f>
        <v>249.41176470588235</v>
      </c>
      <c r="S32" s="59">
        <f>IF(($M32      =0),0,((($O32      -$M32      )/$M32      )*100))</f>
        <v>82.653090381572</v>
      </c>
      <c r="T32" s="58">
        <f>IF($E32   =0,0,($P32   /$E32   )*100)</f>
        <v>87.814610190300797</v>
      </c>
      <c r="U32" s="60">
        <f>IF($E32   =0,0,($Q32   /$E32   )*100)</f>
        <v>97.519214241866166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1206000</v>
      </c>
      <c r="C34" s="108"/>
      <c r="D34" s="108"/>
      <c r="E34" s="108">
        <f>$B34      +$C34      +$D34</f>
        <v>1206000</v>
      </c>
      <c r="F34" s="109">
        <v>1206000</v>
      </c>
      <c r="G34" s="110">
        <v>1206000</v>
      </c>
      <c r="H34" s="109">
        <v>226000</v>
      </c>
      <c r="I34" s="110">
        <v>180790</v>
      </c>
      <c r="J34" s="109">
        <v>681000</v>
      </c>
      <c r="K34" s="110">
        <v>108507</v>
      </c>
      <c r="L34" s="109">
        <v>299000</v>
      </c>
      <c r="M34" s="110">
        <v>1079046</v>
      </c>
      <c r="N34" s="109"/>
      <c r="O34" s="110">
        <v>-162344</v>
      </c>
      <c r="P34" s="109">
        <f>$H34      +$J34      +$L34      +$N34</f>
        <v>1206000</v>
      </c>
      <c r="Q34" s="110">
        <f>$I34      +$K34      +$M34      +$O34</f>
        <v>1205999</v>
      </c>
      <c r="R34" s="54">
        <f>IF(($L34      =0),0,((($N34      -$L34      )/$L34      )*100))</f>
        <v>-100</v>
      </c>
      <c r="S34" s="55">
        <f>IF(($M34      =0),0,((($O34      -$M34      )/$M34      )*100))</f>
        <v>-115.04514172704407</v>
      </c>
      <c r="T34" s="54">
        <f>IF(($E34      =0),0,(($P34      /$E34      )*100))</f>
        <v>100</v>
      </c>
      <c r="U34" s="56">
        <f>IF(($E34      =0),0,(($Q34      /$E34      )*100))</f>
        <v>99.999917081260364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1206000</v>
      </c>
      <c r="C35" s="111">
        <f>C34</f>
        <v>0</v>
      </c>
      <c r="D35" s="111"/>
      <c r="E35" s="111">
        <f>$B35      +$C35      +$D35</f>
        <v>1206000</v>
      </c>
      <c r="F35" s="112">
        <f t="shared" ref="F35:O35" si="17">F34</f>
        <v>1206000</v>
      </c>
      <c r="G35" s="113">
        <f t="shared" si="17"/>
        <v>1206000</v>
      </c>
      <c r="H35" s="112">
        <f t="shared" si="17"/>
        <v>226000</v>
      </c>
      <c r="I35" s="113">
        <f t="shared" si="17"/>
        <v>180790</v>
      </c>
      <c r="J35" s="112">
        <f t="shared" si="17"/>
        <v>681000</v>
      </c>
      <c r="K35" s="113">
        <f t="shared" si="17"/>
        <v>108507</v>
      </c>
      <c r="L35" s="112">
        <f t="shared" si="17"/>
        <v>299000</v>
      </c>
      <c r="M35" s="113">
        <f t="shared" si="17"/>
        <v>1079046</v>
      </c>
      <c r="N35" s="112">
        <f t="shared" si="17"/>
        <v>0</v>
      </c>
      <c r="O35" s="113">
        <f t="shared" si="17"/>
        <v>-162344</v>
      </c>
      <c r="P35" s="112">
        <f>$H35      +$J35      +$L35      +$N35</f>
        <v>1206000</v>
      </c>
      <c r="Q35" s="113">
        <f>$I35      +$K35      +$M35      +$O35</f>
        <v>1205999</v>
      </c>
      <c r="R35" s="58">
        <f>IF(($L35      =0),0,((($N35      -$L35      )/$L35      )*100))</f>
        <v>-100</v>
      </c>
      <c r="S35" s="59">
        <f>IF(($M35      =0),0,((($O35      -$M35      )/$M35      )*100))</f>
        <v>-115.04514172704407</v>
      </c>
      <c r="T35" s="58">
        <f>IF($E35   =0,0,($P35   /$E35   )*100)</f>
        <v>100</v>
      </c>
      <c r="U35" s="60">
        <f>IF($E35   =0,0,($Q35   /$E35   )*100)</f>
        <v>99.999917081260364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0</v>
      </c>
      <c r="C42" s="111">
        <f>SUM(C37:C41)</f>
        <v>0</v>
      </c>
      <c r="D42" s="111"/>
      <c r="E42" s="111">
        <f t="shared" si="18"/>
        <v>0</v>
      </c>
      <c r="F42" s="112">
        <f t="shared" ref="F42:O42" si="25">SUM(F37:F41)</f>
        <v>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7639000</v>
      </c>
      <c r="C69" s="120">
        <f>SUM(C9:C16,C19:C25,C28:C31,C34,C37:C41,C44:C54,C57:C60,C63:C67)</f>
        <v>8556000</v>
      </c>
      <c r="D69" s="120"/>
      <c r="E69" s="120">
        <f t="shared" si="35"/>
        <v>16195000</v>
      </c>
      <c r="F69" s="121">
        <f t="shared" ref="F69:O69" si="43">SUM(F9:F16,F19:F25,F28:F31,F34,F37:F41,F44:F54,F57:F60,F63:F67)</f>
        <v>16195000</v>
      </c>
      <c r="G69" s="122">
        <f t="shared" si="43"/>
        <v>15020000</v>
      </c>
      <c r="H69" s="121">
        <f t="shared" si="43"/>
        <v>1130000</v>
      </c>
      <c r="I69" s="122">
        <f t="shared" si="43"/>
        <v>962166</v>
      </c>
      <c r="J69" s="121">
        <f t="shared" si="43"/>
        <v>1260000</v>
      </c>
      <c r="K69" s="122">
        <f t="shared" si="43"/>
        <v>155113</v>
      </c>
      <c r="L69" s="121">
        <f t="shared" si="43"/>
        <v>944000</v>
      </c>
      <c r="M69" s="122">
        <f t="shared" si="43"/>
        <v>3295436</v>
      </c>
      <c r="N69" s="121">
        <f t="shared" si="43"/>
        <v>1949000</v>
      </c>
      <c r="O69" s="122">
        <f t="shared" si="43"/>
        <v>10523496</v>
      </c>
      <c r="P69" s="121">
        <f t="shared" si="36"/>
        <v>5283000</v>
      </c>
      <c r="Q69" s="122">
        <f t="shared" si="37"/>
        <v>14936211</v>
      </c>
      <c r="R69" s="67">
        <f t="shared" si="38"/>
        <v>106.46186440677967</v>
      </c>
      <c r="S69" s="68">
        <f t="shared" si="39"/>
        <v>219.33546881201758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35.173102529960055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99.442150466045277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/>
      <c r="C71" s="108"/>
      <c r="D71" s="108"/>
      <c r="E71" s="108">
        <f>$B71      +$C71      +$D71</f>
        <v>0</v>
      </c>
      <c r="F71" s="109">
        <v>0</v>
      </c>
      <c r="G71" s="110">
        <v>0</v>
      </c>
      <c r="H71" s="109"/>
      <c r="I71" s="110"/>
      <c r="J71" s="109"/>
      <c r="K71" s="110"/>
      <c r="L71" s="109"/>
      <c r="M71" s="110"/>
      <c r="N71" s="109"/>
      <c r="O71" s="110"/>
      <c r="P71" s="109">
        <f>$H71      +$J71      +$L71      +$N71</f>
        <v>0</v>
      </c>
      <c r="Q71" s="110">
        <f>$I71      +$K71      +$M71      +$O71</f>
        <v>0</v>
      </c>
      <c r="R71" s="54">
        <f>IF(($L71      =0),0,((($N71      -$L71      )/$L71      )*100))</f>
        <v>0</v>
      </c>
      <c r="S71" s="55">
        <f>IF(($M71      =0),0,((($O71      -$M71      )/$M71      )*100))</f>
        <v>0</v>
      </c>
      <c r="T71" s="54">
        <f>IF(($E71      =0),0,(($P71      /$E71      )*100))</f>
        <v>0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0</v>
      </c>
      <c r="C73" s="117">
        <f>SUM(C71:C72)</f>
        <v>0</v>
      </c>
      <c r="D73" s="117"/>
      <c r="E73" s="117">
        <f>$B73      +$C73      +$D73</f>
        <v>0</v>
      </c>
      <c r="F73" s="118">
        <f t="shared" ref="F73:O73" si="44">SUM(F71:F72)</f>
        <v>0</v>
      </c>
      <c r="G73" s="119">
        <f t="shared" si="44"/>
        <v>0</v>
      </c>
      <c r="H73" s="118">
        <f t="shared" si="44"/>
        <v>0</v>
      </c>
      <c r="I73" s="119">
        <f t="shared" si="44"/>
        <v>0</v>
      </c>
      <c r="J73" s="118">
        <f t="shared" si="44"/>
        <v>0</v>
      </c>
      <c r="K73" s="119">
        <f t="shared" si="44"/>
        <v>0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0</v>
      </c>
      <c r="Q73" s="119">
        <f>$I73      +$K73      +$M73      +$O73</f>
        <v>0</v>
      </c>
      <c r="R73" s="63">
        <f>IF(($L73      =0),0,((($N73      -$L73      )/$L73      )*100))</f>
        <v>0</v>
      </c>
      <c r="S73" s="64">
        <f>IF(($M73      =0),0,((($O73      -$M73      )/$M73      )*100))</f>
        <v>0</v>
      </c>
      <c r="T73" s="63">
        <f>IF(($E71      =0),0,(($P71      /$E71      )*100))</f>
        <v>0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0</v>
      </c>
      <c r="C74" s="120">
        <f>SUM(C71:C72)</f>
        <v>0</v>
      </c>
      <c r="D74" s="120"/>
      <c r="E74" s="120">
        <f>$B74      +$C74      +$D74</f>
        <v>0</v>
      </c>
      <c r="F74" s="121">
        <f t="shared" ref="F74:O74" si="45">SUM(F71:F72)</f>
        <v>0</v>
      </c>
      <c r="G74" s="122">
        <f t="shared" si="45"/>
        <v>0</v>
      </c>
      <c r="H74" s="121">
        <f t="shared" si="45"/>
        <v>0</v>
      </c>
      <c r="I74" s="122">
        <f t="shared" si="45"/>
        <v>0</v>
      </c>
      <c r="J74" s="121">
        <f t="shared" si="45"/>
        <v>0</v>
      </c>
      <c r="K74" s="122">
        <f t="shared" si="45"/>
        <v>0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0</v>
      </c>
      <c r="Q74" s="122">
        <f>$I74      +$K74      +$M74      +$O74</f>
        <v>0</v>
      </c>
      <c r="R74" s="67">
        <f>IF(($L74      =0),0,((($N74      -$L74      )/$L74      )*100))</f>
        <v>0</v>
      </c>
      <c r="S74" s="68">
        <f>IF(($M74      =0),0,((($O74      -$M74      )/$M74      )*100))</f>
        <v>0</v>
      </c>
      <c r="T74" s="67">
        <f>IF(($E71      =0),0,(($P71      /$E71      )*100))</f>
        <v>0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7639000</v>
      </c>
      <c r="C75" s="120">
        <f>SUM(C9:C16,C19:C25,C28:C31,C34,C37:C41,C44:C54,C57:C60,C63:C67,C71:C72)</f>
        <v>8556000</v>
      </c>
      <c r="D75" s="120"/>
      <c r="E75" s="120">
        <f>$B75      +$C75      +$D75</f>
        <v>16195000</v>
      </c>
      <c r="F75" s="121">
        <f t="shared" ref="F75:O75" si="46">SUM(F9:F16,F19:F25,F28:F31,F34,F37:F41,F44:F54,F57:F60,F63:F67,F71:F72)</f>
        <v>16195000</v>
      </c>
      <c r="G75" s="122">
        <f t="shared" si="46"/>
        <v>15020000</v>
      </c>
      <c r="H75" s="121">
        <f t="shared" si="46"/>
        <v>1130000</v>
      </c>
      <c r="I75" s="122">
        <f t="shared" si="46"/>
        <v>962166</v>
      </c>
      <c r="J75" s="121">
        <f t="shared" si="46"/>
        <v>1260000</v>
      </c>
      <c r="K75" s="122">
        <f t="shared" si="46"/>
        <v>155113</v>
      </c>
      <c r="L75" s="121">
        <f t="shared" si="46"/>
        <v>944000</v>
      </c>
      <c r="M75" s="122">
        <f t="shared" si="46"/>
        <v>3295436</v>
      </c>
      <c r="N75" s="121">
        <f t="shared" si="46"/>
        <v>1949000</v>
      </c>
      <c r="O75" s="122">
        <f t="shared" si="46"/>
        <v>10523496</v>
      </c>
      <c r="P75" s="121">
        <f>$H75      +$J75      +$L75      +$N75</f>
        <v>5283000</v>
      </c>
      <c r="Q75" s="122">
        <f>$I75      +$K75      +$M75      +$O75</f>
        <v>14936211</v>
      </c>
      <c r="R75" s="67">
        <f>IF(($L75      =0),0,((($N75      -$L75      )/$L75      )*100))</f>
        <v>106.46186440677967</v>
      </c>
      <c r="S75" s="68">
        <f>IF(($M75      =0),0,((($O75      -$M75      )/$M75      )*100))</f>
        <v>219.33546881201758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35.173102529960055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99.442150466045277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1306000</v>
      </c>
      <c r="C87" s="128">
        <f t="shared" si="48"/>
        <v>0</v>
      </c>
      <c r="D87" s="128">
        <f t="shared" si="48"/>
        <v>0</v>
      </c>
      <c r="E87" s="128">
        <f t="shared" si="48"/>
        <v>1306000</v>
      </c>
      <c r="F87" s="128">
        <f t="shared" si="48"/>
        <v>0</v>
      </c>
      <c r="G87" s="128">
        <f t="shared" si="48"/>
        <v>0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/>
      <c r="C91" s="108"/>
      <c r="D91" s="108"/>
      <c r="E91" s="108">
        <f t="shared" si="49"/>
        <v>0</v>
      </c>
      <c r="F91" s="108">
        <v>0</v>
      </c>
      <c r="G91" s="108">
        <v>0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1306000</v>
      </c>
      <c r="C93" s="108"/>
      <c r="D93" s="108"/>
      <c r="E93" s="108">
        <f t="shared" si="49"/>
        <v>1306000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1306000</v>
      </c>
      <c r="C114" s="137">
        <f t="shared" si="62"/>
        <v>0</v>
      </c>
      <c r="D114" s="137">
        <f t="shared" si="62"/>
        <v>0</v>
      </c>
      <c r="E114" s="137">
        <f t="shared" si="62"/>
        <v>1306000</v>
      </c>
      <c r="F114" s="137">
        <f t="shared" si="62"/>
        <v>0</v>
      </c>
      <c r="G114" s="137">
        <f t="shared" si="62"/>
        <v>0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0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1306000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1306000</v>
      </c>
      <c r="F115" s="139">
        <f t="shared" si="63"/>
        <v>0</v>
      </c>
      <c r="G115" s="139">
        <f t="shared" si="63"/>
        <v>0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0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rrpo4mumw6NhnXBBrIiT9Xe047qWgHB/+swJI1n29IMfKA5Es9/Eg1I5c/1Vl8Yigmoc05q4Bo3Ww/RV1XTi3g==" saltValue="D+X+209XONjDZF6yhQCuU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124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2900000</v>
      </c>
      <c r="C10" s="108"/>
      <c r="D10" s="108"/>
      <c r="E10" s="108">
        <f t="shared" ref="E10:E17" si="0">$B10      +$C10      +$D10</f>
        <v>2900000</v>
      </c>
      <c r="F10" s="109">
        <v>2900000</v>
      </c>
      <c r="G10" s="110">
        <v>2900000</v>
      </c>
      <c r="H10" s="109">
        <v>1515000</v>
      </c>
      <c r="I10" s="110">
        <v>254658</v>
      </c>
      <c r="J10" s="109">
        <v>618000</v>
      </c>
      <c r="K10" s="110"/>
      <c r="L10" s="109">
        <v>316000</v>
      </c>
      <c r="M10" s="110"/>
      <c r="N10" s="109"/>
      <c r="O10" s="110"/>
      <c r="P10" s="109">
        <f t="shared" ref="P10:P17" si="1">$H10      +$J10      +$L10      +$N10</f>
        <v>2449000</v>
      </c>
      <c r="Q10" s="110">
        <f t="shared" ref="Q10:Q17" si="2">$I10      +$K10      +$M10      +$O10</f>
        <v>254658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0</v>
      </c>
      <c r="T10" s="54">
        <f t="shared" ref="T10:T16" si="5">IF(($E10      =0),0,(($P10      /$E10      )*100))</f>
        <v>84.448275862068968</v>
      </c>
      <c r="U10" s="56">
        <f t="shared" ref="U10:U16" si="6">IF(($E10      =0),0,(($Q10      /$E10      )*100))</f>
        <v>8.7813103448275864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2900000</v>
      </c>
      <c r="C17" s="111">
        <f>SUM(C9:C16)</f>
        <v>0</v>
      </c>
      <c r="D17" s="111"/>
      <c r="E17" s="111">
        <f t="shared" si="0"/>
        <v>2900000</v>
      </c>
      <c r="F17" s="112">
        <f t="shared" ref="F17:O17" si="7">SUM(F9:F16)</f>
        <v>2900000</v>
      </c>
      <c r="G17" s="113">
        <f t="shared" si="7"/>
        <v>2900000</v>
      </c>
      <c r="H17" s="112">
        <f t="shared" si="7"/>
        <v>1515000</v>
      </c>
      <c r="I17" s="113">
        <f t="shared" si="7"/>
        <v>254658</v>
      </c>
      <c r="J17" s="112">
        <f t="shared" si="7"/>
        <v>618000</v>
      </c>
      <c r="K17" s="113">
        <f t="shared" si="7"/>
        <v>0</v>
      </c>
      <c r="L17" s="112">
        <f t="shared" si="7"/>
        <v>316000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2449000</v>
      </c>
      <c r="Q17" s="113">
        <f t="shared" si="2"/>
        <v>254658</v>
      </c>
      <c r="R17" s="58">
        <f t="shared" si="3"/>
        <v>-100</v>
      </c>
      <c r="S17" s="59">
        <f t="shared" si="4"/>
        <v>0</v>
      </c>
      <c r="T17" s="58">
        <f>IF((SUM($E9:$E14))=0,0,(P17/(SUM($E9:$E14))*100))</f>
        <v>84.448275862068968</v>
      </c>
      <c r="U17" s="60">
        <f>IF((SUM($E9:$E14))=0,0,(Q17/(SUM($E9:$E14))*100))</f>
        <v>8.7813103448275864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1200000</v>
      </c>
      <c r="C34" s="108"/>
      <c r="D34" s="108"/>
      <c r="E34" s="108">
        <f>$B34      +$C34      +$D34</f>
        <v>1200000</v>
      </c>
      <c r="F34" s="109">
        <v>1200000</v>
      </c>
      <c r="G34" s="110">
        <v>1200000</v>
      </c>
      <c r="H34" s="109">
        <v>250000</v>
      </c>
      <c r="I34" s="110"/>
      <c r="J34" s="109">
        <v>262000</v>
      </c>
      <c r="K34" s="110">
        <v>4010</v>
      </c>
      <c r="L34" s="109"/>
      <c r="M34" s="110"/>
      <c r="N34" s="109">
        <v>198000</v>
      </c>
      <c r="O34" s="110"/>
      <c r="P34" s="109">
        <f>$H34      +$J34      +$L34      +$N34</f>
        <v>710000</v>
      </c>
      <c r="Q34" s="110">
        <f>$I34      +$K34      +$M34      +$O34</f>
        <v>4010</v>
      </c>
      <c r="R34" s="54">
        <f>IF(($L34      =0),0,((($N34      -$L34      )/$L34      )*100))</f>
        <v>0</v>
      </c>
      <c r="S34" s="55">
        <f>IF(($M34      =0),0,((($O34      -$M34      )/$M34      )*100))</f>
        <v>0</v>
      </c>
      <c r="T34" s="54">
        <f>IF(($E34      =0),0,(($P34      /$E34      )*100))</f>
        <v>59.166666666666664</v>
      </c>
      <c r="U34" s="56">
        <f>IF(($E34      =0),0,(($Q34      /$E34      )*100))</f>
        <v>0.33416666666666667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1200000</v>
      </c>
      <c r="C35" s="111">
        <f>C34</f>
        <v>0</v>
      </c>
      <c r="D35" s="111"/>
      <c r="E35" s="111">
        <f>$B35      +$C35      +$D35</f>
        <v>1200000</v>
      </c>
      <c r="F35" s="112">
        <f t="shared" ref="F35:O35" si="17">F34</f>
        <v>1200000</v>
      </c>
      <c r="G35" s="113">
        <f t="shared" si="17"/>
        <v>1200000</v>
      </c>
      <c r="H35" s="112">
        <f t="shared" si="17"/>
        <v>250000</v>
      </c>
      <c r="I35" s="113">
        <f t="shared" si="17"/>
        <v>0</v>
      </c>
      <c r="J35" s="112">
        <f t="shared" si="17"/>
        <v>262000</v>
      </c>
      <c r="K35" s="113">
        <f t="shared" si="17"/>
        <v>4010</v>
      </c>
      <c r="L35" s="112">
        <f t="shared" si="17"/>
        <v>0</v>
      </c>
      <c r="M35" s="113">
        <f t="shared" si="17"/>
        <v>0</v>
      </c>
      <c r="N35" s="112">
        <f t="shared" si="17"/>
        <v>198000</v>
      </c>
      <c r="O35" s="113">
        <f t="shared" si="17"/>
        <v>0</v>
      </c>
      <c r="P35" s="112">
        <f>$H35      +$J35      +$L35      +$N35</f>
        <v>710000</v>
      </c>
      <c r="Q35" s="113">
        <f>$I35      +$K35      +$M35      +$O35</f>
        <v>4010</v>
      </c>
      <c r="R35" s="58">
        <f>IF(($L35      =0),0,((($N35      -$L35      )/$L35      )*100))</f>
        <v>0</v>
      </c>
      <c r="S35" s="59">
        <f>IF(($M35      =0),0,((($O35      -$M35      )/$M35      )*100))</f>
        <v>0</v>
      </c>
      <c r="T35" s="58">
        <f>IF($E35   =0,0,($P35   /$E35   )*100)</f>
        <v>59.166666666666664</v>
      </c>
      <c r="U35" s="60">
        <f>IF($E35   =0,0,($Q35   /$E35   )*100)</f>
        <v>0.33416666666666667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0</v>
      </c>
      <c r="C42" s="111">
        <f>SUM(C37:C41)</f>
        <v>0</v>
      </c>
      <c r="D42" s="111"/>
      <c r="E42" s="111">
        <f t="shared" si="18"/>
        <v>0</v>
      </c>
      <c r="F42" s="112">
        <f t="shared" ref="F42:O42" si="25">SUM(F37:F41)</f>
        <v>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20000000</v>
      </c>
      <c r="C53" s="108">
        <v>6000000</v>
      </c>
      <c r="D53" s="108"/>
      <c r="E53" s="108">
        <f t="shared" si="26"/>
        <v>26000000</v>
      </c>
      <c r="F53" s="109">
        <v>26000000</v>
      </c>
      <c r="G53" s="110">
        <v>26000000</v>
      </c>
      <c r="H53" s="109">
        <v>8721000</v>
      </c>
      <c r="I53" s="110"/>
      <c r="J53" s="109">
        <v>4691000</v>
      </c>
      <c r="K53" s="110"/>
      <c r="L53" s="109">
        <v>1144000</v>
      </c>
      <c r="M53" s="110"/>
      <c r="N53" s="109">
        <v>3988000</v>
      </c>
      <c r="O53" s="110"/>
      <c r="P53" s="109">
        <f t="shared" si="27"/>
        <v>18544000</v>
      </c>
      <c r="Q53" s="110">
        <f t="shared" si="28"/>
        <v>0</v>
      </c>
      <c r="R53" s="54">
        <f t="shared" si="29"/>
        <v>248.60139860139859</v>
      </c>
      <c r="S53" s="55">
        <f t="shared" si="30"/>
        <v>0</v>
      </c>
      <c r="T53" s="54">
        <f t="shared" si="31"/>
        <v>71.323076923076925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20000000</v>
      </c>
      <c r="C55" s="111">
        <f>SUM(C44:C54)</f>
        <v>6000000</v>
      </c>
      <c r="D55" s="111"/>
      <c r="E55" s="111">
        <f t="shared" si="26"/>
        <v>26000000</v>
      </c>
      <c r="F55" s="112">
        <f t="shared" ref="F55:O55" si="33">SUM(F44:F54)</f>
        <v>26000000</v>
      </c>
      <c r="G55" s="113">
        <f t="shared" si="33"/>
        <v>26000000</v>
      </c>
      <c r="H55" s="112">
        <f t="shared" si="33"/>
        <v>8721000</v>
      </c>
      <c r="I55" s="113">
        <f t="shared" si="33"/>
        <v>0</v>
      </c>
      <c r="J55" s="112">
        <f t="shared" si="33"/>
        <v>4691000</v>
      </c>
      <c r="K55" s="113">
        <f t="shared" si="33"/>
        <v>0</v>
      </c>
      <c r="L55" s="112">
        <f t="shared" si="33"/>
        <v>1144000</v>
      </c>
      <c r="M55" s="113">
        <f t="shared" si="33"/>
        <v>0</v>
      </c>
      <c r="N55" s="112">
        <f t="shared" si="33"/>
        <v>3988000</v>
      </c>
      <c r="O55" s="113">
        <f t="shared" si="33"/>
        <v>0</v>
      </c>
      <c r="P55" s="112">
        <f t="shared" si="27"/>
        <v>18544000</v>
      </c>
      <c r="Q55" s="113">
        <f t="shared" si="28"/>
        <v>0</v>
      </c>
      <c r="R55" s="58">
        <f t="shared" si="29"/>
        <v>248.60139860139859</v>
      </c>
      <c r="S55" s="59">
        <f t="shared" si="30"/>
        <v>0</v>
      </c>
      <c r="T55" s="58">
        <f>IF((+$E45+$E47+$E49+$E50+$E53) =0,0,(P55   /(+$E45+$E47+$E49+$E50+$E53) )*100)</f>
        <v>71.323076923076925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24100000</v>
      </c>
      <c r="C69" s="120">
        <f>SUM(C9:C16,C19:C25,C28:C31,C34,C37:C41,C44:C54,C57:C60,C63:C67)</f>
        <v>6000000</v>
      </c>
      <c r="D69" s="120"/>
      <c r="E69" s="120">
        <f t="shared" si="35"/>
        <v>30100000</v>
      </c>
      <c r="F69" s="121">
        <f t="shared" ref="F69:O69" si="43">SUM(F9:F16,F19:F25,F28:F31,F34,F37:F41,F44:F54,F57:F60,F63:F67)</f>
        <v>30100000</v>
      </c>
      <c r="G69" s="122">
        <f t="shared" si="43"/>
        <v>30100000</v>
      </c>
      <c r="H69" s="121">
        <f t="shared" si="43"/>
        <v>10486000</v>
      </c>
      <c r="I69" s="122">
        <f t="shared" si="43"/>
        <v>254658</v>
      </c>
      <c r="J69" s="121">
        <f t="shared" si="43"/>
        <v>5571000</v>
      </c>
      <c r="K69" s="122">
        <f t="shared" si="43"/>
        <v>4010</v>
      </c>
      <c r="L69" s="121">
        <f t="shared" si="43"/>
        <v>1460000</v>
      </c>
      <c r="M69" s="122">
        <f t="shared" si="43"/>
        <v>0</v>
      </c>
      <c r="N69" s="121">
        <f t="shared" si="43"/>
        <v>4186000</v>
      </c>
      <c r="O69" s="122">
        <f t="shared" si="43"/>
        <v>0</v>
      </c>
      <c r="P69" s="121">
        <f t="shared" si="36"/>
        <v>21703000</v>
      </c>
      <c r="Q69" s="122">
        <f t="shared" si="37"/>
        <v>258668</v>
      </c>
      <c r="R69" s="67">
        <f t="shared" si="38"/>
        <v>186.7123287671233</v>
      </c>
      <c r="S69" s="68">
        <f t="shared" si="39"/>
        <v>0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72.102990033222596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0.85936212624584729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10854000</v>
      </c>
      <c r="C71" s="108">
        <v>-2190000</v>
      </c>
      <c r="D71" s="108"/>
      <c r="E71" s="108">
        <f>$B71      +$C71      +$D71</f>
        <v>8664000</v>
      </c>
      <c r="F71" s="109">
        <v>8664000</v>
      </c>
      <c r="G71" s="110">
        <v>8664000</v>
      </c>
      <c r="H71" s="109">
        <v>1617000</v>
      </c>
      <c r="I71" s="110"/>
      <c r="J71" s="109">
        <v>1456000</v>
      </c>
      <c r="K71" s="110"/>
      <c r="L71" s="109">
        <v>41000</v>
      </c>
      <c r="M71" s="110"/>
      <c r="N71" s="109">
        <v>260000</v>
      </c>
      <c r="O71" s="110"/>
      <c r="P71" s="109">
        <f>$H71      +$J71      +$L71      +$N71</f>
        <v>3374000</v>
      </c>
      <c r="Q71" s="110">
        <f>$I71      +$K71      +$M71      +$O71</f>
        <v>0</v>
      </c>
      <c r="R71" s="54">
        <f>IF(($L71      =0),0,((($N71      -$L71      )/$L71      )*100))</f>
        <v>534.14634146341461</v>
      </c>
      <c r="S71" s="55">
        <f>IF(($M71      =0),0,((($O71      -$M71      )/$M71      )*100))</f>
        <v>0</v>
      </c>
      <c r="T71" s="54">
        <f>IF(($E71      =0),0,(($P71      /$E71      )*100))</f>
        <v>38.942751615881811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10854000</v>
      </c>
      <c r="C73" s="117">
        <f>SUM(C71:C72)</f>
        <v>-2190000</v>
      </c>
      <c r="D73" s="117"/>
      <c r="E73" s="117">
        <f>$B73      +$C73      +$D73</f>
        <v>8664000</v>
      </c>
      <c r="F73" s="118">
        <f t="shared" ref="F73:O73" si="44">SUM(F71:F72)</f>
        <v>8664000</v>
      </c>
      <c r="G73" s="119">
        <f t="shared" si="44"/>
        <v>8664000</v>
      </c>
      <c r="H73" s="118">
        <f t="shared" si="44"/>
        <v>1617000</v>
      </c>
      <c r="I73" s="119">
        <f t="shared" si="44"/>
        <v>0</v>
      </c>
      <c r="J73" s="118">
        <f t="shared" si="44"/>
        <v>1456000</v>
      </c>
      <c r="K73" s="119">
        <f t="shared" si="44"/>
        <v>0</v>
      </c>
      <c r="L73" s="118">
        <f t="shared" si="44"/>
        <v>41000</v>
      </c>
      <c r="M73" s="119">
        <f t="shared" si="44"/>
        <v>0</v>
      </c>
      <c r="N73" s="118">
        <f t="shared" si="44"/>
        <v>260000</v>
      </c>
      <c r="O73" s="119">
        <f t="shared" si="44"/>
        <v>0</v>
      </c>
      <c r="P73" s="118">
        <f>$H73      +$J73      +$L73      +$N73</f>
        <v>3374000</v>
      </c>
      <c r="Q73" s="119">
        <f>$I73      +$K73      +$M73      +$O73</f>
        <v>0</v>
      </c>
      <c r="R73" s="63">
        <f>IF(($L73      =0),0,((($N73      -$L73      )/$L73      )*100))</f>
        <v>534.14634146341461</v>
      </c>
      <c r="S73" s="64">
        <f>IF(($M73      =0),0,((($O73      -$M73      )/$M73      )*100))</f>
        <v>0</v>
      </c>
      <c r="T73" s="63">
        <f>IF(($E71      =0),0,(($P71      /$E71      )*100))</f>
        <v>38.942751615881811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10854000</v>
      </c>
      <c r="C74" s="120">
        <f>SUM(C71:C72)</f>
        <v>-2190000</v>
      </c>
      <c r="D74" s="120"/>
      <c r="E74" s="120">
        <f>$B74      +$C74      +$D74</f>
        <v>8664000</v>
      </c>
      <c r="F74" s="121">
        <f t="shared" ref="F74:O74" si="45">SUM(F71:F72)</f>
        <v>8664000</v>
      </c>
      <c r="G74" s="122">
        <f t="shared" si="45"/>
        <v>8664000</v>
      </c>
      <c r="H74" s="121">
        <f t="shared" si="45"/>
        <v>1617000</v>
      </c>
      <c r="I74" s="122">
        <f t="shared" si="45"/>
        <v>0</v>
      </c>
      <c r="J74" s="121">
        <f t="shared" si="45"/>
        <v>1456000</v>
      </c>
      <c r="K74" s="122">
        <f t="shared" si="45"/>
        <v>0</v>
      </c>
      <c r="L74" s="121">
        <f t="shared" si="45"/>
        <v>41000</v>
      </c>
      <c r="M74" s="122">
        <f t="shared" si="45"/>
        <v>0</v>
      </c>
      <c r="N74" s="121">
        <f t="shared" si="45"/>
        <v>260000</v>
      </c>
      <c r="O74" s="122">
        <f t="shared" si="45"/>
        <v>0</v>
      </c>
      <c r="P74" s="121">
        <f>$H74      +$J74      +$L74      +$N74</f>
        <v>3374000</v>
      </c>
      <c r="Q74" s="122">
        <f>$I74      +$K74      +$M74      +$O74</f>
        <v>0</v>
      </c>
      <c r="R74" s="67">
        <f>IF(($L74      =0),0,((($N74      -$L74      )/$L74      )*100))</f>
        <v>534.14634146341461</v>
      </c>
      <c r="S74" s="68">
        <f>IF(($M74      =0),0,((($O74      -$M74      )/$M74      )*100))</f>
        <v>0</v>
      </c>
      <c r="T74" s="67">
        <f>IF(($E71      =0),0,(($P71      /$E71      )*100))</f>
        <v>38.942751615881811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34954000</v>
      </c>
      <c r="C75" s="120">
        <f>SUM(C9:C16,C19:C25,C28:C31,C34,C37:C41,C44:C54,C57:C60,C63:C67,C71:C72)</f>
        <v>3810000</v>
      </c>
      <c r="D75" s="120"/>
      <c r="E75" s="120">
        <f>$B75      +$C75      +$D75</f>
        <v>38764000</v>
      </c>
      <c r="F75" s="121">
        <f t="shared" ref="F75:O75" si="46">SUM(F9:F16,F19:F25,F28:F31,F34,F37:F41,F44:F54,F57:F60,F63:F67,F71:F72)</f>
        <v>38764000</v>
      </c>
      <c r="G75" s="122">
        <f t="shared" si="46"/>
        <v>38764000</v>
      </c>
      <c r="H75" s="121">
        <f t="shared" si="46"/>
        <v>12103000</v>
      </c>
      <c r="I75" s="122">
        <f t="shared" si="46"/>
        <v>254658</v>
      </c>
      <c r="J75" s="121">
        <f t="shared" si="46"/>
        <v>7027000</v>
      </c>
      <c r="K75" s="122">
        <f t="shared" si="46"/>
        <v>4010</v>
      </c>
      <c r="L75" s="121">
        <f t="shared" si="46"/>
        <v>1501000</v>
      </c>
      <c r="M75" s="122">
        <f t="shared" si="46"/>
        <v>0</v>
      </c>
      <c r="N75" s="121">
        <f t="shared" si="46"/>
        <v>4446000</v>
      </c>
      <c r="O75" s="122">
        <f t="shared" si="46"/>
        <v>0</v>
      </c>
      <c r="P75" s="121">
        <f>$H75      +$J75      +$L75      +$N75</f>
        <v>25077000</v>
      </c>
      <c r="Q75" s="122">
        <f>$I75      +$K75      +$M75      +$O75</f>
        <v>258668</v>
      </c>
      <c r="R75" s="67">
        <f>IF(($L75      =0),0,((($N75      -$L75      )/$L75      )*100))</f>
        <v>196.20253164556962</v>
      </c>
      <c r="S75" s="68">
        <f>IF(($M75      =0),0,((($O75      -$M75      )/$M75      )*100))</f>
        <v>0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64.691466308946445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0.66728923743679702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2887000</v>
      </c>
      <c r="C87" s="128">
        <f t="shared" si="48"/>
        <v>0</v>
      </c>
      <c r="D87" s="128">
        <f t="shared" si="48"/>
        <v>0</v>
      </c>
      <c r="E87" s="128">
        <f t="shared" si="48"/>
        <v>2887000</v>
      </c>
      <c r="F87" s="128">
        <f t="shared" si="48"/>
        <v>0</v>
      </c>
      <c r="G87" s="128">
        <f t="shared" si="48"/>
        <v>0</v>
      </c>
      <c r="H87" s="128">
        <f t="shared" si="48"/>
        <v>1361000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1361000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47.142362313820577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1361000</v>
      </c>
      <c r="C91" s="108"/>
      <c r="D91" s="108"/>
      <c r="E91" s="108">
        <f t="shared" si="49"/>
        <v>1361000</v>
      </c>
      <c r="F91" s="108">
        <v>0</v>
      </c>
      <c r="G91" s="108">
        <v>0</v>
      </c>
      <c r="H91" s="108">
        <v>1361000</v>
      </c>
      <c r="I91" s="108"/>
      <c r="J91" s="108"/>
      <c r="K91" s="108"/>
      <c r="L91" s="108"/>
      <c r="M91" s="108"/>
      <c r="N91" s="108"/>
      <c r="O91" s="108"/>
      <c r="P91" s="108">
        <f t="shared" si="50"/>
        <v>1361000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100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1526000</v>
      </c>
      <c r="C93" s="108"/>
      <c r="D93" s="108"/>
      <c r="E93" s="108">
        <f t="shared" si="49"/>
        <v>1526000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2887000</v>
      </c>
      <c r="C114" s="137">
        <f t="shared" si="62"/>
        <v>0</v>
      </c>
      <c r="D114" s="137">
        <f t="shared" si="62"/>
        <v>0</v>
      </c>
      <c r="E114" s="137">
        <f t="shared" si="62"/>
        <v>2887000</v>
      </c>
      <c r="F114" s="137">
        <f t="shared" si="62"/>
        <v>0</v>
      </c>
      <c r="G114" s="137">
        <f t="shared" si="62"/>
        <v>0</v>
      </c>
      <c r="H114" s="137">
        <f t="shared" si="62"/>
        <v>1361000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1361000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0.47142362313820574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2887000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2887000</v>
      </c>
      <c r="F115" s="139">
        <f t="shared" si="63"/>
        <v>0</v>
      </c>
      <c r="G115" s="139">
        <f t="shared" si="63"/>
        <v>0</v>
      </c>
      <c r="H115" s="139">
        <f t="shared" si="63"/>
        <v>1361000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1361000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0.47142362313820574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FTrvFyJ8dLxgZxuqX0+T4pcDoZh4HpNZkG/Yx273aKmRM7BgkoGZ9G59haUwV8gRmvqttyBYu5AiInMiIcDASg==" saltValue="AQXFtOTTxNq5Aamf9vQAj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125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1900000</v>
      </c>
      <c r="C10" s="108"/>
      <c r="D10" s="108"/>
      <c r="E10" s="108">
        <f t="shared" ref="E10:E17" si="0">$B10      +$C10      +$D10</f>
        <v>1900000</v>
      </c>
      <c r="F10" s="109">
        <v>1900000</v>
      </c>
      <c r="G10" s="110">
        <v>1900000</v>
      </c>
      <c r="H10" s="109"/>
      <c r="I10" s="110"/>
      <c r="J10" s="109"/>
      <c r="K10" s="110"/>
      <c r="L10" s="109"/>
      <c r="M10" s="110"/>
      <c r="N10" s="109"/>
      <c r="O10" s="110"/>
      <c r="P10" s="109">
        <f t="shared" ref="P10:P17" si="1">$H10      +$J10      +$L10      +$N10</f>
        <v>0</v>
      </c>
      <c r="Q10" s="110">
        <f t="shared" ref="Q10:Q17" si="2">$I10      +$K10      +$M10      +$O10</f>
        <v>0</v>
      </c>
      <c r="R10" s="54">
        <f t="shared" ref="R10:R17" si="3">IF(($L10      =0),0,((($N10      -$L10      )/$L10      )*100))</f>
        <v>0</v>
      </c>
      <c r="S10" s="55">
        <f t="shared" ref="S10:S17" si="4">IF(($M10      =0),0,((($O10      -$M10      )/$M10      )*100))</f>
        <v>0</v>
      </c>
      <c r="T10" s="54">
        <f t="shared" ref="T10:T16" si="5">IF(($E10      =0),0,(($P10      /$E10      )*100))</f>
        <v>0</v>
      </c>
      <c r="U10" s="56">
        <f t="shared" ref="U10:U16" si="6">IF(($E10      =0),0,(($Q10      /$E10      )*100))</f>
        <v>0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1900000</v>
      </c>
      <c r="C17" s="111">
        <f>SUM(C9:C16)</f>
        <v>0</v>
      </c>
      <c r="D17" s="111"/>
      <c r="E17" s="111">
        <f t="shared" si="0"/>
        <v>1900000</v>
      </c>
      <c r="F17" s="112">
        <f t="shared" ref="F17:O17" si="7">SUM(F9:F16)</f>
        <v>1900000</v>
      </c>
      <c r="G17" s="113">
        <f t="shared" si="7"/>
        <v>1900000</v>
      </c>
      <c r="H17" s="112">
        <f t="shared" si="7"/>
        <v>0</v>
      </c>
      <c r="I17" s="113">
        <f t="shared" si="7"/>
        <v>0</v>
      </c>
      <c r="J17" s="112">
        <f t="shared" si="7"/>
        <v>0</v>
      </c>
      <c r="K17" s="113">
        <f t="shared" si="7"/>
        <v>0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0</v>
      </c>
      <c r="Q17" s="113">
        <f t="shared" si="2"/>
        <v>0</v>
      </c>
      <c r="R17" s="58">
        <f t="shared" si="3"/>
        <v>0</v>
      </c>
      <c r="S17" s="59">
        <f t="shared" si="4"/>
        <v>0</v>
      </c>
      <c r="T17" s="58">
        <f>IF((SUM($E9:$E14))=0,0,(P17/(SUM($E9:$E14))*100))</f>
        <v>0</v>
      </c>
      <c r="U17" s="60">
        <f>IF((SUM($E9:$E14))=0,0,(Q17/(SUM($E9:$E14))*100))</f>
        <v>0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1200000</v>
      </c>
      <c r="C34" s="108"/>
      <c r="D34" s="108"/>
      <c r="E34" s="108">
        <f>$B34      +$C34      +$D34</f>
        <v>1200000</v>
      </c>
      <c r="F34" s="109">
        <v>1200000</v>
      </c>
      <c r="G34" s="110">
        <v>1200000</v>
      </c>
      <c r="H34" s="109">
        <v>225000</v>
      </c>
      <c r="I34" s="110"/>
      <c r="J34" s="109">
        <v>281000</v>
      </c>
      <c r="K34" s="110"/>
      <c r="L34" s="109">
        <v>136000</v>
      </c>
      <c r="M34" s="110"/>
      <c r="N34" s="109"/>
      <c r="O34" s="110"/>
      <c r="P34" s="109">
        <f>$H34      +$J34      +$L34      +$N34</f>
        <v>642000</v>
      </c>
      <c r="Q34" s="110">
        <f>$I34      +$K34      +$M34      +$O34</f>
        <v>0</v>
      </c>
      <c r="R34" s="54">
        <f>IF(($L34      =0),0,((($N34      -$L34      )/$L34      )*100))</f>
        <v>-100</v>
      </c>
      <c r="S34" s="55">
        <f>IF(($M34      =0),0,((($O34      -$M34      )/$M34      )*100))</f>
        <v>0</v>
      </c>
      <c r="T34" s="54">
        <f>IF(($E34      =0),0,(($P34      /$E34      )*100))</f>
        <v>53.5</v>
      </c>
      <c r="U34" s="56">
        <f>IF(($E34      =0),0,(($Q34      /$E34      )*100))</f>
        <v>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1200000</v>
      </c>
      <c r="C35" s="111">
        <f>C34</f>
        <v>0</v>
      </c>
      <c r="D35" s="111"/>
      <c r="E35" s="111">
        <f>$B35      +$C35      +$D35</f>
        <v>1200000</v>
      </c>
      <c r="F35" s="112">
        <f t="shared" ref="F35:O35" si="17">F34</f>
        <v>1200000</v>
      </c>
      <c r="G35" s="113">
        <f t="shared" si="17"/>
        <v>1200000</v>
      </c>
      <c r="H35" s="112">
        <f t="shared" si="17"/>
        <v>225000</v>
      </c>
      <c r="I35" s="113">
        <f t="shared" si="17"/>
        <v>0</v>
      </c>
      <c r="J35" s="112">
        <f t="shared" si="17"/>
        <v>281000</v>
      </c>
      <c r="K35" s="113">
        <f t="shared" si="17"/>
        <v>0</v>
      </c>
      <c r="L35" s="112">
        <f t="shared" si="17"/>
        <v>136000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642000</v>
      </c>
      <c r="Q35" s="113">
        <f>$I35      +$K35      +$M35      +$O35</f>
        <v>0</v>
      </c>
      <c r="R35" s="58">
        <f>IF(($L35      =0),0,((($N35      -$L35      )/$L35      )*100))</f>
        <v>-100</v>
      </c>
      <c r="S35" s="59">
        <f>IF(($M35      =0),0,((($O35      -$M35      )/$M35      )*100))</f>
        <v>0</v>
      </c>
      <c r="T35" s="58">
        <f>IF($E35   =0,0,($P35   /$E35   )*100)</f>
        <v>53.5</v>
      </c>
      <c r="U35" s="60">
        <f>IF($E35   =0,0,($Q35   /$E35   )*100)</f>
        <v>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2436000</v>
      </c>
      <c r="C37" s="108"/>
      <c r="D37" s="108"/>
      <c r="E37" s="108">
        <f t="shared" ref="E37:E42" si="18">$B37      +$C37      +$D37</f>
        <v>2436000</v>
      </c>
      <c r="F37" s="109">
        <v>2436000</v>
      </c>
      <c r="G37" s="110">
        <v>2436000</v>
      </c>
      <c r="H37" s="109">
        <v>936000</v>
      </c>
      <c r="I37" s="110"/>
      <c r="J37" s="109"/>
      <c r="K37" s="110"/>
      <c r="L37" s="109"/>
      <c r="M37" s="110"/>
      <c r="N37" s="109">
        <v>1500000</v>
      </c>
      <c r="O37" s="110"/>
      <c r="P37" s="109">
        <f t="shared" ref="P37:P42" si="19">$H37      +$J37      +$L37      +$N37</f>
        <v>2436000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100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2436000</v>
      </c>
      <c r="C42" s="111">
        <f>SUM(C37:C41)</f>
        <v>0</v>
      </c>
      <c r="D42" s="111"/>
      <c r="E42" s="111">
        <f t="shared" si="18"/>
        <v>2436000</v>
      </c>
      <c r="F42" s="112">
        <f t="shared" ref="F42:O42" si="25">SUM(F37:F41)</f>
        <v>2436000</v>
      </c>
      <c r="G42" s="113">
        <f t="shared" si="25"/>
        <v>2436000</v>
      </c>
      <c r="H42" s="112">
        <f t="shared" si="25"/>
        <v>936000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1500000</v>
      </c>
      <c r="O42" s="113">
        <f t="shared" si="25"/>
        <v>0</v>
      </c>
      <c r="P42" s="112">
        <f t="shared" si="19"/>
        <v>2436000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100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5000000</v>
      </c>
      <c r="C53" s="108">
        <v>-2500000</v>
      </c>
      <c r="D53" s="108"/>
      <c r="E53" s="108">
        <f t="shared" si="26"/>
        <v>2500000</v>
      </c>
      <c r="F53" s="109">
        <v>2500000</v>
      </c>
      <c r="G53" s="110">
        <v>2500000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5000000</v>
      </c>
      <c r="C55" s="111">
        <f>SUM(C44:C54)</f>
        <v>-2500000</v>
      </c>
      <c r="D55" s="111"/>
      <c r="E55" s="111">
        <f t="shared" si="26"/>
        <v>2500000</v>
      </c>
      <c r="F55" s="112">
        <f t="shared" ref="F55:O55" si="33">SUM(F44:F54)</f>
        <v>2500000</v>
      </c>
      <c r="G55" s="113">
        <f t="shared" si="33"/>
        <v>2500000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10536000</v>
      </c>
      <c r="C69" s="120">
        <f>SUM(C9:C16,C19:C25,C28:C31,C34,C37:C41,C44:C54,C57:C60,C63:C67)</f>
        <v>-2500000</v>
      </c>
      <c r="D69" s="120"/>
      <c r="E69" s="120">
        <f t="shared" si="35"/>
        <v>8036000</v>
      </c>
      <c r="F69" s="121">
        <f t="shared" ref="F69:O69" si="43">SUM(F9:F16,F19:F25,F28:F31,F34,F37:F41,F44:F54,F57:F60,F63:F67)</f>
        <v>8036000</v>
      </c>
      <c r="G69" s="122">
        <f t="shared" si="43"/>
        <v>8036000</v>
      </c>
      <c r="H69" s="121">
        <f t="shared" si="43"/>
        <v>1161000</v>
      </c>
      <c r="I69" s="122">
        <f t="shared" si="43"/>
        <v>0</v>
      </c>
      <c r="J69" s="121">
        <f t="shared" si="43"/>
        <v>281000</v>
      </c>
      <c r="K69" s="122">
        <f t="shared" si="43"/>
        <v>0</v>
      </c>
      <c r="L69" s="121">
        <f t="shared" si="43"/>
        <v>136000</v>
      </c>
      <c r="M69" s="122">
        <f t="shared" si="43"/>
        <v>0</v>
      </c>
      <c r="N69" s="121">
        <f t="shared" si="43"/>
        <v>1500000</v>
      </c>
      <c r="O69" s="122">
        <f t="shared" si="43"/>
        <v>0</v>
      </c>
      <c r="P69" s="121">
        <f t="shared" si="36"/>
        <v>3078000</v>
      </c>
      <c r="Q69" s="122">
        <f t="shared" si="37"/>
        <v>0</v>
      </c>
      <c r="R69" s="67">
        <f t="shared" si="38"/>
        <v>1002.9411764705882</v>
      </c>
      <c r="S69" s="68">
        <f t="shared" si="39"/>
        <v>0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38.302638128422103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0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12656000</v>
      </c>
      <c r="C71" s="108">
        <v>12000000</v>
      </c>
      <c r="D71" s="108"/>
      <c r="E71" s="108">
        <f>$B71      +$C71      +$D71</f>
        <v>24656000</v>
      </c>
      <c r="F71" s="109">
        <v>24656000</v>
      </c>
      <c r="G71" s="110">
        <v>24656000</v>
      </c>
      <c r="H71" s="109">
        <v>8943000</v>
      </c>
      <c r="I71" s="110"/>
      <c r="J71" s="109">
        <v>2916000</v>
      </c>
      <c r="K71" s="110"/>
      <c r="L71" s="109">
        <v>867000</v>
      </c>
      <c r="M71" s="110"/>
      <c r="N71" s="109">
        <v>8727000</v>
      </c>
      <c r="O71" s="110"/>
      <c r="P71" s="109">
        <f>$H71      +$J71      +$L71      +$N71</f>
        <v>21453000</v>
      </c>
      <c r="Q71" s="110">
        <f>$I71      +$K71      +$M71      +$O71</f>
        <v>0</v>
      </c>
      <c r="R71" s="54">
        <f>IF(($L71      =0),0,((($N71      -$L71      )/$L71      )*100))</f>
        <v>906.57439446366777</v>
      </c>
      <c r="S71" s="55">
        <f>IF(($M71      =0),0,((($O71      -$M71      )/$M71      )*100))</f>
        <v>0</v>
      </c>
      <c r="T71" s="54">
        <f>IF(($E71      =0),0,(($P71      /$E71      )*100))</f>
        <v>87.00924724205062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12656000</v>
      </c>
      <c r="C73" s="117">
        <f>SUM(C71:C72)</f>
        <v>12000000</v>
      </c>
      <c r="D73" s="117"/>
      <c r="E73" s="117">
        <f>$B73      +$C73      +$D73</f>
        <v>24656000</v>
      </c>
      <c r="F73" s="118">
        <f t="shared" ref="F73:O73" si="44">SUM(F71:F72)</f>
        <v>24656000</v>
      </c>
      <c r="G73" s="119">
        <f t="shared" si="44"/>
        <v>24656000</v>
      </c>
      <c r="H73" s="118">
        <f t="shared" si="44"/>
        <v>8943000</v>
      </c>
      <c r="I73" s="119">
        <f t="shared" si="44"/>
        <v>0</v>
      </c>
      <c r="J73" s="118">
        <f t="shared" si="44"/>
        <v>2916000</v>
      </c>
      <c r="K73" s="119">
        <f t="shared" si="44"/>
        <v>0</v>
      </c>
      <c r="L73" s="118">
        <f t="shared" si="44"/>
        <v>867000</v>
      </c>
      <c r="M73" s="119">
        <f t="shared" si="44"/>
        <v>0</v>
      </c>
      <c r="N73" s="118">
        <f t="shared" si="44"/>
        <v>8727000</v>
      </c>
      <c r="O73" s="119">
        <f t="shared" si="44"/>
        <v>0</v>
      </c>
      <c r="P73" s="118">
        <f>$H73      +$J73      +$L73      +$N73</f>
        <v>21453000</v>
      </c>
      <c r="Q73" s="119">
        <f>$I73      +$K73      +$M73      +$O73</f>
        <v>0</v>
      </c>
      <c r="R73" s="63">
        <f>IF(($L73      =0),0,((($N73      -$L73      )/$L73      )*100))</f>
        <v>906.57439446366777</v>
      </c>
      <c r="S73" s="64">
        <f>IF(($M73      =0),0,((($O73      -$M73      )/$M73      )*100))</f>
        <v>0</v>
      </c>
      <c r="T73" s="63">
        <f>IF(($E71      =0),0,(($P71      /$E71      )*100))</f>
        <v>87.00924724205062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12656000</v>
      </c>
      <c r="C74" s="120">
        <f>SUM(C71:C72)</f>
        <v>12000000</v>
      </c>
      <c r="D74" s="120"/>
      <c r="E74" s="120">
        <f>$B74      +$C74      +$D74</f>
        <v>24656000</v>
      </c>
      <c r="F74" s="121">
        <f t="shared" ref="F74:O74" si="45">SUM(F71:F72)</f>
        <v>24656000</v>
      </c>
      <c r="G74" s="122">
        <f t="shared" si="45"/>
        <v>24656000</v>
      </c>
      <c r="H74" s="121">
        <f t="shared" si="45"/>
        <v>8943000</v>
      </c>
      <c r="I74" s="122">
        <f t="shared" si="45"/>
        <v>0</v>
      </c>
      <c r="J74" s="121">
        <f t="shared" si="45"/>
        <v>2916000</v>
      </c>
      <c r="K74" s="122">
        <f t="shared" si="45"/>
        <v>0</v>
      </c>
      <c r="L74" s="121">
        <f t="shared" si="45"/>
        <v>867000</v>
      </c>
      <c r="M74" s="122">
        <f t="shared" si="45"/>
        <v>0</v>
      </c>
      <c r="N74" s="121">
        <f t="shared" si="45"/>
        <v>8727000</v>
      </c>
      <c r="O74" s="122">
        <f t="shared" si="45"/>
        <v>0</v>
      </c>
      <c r="P74" s="121">
        <f>$H74      +$J74      +$L74      +$N74</f>
        <v>21453000</v>
      </c>
      <c r="Q74" s="122">
        <f>$I74      +$K74      +$M74      +$O74</f>
        <v>0</v>
      </c>
      <c r="R74" s="67">
        <f>IF(($L74      =0),0,((($N74      -$L74      )/$L74      )*100))</f>
        <v>906.57439446366777</v>
      </c>
      <c r="S74" s="68">
        <f>IF(($M74      =0),0,((($O74      -$M74      )/$M74      )*100))</f>
        <v>0</v>
      </c>
      <c r="T74" s="67">
        <f>IF(($E71      =0),0,(($P71      /$E71      )*100))</f>
        <v>87.00924724205062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23192000</v>
      </c>
      <c r="C75" s="120">
        <f>SUM(C9:C16,C19:C25,C28:C31,C34,C37:C41,C44:C54,C57:C60,C63:C67,C71:C72)</f>
        <v>9500000</v>
      </c>
      <c r="D75" s="120"/>
      <c r="E75" s="120">
        <f>$B75      +$C75      +$D75</f>
        <v>32692000</v>
      </c>
      <c r="F75" s="121">
        <f t="shared" ref="F75:O75" si="46">SUM(F9:F16,F19:F25,F28:F31,F34,F37:F41,F44:F54,F57:F60,F63:F67,F71:F72)</f>
        <v>32692000</v>
      </c>
      <c r="G75" s="122">
        <f t="shared" si="46"/>
        <v>32692000</v>
      </c>
      <c r="H75" s="121">
        <f t="shared" si="46"/>
        <v>10104000</v>
      </c>
      <c r="I75" s="122">
        <f t="shared" si="46"/>
        <v>0</v>
      </c>
      <c r="J75" s="121">
        <f t="shared" si="46"/>
        <v>3197000</v>
      </c>
      <c r="K75" s="122">
        <f t="shared" si="46"/>
        <v>0</v>
      </c>
      <c r="L75" s="121">
        <f t="shared" si="46"/>
        <v>1003000</v>
      </c>
      <c r="M75" s="122">
        <f t="shared" si="46"/>
        <v>0</v>
      </c>
      <c r="N75" s="121">
        <f t="shared" si="46"/>
        <v>10227000</v>
      </c>
      <c r="O75" s="122">
        <f t="shared" si="46"/>
        <v>0</v>
      </c>
      <c r="P75" s="121">
        <f>$H75      +$J75      +$L75      +$N75</f>
        <v>24531000</v>
      </c>
      <c r="Q75" s="122">
        <f>$I75      +$K75      +$M75      +$O75</f>
        <v>0</v>
      </c>
      <c r="R75" s="67">
        <f>IF(($L75      =0),0,((($N75      -$L75      )/$L75      )*100))</f>
        <v>919.64107676969093</v>
      </c>
      <c r="S75" s="68">
        <f>IF(($M75      =0),0,((($O75      -$M75      )/$M75      )*100))</f>
        <v>0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75.036706227823331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0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1657000</v>
      </c>
      <c r="C87" s="128">
        <f t="shared" si="48"/>
        <v>0</v>
      </c>
      <c r="D87" s="128">
        <f t="shared" si="48"/>
        <v>0</v>
      </c>
      <c r="E87" s="128">
        <f t="shared" si="48"/>
        <v>1657000</v>
      </c>
      <c r="F87" s="128">
        <f t="shared" si="48"/>
        <v>0</v>
      </c>
      <c r="G87" s="128">
        <f t="shared" si="48"/>
        <v>0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567000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567000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34.218467109233551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567000</v>
      </c>
      <c r="C91" s="108"/>
      <c r="D91" s="108"/>
      <c r="E91" s="108">
        <f t="shared" si="49"/>
        <v>567000</v>
      </c>
      <c r="F91" s="108">
        <v>0</v>
      </c>
      <c r="G91" s="108">
        <v>0</v>
      </c>
      <c r="H91" s="108"/>
      <c r="I91" s="108"/>
      <c r="J91" s="108"/>
      <c r="K91" s="108"/>
      <c r="L91" s="108">
        <v>567000</v>
      </c>
      <c r="M91" s="108"/>
      <c r="N91" s="108"/>
      <c r="O91" s="108"/>
      <c r="P91" s="108">
        <f t="shared" si="50"/>
        <v>567000</v>
      </c>
      <c r="Q91" s="108">
        <f t="shared" si="51"/>
        <v>0</v>
      </c>
      <c r="R91" s="98">
        <f t="shared" si="52"/>
        <v>-100</v>
      </c>
      <c r="S91" s="98">
        <f t="shared" si="53"/>
        <v>0</v>
      </c>
      <c r="T91" s="98">
        <f t="shared" si="54"/>
        <v>100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1090000</v>
      </c>
      <c r="C93" s="108"/>
      <c r="D93" s="108"/>
      <c r="E93" s="108">
        <f t="shared" si="49"/>
        <v>1090000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1657000</v>
      </c>
      <c r="C114" s="137">
        <f t="shared" si="62"/>
        <v>0</v>
      </c>
      <c r="D114" s="137">
        <f t="shared" si="62"/>
        <v>0</v>
      </c>
      <c r="E114" s="137">
        <f t="shared" si="62"/>
        <v>1657000</v>
      </c>
      <c r="F114" s="137">
        <f t="shared" si="62"/>
        <v>0</v>
      </c>
      <c r="G114" s="137">
        <f t="shared" si="62"/>
        <v>0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567000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567000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0.34218467109233552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1657000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1657000</v>
      </c>
      <c r="F115" s="139">
        <f t="shared" si="63"/>
        <v>0</v>
      </c>
      <c r="G115" s="139">
        <f t="shared" si="63"/>
        <v>0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567000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567000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0.34218467109233552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DSelWs/np/gFOhu5Z/WdgAG6XB7ZrYm99+otIQzRDrfkgmM8IQ4a1ka630nYDg5Z08COSHbHos/FcARrUVX1DA==" saltValue="O3oFd7rId78oohLOL7HsS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126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1800000</v>
      </c>
      <c r="C10" s="108"/>
      <c r="D10" s="108"/>
      <c r="E10" s="108">
        <f t="shared" ref="E10:E17" si="0">$B10      +$C10      +$D10</f>
        <v>1800000</v>
      </c>
      <c r="F10" s="109">
        <v>1800000</v>
      </c>
      <c r="G10" s="110">
        <v>1800000</v>
      </c>
      <c r="H10" s="109"/>
      <c r="I10" s="110"/>
      <c r="J10" s="109"/>
      <c r="K10" s="110"/>
      <c r="L10" s="109"/>
      <c r="M10" s="110"/>
      <c r="N10" s="109"/>
      <c r="O10" s="110"/>
      <c r="P10" s="109">
        <f t="shared" ref="P10:P17" si="1">$H10      +$J10      +$L10      +$N10</f>
        <v>0</v>
      </c>
      <c r="Q10" s="110">
        <f t="shared" ref="Q10:Q17" si="2">$I10      +$K10      +$M10      +$O10</f>
        <v>0</v>
      </c>
      <c r="R10" s="54">
        <f t="shared" ref="R10:R17" si="3">IF(($L10      =0),0,((($N10      -$L10      )/$L10      )*100))</f>
        <v>0</v>
      </c>
      <c r="S10" s="55">
        <f t="shared" ref="S10:S17" si="4">IF(($M10      =0),0,((($O10      -$M10      )/$M10      )*100))</f>
        <v>0</v>
      </c>
      <c r="T10" s="54">
        <f t="shared" ref="T10:T16" si="5">IF(($E10      =0),0,(($P10      /$E10      )*100))</f>
        <v>0</v>
      </c>
      <c r="U10" s="56">
        <f t="shared" ref="U10:U16" si="6">IF(($E10      =0),0,(($Q10      /$E10      )*100))</f>
        <v>0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1800000</v>
      </c>
      <c r="C17" s="111">
        <f>SUM(C9:C16)</f>
        <v>0</v>
      </c>
      <c r="D17" s="111"/>
      <c r="E17" s="111">
        <f t="shared" si="0"/>
        <v>1800000</v>
      </c>
      <c r="F17" s="112">
        <f t="shared" ref="F17:O17" si="7">SUM(F9:F16)</f>
        <v>1800000</v>
      </c>
      <c r="G17" s="113">
        <f t="shared" si="7"/>
        <v>1800000</v>
      </c>
      <c r="H17" s="112">
        <f t="shared" si="7"/>
        <v>0</v>
      </c>
      <c r="I17" s="113">
        <f t="shared" si="7"/>
        <v>0</v>
      </c>
      <c r="J17" s="112">
        <f t="shared" si="7"/>
        <v>0</v>
      </c>
      <c r="K17" s="113">
        <f t="shared" si="7"/>
        <v>0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0</v>
      </c>
      <c r="Q17" s="113">
        <f t="shared" si="2"/>
        <v>0</v>
      </c>
      <c r="R17" s="58">
        <f t="shared" si="3"/>
        <v>0</v>
      </c>
      <c r="S17" s="59">
        <f t="shared" si="4"/>
        <v>0</v>
      </c>
      <c r="T17" s="58">
        <f>IF((SUM($E9:$E14))=0,0,(P17/(SUM($E9:$E14))*100))</f>
        <v>0</v>
      </c>
      <c r="U17" s="60">
        <f>IF((SUM($E9:$E14))=0,0,(Q17/(SUM($E9:$E14))*100))</f>
        <v>0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1200000</v>
      </c>
      <c r="C34" s="108">
        <v>-180000</v>
      </c>
      <c r="D34" s="108"/>
      <c r="E34" s="108">
        <f>$B34      +$C34      +$D34</f>
        <v>1020000</v>
      </c>
      <c r="F34" s="109">
        <v>1020000</v>
      </c>
      <c r="G34" s="110">
        <v>1020000</v>
      </c>
      <c r="H34" s="109">
        <v>167000</v>
      </c>
      <c r="I34" s="110"/>
      <c r="J34" s="109">
        <v>426000</v>
      </c>
      <c r="K34" s="110"/>
      <c r="L34" s="109">
        <v>364000</v>
      </c>
      <c r="M34" s="110"/>
      <c r="N34" s="109"/>
      <c r="O34" s="110"/>
      <c r="P34" s="109">
        <f>$H34      +$J34      +$L34      +$N34</f>
        <v>957000</v>
      </c>
      <c r="Q34" s="110">
        <f>$I34      +$K34      +$M34      +$O34</f>
        <v>0</v>
      </c>
      <c r="R34" s="54">
        <f>IF(($L34      =0),0,((($N34      -$L34      )/$L34      )*100))</f>
        <v>-100</v>
      </c>
      <c r="S34" s="55">
        <f>IF(($M34      =0),0,((($O34      -$M34      )/$M34      )*100))</f>
        <v>0</v>
      </c>
      <c r="T34" s="54">
        <f>IF(($E34      =0),0,(($P34      /$E34      )*100))</f>
        <v>93.82352941176471</v>
      </c>
      <c r="U34" s="56">
        <f>IF(($E34      =0),0,(($Q34      /$E34      )*100))</f>
        <v>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1200000</v>
      </c>
      <c r="C35" s="111">
        <f>C34</f>
        <v>-180000</v>
      </c>
      <c r="D35" s="111"/>
      <c r="E35" s="111">
        <f>$B35      +$C35      +$D35</f>
        <v>1020000</v>
      </c>
      <c r="F35" s="112">
        <f t="shared" ref="F35:O35" si="17">F34</f>
        <v>1020000</v>
      </c>
      <c r="G35" s="113">
        <f t="shared" si="17"/>
        <v>1020000</v>
      </c>
      <c r="H35" s="112">
        <f t="shared" si="17"/>
        <v>167000</v>
      </c>
      <c r="I35" s="113">
        <f t="shared" si="17"/>
        <v>0</v>
      </c>
      <c r="J35" s="112">
        <f t="shared" si="17"/>
        <v>426000</v>
      </c>
      <c r="K35" s="113">
        <f t="shared" si="17"/>
        <v>0</v>
      </c>
      <c r="L35" s="112">
        <f t="shared" si="17"/>
        <v>364000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957000</v>
      </c>
      <c r="Q35" s="113">
        <f>$I35      +$K35      +$M35      +$O35</f>
        <v>0</v>
      </c>
      <c r="R35" s="58">
        <f>IF(($L35      =0),0,((($N35      -$L35      )/$L35      )*100))</f>
        <v>-100</v>
      </c>
      <c r="S35" s="59">
        <f>IF(($M35      =0),0,((($O35      -$M35      )/$M35      )*100))</f>
        <v>0</v>
      </c>
      <c r="T35" s="58">
        <f>IF($E35   =0,0,($P35   /$E35   )*100)</f>
        <v>93.82352941176471</v>
      </c>
      <c r="U35" s="60">
        <f>IF($E35   =0,0,($Q35   /$E35   )*100)</f>
        <v>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>
        <v>1122000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0</v>
      </c>
      <c r="C42" s="111">
        <f>SUM(C37:C41)</f>
        <v>0</v>
      </c>
      <c r="D42" s="111"/>
      <c r="E42" s="111">
        <f t="shared" si="18"/>
        <v>0</v>
      </c>
      <c r="F42" s="112">
        <f t="shared" ref="F42:O42" si="25">SUM(F37:F41)</f>
        <v>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>
        <f>SUM(V37:V41)</f>
        <v>1122000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31000000</v>
      </c>
      <c r="C53" s="108">
        <v>-5373000</v>
      </c>
      <c r="D53" s="108"/>
      <c r="E53" s="108">
        <f t="shared" si="26"/>
        <v>25627000</v>
      </c>
      <c r="F53" s="109">
        <v>25627000</v>
      </c>
      <c r="G53" s="110">
        <v>25627000</v>
      </c>
      <c r="H53" s="109">
        <v>4111000</v>
      </c>
      <c r="I53" s="110">
        <v>4111372</v>
      </c>
      <c r="J53" s="109">
        <v>2916000</v>
      </c>
      <c r="K53" s="110"/>
      <c r="L53" s="109"/>
      <c r="M53" s="110"/>
      <c r="N53" s="109">
        <v>10177000</v>
      </c>
      <c r="O53" s="110">
        <v>3883708</v>
      </c>
      <c r="P53" s="109">
        <f t="shared" si="27"/>
        <v>17204000</v>
      </c>
      <c r="Q53" s="110">
        <f t="shared" si="28"/>
        <v>7995080</v>
      </c>
      <c r="R53" s="54">
        <f t="shared" si="29"/>
        <v>0</v>
      </c>
      <c r="S53" s="55">
        <f t="shared" si="30"/>
        <v>0</v>
      </c>
      <c r="T53" s="54">
        <f t="shared" si="31"/>
        <v>67.132321379794746</v>
      </c>
      <c r="U53" s="56">
        <f t="shared" si="32"/>
        <v>31.197877238849653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31000000</v>
      </c>
      <c r="C55" s="111">
        <f>SUM(C44:C54)</f>
        <v>-5373000</v>
      </c>
      <c r="D55" s="111"/>
      <c r="E55" s="111">
        <f t="shared" si="26"/>
        <v>25627000</v>
      </c>
      <c r="F55" s="112">
        <f t="shared" ref="F55:O55" si="33">SUM(F44:F54)</f>
        <v>25627000</v>
      </c>
      <c r="G55" s="113">
        <f t="shared" si="33"/>
        <v>25627000</v>
      </c>
      <c r="H55" s="112">
        <f t="shared" si="33"/>
        <v>4111000</v>
      </c>
      <c r="I55" s="113">
        <f t="shared" si="33"/>
        <v>4111372</v>
      </c>
      <c r="J55" s="112">
        <f t="shared" si="33"/>
        <v>2916000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10177000</v>
      </c>
      <c r="O55" s="113">
        <f t="shared" si="33"/>
        <v>3883708</v>
      </c>
      <c r="P55" s="112">
        <f t="shared" si="27"/>
        <v>17204000</v>
      </c>
      <c r="Q55" s="113">
        <f t="shared" si="28"/>
        <v>7995080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67.132321379794746</v>
      </c>
      <c r="U55" s="60">
        <f>IF((+$E45+$E47+$E49+$E50+$E53) =0,0,(Q55   /(+$E45+$E47+$E49+$E50+$E53) )*100)</f>
        <v>31.197877238849653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34000000</v>
      </c>
      <c r="C69" s="120">
        <f>SUM(C9:C16,C19:C25,C28:C31,C34,C37:C41,C44:C54,C57:C60,C63:C67)</f>
        <v>-5553000</v>
      </c>
      <c r="D69" s="120"/>
      <c r="E69" s="120">
        <f t="shared" si="35"/>
        <v>28447000</v>
      </c>
      <c r="F69" s="121">
        <f t="shared" ref="F69:O69" si="43">SUM(F9:F16,F19:F25,F28:F31,F34,F37:F41,F44:F54,F57:F60,F63:F67)</f>
        <v>28447000</v>
      </c>
      <c r="G69" s="122">
        <f t="shared" si="43"/>
        <v>28447000</v>
      </c>
      <c r="H69" s="121">
        <f t="shared" si="43"/>
        <v>4278000</v>
      </c>
      <c r="I69" s="122">
        <f t="shared" si="43"/>
        <v>4111372</v>
      </c>
      <c r="J69" s="121">
        <f t="shared" si="43"/>
        <v>3342000</v>
      </c>
      <c r="K69" s="122">
        <f t="shared" si="43"/>
        <v>0</v>
      </c>
      <c r="L69" s="121">
        <f t="shared" si="43"/>
        <v>364000</v>
      </c>
      <c r="M69" s="122">
        <f t="shared" si="43"/>
        <v>0</v>
      </c>
      <c r="N69" s="121">
        <f t="shared" si="43"/>
        <v>10177000</v>
      </c>
      <c r="O69" s="122">
        <f t="shared" si="43"/>
        <v>3883708</v>
      </c>
      <c r="P69" s="121">
        <f t="shared" si="36"/>
        <v>18161000</v>
      </c>
      <c r="Q69" s="122">
        <f t="shared" si="37"/>
        <v>7995080</v>
      </c>
      <c r="R69" s="67">
        <f t="shared" si="38"/>
        <v>2695.8791208791208</v>
      </c>
      <c r="S69" s="68">
        <f t="shared" si="39"/>
        <v>0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63.841529862551418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28.105178050409535</v>
      </c>
      <c r="V69" s="121">
        <f>SUM(V9:V16,V19:V25,V28:V31,V34,V37:V41,V44:V54,V57:V60,V63:V67)</f>
        <v>1122000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13448000</v>
      </c>
      <c r="C71" s="108">
        <v>-5720000</v>
      </c>
      <c r="D71" s="108"/>
      <c r="E71" s="108">
        <f>$B71      +$C71      +$D71</f>
        <v>7728000</v>
      </c>
      <c r="F71" s="109">
        <v>7728000</v>
      </c>
      <c r="G71" s="110">
        <v>7728000</v>
      </c>
      <c r="H71" s="109">
        <v>168000</v>
      </c>
      <c r="I71" s="110"/>
      <c r="J71" s="109">
        <v>2599000</v>
      </c>
      <c r="K71" s="110"/>
      <c r="L71" s="109">
        <v>3027000</v>
      </c>
      <c r="M71" s="110"/>
      <c r="N71" s="109">
        <v>1933000</v>
      </c>
      <c r="O71" s="110">
        <v>3261491</v>
      </c>
      <c r="P71" s="109">
        <f>$H71      +$J71      +$L71      +$N71</f>
        <v>7727000</v>
      </c>
      <c r="Q71" s="110">
        <f>$I71      +$K71      +$M71      +$O71</f>
        <v>3261491</v>
      </c>
      <c r="R71" s="54">
        <f>IF(($L71      =0),0,((($N71      -$L71      )/$L71      )*100))</f>
        <v>-36.141394119590352</v>
      </c>
      <c r="S71" s="55">
        <f>IF(($M71      =0),0,((($O71      -$M71      )/$M71      )*100))</f>
        <v>0</v>
      </c>
      <c r="T71" s="54">
        <f>IF(($E71      =0),0,(($P71      /$E71      )*100))</f>
        <v>99.987060041407872</v>
      </c>
      <c r="U71" s="56">
        <f>IF(($E71      =0),0,(($Q71      /$E71      )*100))</f>
        <v>42.203558488612835</v>
      </c>
      <c r="V71" s="109">
        <v>447000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13448000</v>
      </c>
      <c r="C73" s="117">
        <f>SUM(C71:C72)</f>
        <v>-5720000</v>
      </c>
      <c r="D73" s="117"/>
      <c r="E73" s="117">
        <f>$B73      +$C73      +$D73</f>
        <v>7728000</v>
      </c>
      <c r="F73" s="118">
        <f t="shared" ref="F73:O73" si="44">SUM(F71:F72)</f>
        <v>7728000</v>
      </c>
      <c r="G73" s="119">
        <f t="shared" si="44"/>
        <v>7728000</v>
      </c>
      <c r="H73" s="118">
        <f t="shared" si="44"/>
        <v>168000</v>
      </c>
      <c r="I73" s="119">
        <f t="shared" si="44"/>
        <v>0</v>
      </c>
      <c r="J73" s="118">
        <f t="shared" si="44"/>
        <v>2599000</v>
      </c>
      <c r="K73" s="119">
        <f t="shared" si="44"/>
        <v>0</v>
      </c>
      <c r="L73" s="118">
        <f t="shared" si="44"/>
        <v>3027000</v>
      </c>
      <c r="M73" s="119">
        <f t="shared" si="44"/>
        <v>0</v>
      </c>
      <c r="N73" s="118">
        <f t="shared" si="44"/>
        <v>1933000</v>
      </c>
      <c r="O73" s="119">
        <f t="shared" si="44"/>
        <v>3261491</v>
      </c>
      <c r="P73" s="118">
        <f>$H73      +$J73      +$L73      +$N73</f>
        <v>7727000</v>
      </c>
      <c r="Q73" s="119">
        <f>$I73      +$K73      +$M73      +$O73</f>
        <v>3261491</v>
      </c>
      <c r="R73" s="63">
        <f>IF(($L73      =0),0,((($N73      -$L73      )/$L73      )*100))</f>
        <v>-36.141394119590352</v>
      </c>
      <c r="S73" s="64">
        <f>IF(($M73      =0),0,((($O73      -$M73      )/$M73      )*100))</f>
        <v>0</v>
      </c>
      <c r="T73" s="63">
        <f>IF(($E71      =0),0,(($P71      /$E71      )*100))</f>
        <v>99.987060041407872</v>
      </c>
      <c r="U73" s="65">
        <f>IF($E71   =0,0,($Q71   /$E71 )*100)</f>
        <v>42.203558488612835</v>
      </c>
      <c r="V73" s="118">
        <f>SUM(V71:V72)</f>
        <v>447000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13448000</v>
      </c>
      <c r="C74" s="120">
        <f>SUM(C71:C72)</f>
        <v>-5720000</v>
      </c>
      <c r="D74" s="120"/>
      <c r="E74" s="120">
        <f>$B74      +$C74      +$D74</f>
        <v>7728000</v>
      </c>
      <c r="F74" s="121">
        <f t="shared" ref="F74:O74" si="45">SUM(F71:F72)</f>
        <v>7728000</v>
      </c>
      <c r="G74" s="122">
        <f t="shared" si="45"/>
        <v>7728000</v>
      </c>
      <c r="H74" s="121">
        <f t="shared" si="45"/>
        <v>168000</v>
      </c>
      <c r="I74" s="122">
        <f t="shared" si="45"/>
        <v>0</v>
      </c>
      <c r="J74" s="121">
        <f t="shared" si="45"/>
        <v>2599000</v>
      </c>
      <c r="K74" s="122">
        <f t="shared" si="45"/>
        <v>0</v>
      </c>
      <c r="L74" s="121">
        <f t="shared" si="45"/>
        <v>3027000</v>
      </c>
      <c r="M74" s="122">
        <f t="shared" si="45"/>
        <v>0</v>
      </c>
      <c r="N74" s="121">
        <f t="shared" si="45"/>
        <v>1933000</v>
      </c>
      <c r="O74" s="122">
        <f t="shared" si="45"/>
        <v>3261491</v>
      </c>
      <c r="P74" s="121">
        <f>$H74      +$J74      +$L74      +$N74</f>
        <v>7727000</v>
      </c>
      <c r="Q74" s="122">
        <f>$I74      +$K74      +$M74      +$O74</f>
        <v>3261491</v>
      </c>
      <c r="R74" s="67">
        <f>IF(($L74      =0),0,((($N74      -$L74      )/$L74      )*100))</f>
        <v>-36.141394119590352</v>
      </c>
      <c r="S74" s="68">
        <f>IF(($M74      =0),0,((($O74      -$M74      )/$M74      )*100))</f>
        <v>0</v>
      </c>
      <c r="T74" s="67">
        <f>IF(($E71      =0),0,(($P71      /$E71      )*100))</f>
        <v>99.987060041407872</v>
      </c>
      <c r="U74" s="71">
        <f>IF($E71   =0,0,($Q71   /$E71 )*100)</f>
        <v>42.203558488612835</v>
      </c>
      <c r="V74" s="121">
        <f>SUM(V71:V72)</f>
        <v>447000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47448000</v>
      </c>
      <c r="C75" s="120">
        <f>SUM(C9:C16,C19:C25,C28:C31,C34,C37:C41,C44:C54,C57:C60,C63:C67,C71:C72)</f>
        <v>-11273000</v>
      </c>
      <c r="D75" s="120"/>
      <c r="E75" s="120">
        <f>$B75      +$C75      +$D75</f>
        <v>36175000</v>
      </c>
      <c r="F75" s="121">
        <f t="shared" ref="F75:O75" si="46">SUM(F9:F16,F19:F25,F28:F31,F34,F37:F41,F44:F54,F57:F60,F63:F67,F71:F72)</f>
        <v>36175000</v>
      </c>
      <c r="G75" s="122">
        <f t="shared" si="46"/>
        <v>36175000</v>
      </c>
      <c r="H75" s="121">
        <f t="shared" si="46"/>
        <v>4446000</v>
      </c>
      <c r="I75" s="122">
        <f t="shared" si="46"/>
        <v>4111372</v>
      </c>
      <c r="J75" s="121">
        <f t="shared" si="46"/>
        <v>5941000</v>
      </c>
      <c r="K75" s="122">
        <f t="shared" si="46"/>
        <v>0</v>
      </c>
      <c r="L75" s="121">
        <f t="shared" si="46"/>
        <v>3391000</v>
      </c>
      <c r="M75" s="122">
        <f t="shared" si="46"/>
        <v>0</v>
      </c>
      <c r="N75" s="121">
        <f t="shared" si="46"/>
        <v>12110000</v>
      </c>
      <c r="O75" s="122">
        <f t="shared" si="46"/>
        <v>7145199</v>
      </c>
      <c r="P75" s="121">
        <f>$H75      +$J75      +$L75      +$N75</f>
        <v>25888000</v>
      </c>
      <c r="Q75" s="122">
        <f>$I75      +$K75      +$M75      +$O75</f>
        <v>11256571</v>
      </c>
      <c r="R75" s="67">
        <f>IF(($L75      =0),0,((($N75      -$L75      )/$L75      )*100))</f>
        <v>257.12179298142138</v>
      </c>
      <c r="S75" s="68">
        <f>IF(($M75      =0),0,((($O75      -$M75      )/$M75      )*100))</f>
        <v>0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71.563234277816164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31.116989633724952</v>
      </c>
      <c r="V75" s="121">
        <f>SUM(V9:V16,V19:V25,V28:V31,V34,V37:V41,V44:V54,V57:V60,V63:V67,V71:V72)</f>
        <v>1569000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7070000</v>
      </c>
      <c r="C87" s="128">
        <f t="shared" si="48"/>
        <v>0</v>
      </c>
      <c r="D87" s="128">
        <f t="shared" si="48"/>
        <v>0</v>
      </c>
      <c r="E87" s="128">
        <f t="shared" si="48"/>
        <v>7070000</v>
      </c>
      <c r="F87" s="128">
        <f t="shared" si="48"/>
        <v>0</v>
      </c>
      <c r="G87" s="128">
        <f t="shared" si="48"/>
        <v>0</v>
      </c>
      <c r="H87" s="128">
        <f t="shared" si="48"/>
        <v>4820000</v>
      </c>
      <c r="I87" s="128">
        <f t="shared" si="48"/>
        <v>0</v>
      </c>
      <c r="J87" s="128">
        <f t="shared" si="48"/>
        <v>245000</v>
      </c>
      <c r="K87" s="128">
        <f t="shared" si="48"/>
        <v>0</v>
      </c>
      <c r="L87" s="128">
        <f t="shared" si="48"/>
        <v>605000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5670000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80.198019801980209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5670000</v>
      </c>
      <c r="C91" s="108"/>
      <c r="D91" s="108"/>
      <c r="E91" s="108">
        <f t="shared" si="49"/>
        <v>5670000</v>
      </c>
      <c r="F91" s="108">
        <v>0</v>
      </c>
      <c r="G91" s="108">
        <v>0</v>
      </c>
      <c r="H91" s="108">
        <v>4820000</v>
      </c>
      <c r="I91" s="108"/>
      <c r="J91" s="108">
        <v>245000</v>
      </c>
      <c r="K91" s="108"/>
      <c r="L91" s="108">
        <v>605000</v>
      </c>
      <c r="M91" s="108"/>
      <c r="N91" s="108"/>
      <c r="O91" s="108"/>
      <c r="P91" s="108">
        <f t="shared" si="50"/>
        <v>5670000</v>
      </c>
      <c r="Q91" s="108">
        <f t="shared" si="51"/>
        <v>0</v>
      </c>
      <c r="R91" s="98">
        <f t="shared" si="52"/>
        <v>-100</v>
      </c>
      <c r="S91" s="98">
        <f t="shared" si="53"/>
        <v>0</v>
      </c>
      <c r="T91" s="98">
        <f t="shared" si="54"/>
        <v>100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1400000</v>
      </c>
      <c r="C93" s="108"/>
      <c r="D93" s="108"/>
      <c r="E93" s="108">
        <f t="shared" si="49"/>
        <v>1400000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7070000</v>
      </c>
      <c r="C114" s="137">
        <f t="shared" si="62"/>
        <v>0</v>
      </c>
      <c r="D114" s="137">
        <f t="shared" si="62"/>
        <v>0</v>
      </c>
      <c r="E114" s="137">
        <f t="shared" si="62"/>
        <v>7070000</v>
      </c>
      <c r="F114" s="137">
        <f t="shared" si="62"/>
        <v>0</v>
      </c>
      <c r="G114" s="137">
        <f t="shared" si="62"/>
        <v>0</v>
      </c>
      <c r="H114" s="137">
        <f t="shared" si="62"/>
        <v>4820000</v>
      </c>
      <c r="I114" s="137">
        <f t="shared" si="62"/>
        <v>0</v>
      </c>
      <c r="J114" s="137">
        <f t="shared" si="62"/>
        <v>245000</v>
      </c>
      <c r="K114" s="137">
        <f t="shared" si="62"/>
        <v>0</v>
      </c>
      <c r="L114" s="137">
        <f t="shared" si="62"/>
        <v>605000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5670000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0.80198019801980203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7070000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7070000</v>
      </c>
      <c r="F115" s="139">
        <f t="shared" si="63"/>
        <v>0</v>
      </c>
      <c r="G115" s="139">
        <f t="shared" si="63"/>
        <v>0</v>
      </c>
      <c r="H115" s="139">
        <f t="shared" si="63"/>
        <v>4820000</v>
      </c>
      <c r="I115" s="139">
        <f t="shared" si="63"/>
        <v>0</v>
      </c>
      <c r="J115" s="139">
        <f t="shared" si="63"/>
        <v>245000</v>
      </c>
      <c r="K115" s="139">
        <f t="shared" si="63"/>
        <v>0</v>
      </c>
      <c r="L115" s="139">
        <f t="shared" si="63"/>
        <v>605000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5670000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0.80198019801980203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CQ86C4E1Ipe4zEWvLqxIr8twf+LWr+6c7T5u2mRG1Jn3vIB5XtuYYkcoVd3MtqzcZhHpbO/s47eOWA4gGNLyDg==" saltValue="r0bFcGtcGzW9fCXQVvMny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127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2800000</v>
      </c>
      <c r="C10" s="108"/>
      <c r="D10" s="108"/>
      <c r="E10" s="108">
        <f t="shared" ref="E10:E17" si="0">$B10      +$C10      +$D10</f>
        <v>2800000</v>
      </c>
      <c r="F10" s="109">
        <v>2800000</v>
      </c>
      <c r="G10" s="110">
        <v>2800000</v>
      </c>
      <c r="H10" s="109"/>
      <c r="I10" s="110"/>
      <c r="J10" s="109"/>
      <c r="K10" s="110"/>
      <c r="L10" s="109"/>
      <c r="M10" s="110"/>
      <c r="N10" s="109"/>
      <c r="O10" s="110"/>
      <c r="P10" s="109">
        <f t="shared" ref="P10:P17" si="1">$H10      +$J10      +$L10      +$N10</f>
        <v>0</v>
      </c>
      <c r="Q10" s="110">
        <f t="shared" ref="Q10:Q17" si="2">$I10      +$K10      +$M10      +$O10</f>
        <v>0</v>
      </c>
      <c r="R10" s="54">
        <f t="shared" ref="R10:R17" si="3">IF(($L10      =0),0,((($N10      -$L10      )/$L10      )*100))</f>
        <v>0</v>
      </c>
      <c r="S10" s="55">
        <f t="shared" ref="S10:S17" si="4">IF(($M10      =0),0,((($O10      -$M10      )/$M10      )*100))</f>
        <v>0</v>
      </c>
      <c r="T10" s="54">
        <f t="shared" ref="T10:T16" si="5">IF(($E10      =0),0,(($P10      /$E10      )*100))</f>
        <v>0</v>
      </c>
      <c r="U10" s="56">
        <f t="shared" ref="U10:U16" si="6">IF(($E10      =0),0,(($Q10      /$E10      )*100))</f>
        <v>0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2800000</v>
      </c>
      <c r="C17" s="111">
        <f>SUM(C9:C16)</f>
        <v>0</v>
      </c>
      <c r="D17" s="111"/>
      <c r="E17" s="111">
        <f t="shared" si="0"/>
        <v>2800000</v>
      </c>
      <c r="F17" s="112">
        <f t="shared" ref="F17:O17" si="7">SUM(F9:F16)</f>
        <v>2800000</v>
      </c>
      <c r="G17" s="113">
        <f t="shared" si="7"/>
        <v>2800000</v>
      </c>
      <c r="H17" s="112">
        <f t="shared" si="7"/>
        <v>0</v>
      </c>
      <c r="I17" s="113">
        <f t="shared" si="7"/>
        <v>0</v>
      </c>
      <c r="J17" s="112">
        <f t="shared" si="7"/>
        <v>0</v>
      </c>
      <c r="K17" s="113">
        <f t="shared" si="7"/>
        <v>0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0</v>
      </c>
      <c r="Q17" s="113">
        <f t="shared" si="2"/>
        <v>0</v>
      </c>
      <c r="R17" s="58">
        <f t="shared" si="3"/>
        <v>0</v>
      </c>
      <c r="S17" s="59">
        <f t="shared" si="4"/>
        <v>0</v>
      </c>
      <c r="T17" s="58">
        <f>IF((SUM($E9:$E14))=0,0,(P17/(SUM($E9:$E14))*100))</f>
        <v>0</v>
      </c>
      <c r="U17" s="60">
        <f>IF((SUM($E9:$E14))=0,0,(Q17/(SUM($E9:$E14))*100))</f>
        <v>0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1200000</v>
      </c>
      <c r="C34" s="108"/>
      <c r="D34" s="108"/>
      <c r="E34" s="108">
        <f>$B34      +$C34      +$D34</f>
        <v>1200000</v>
      </c>
      <c r="F34" s="109">
        <v>1200000</v>
      </c>
      <c r="G34" s="110">
        <v>1200000</v>
      </c>
      <c r="H34" s="109">
        <v>61000</v>
      </c>
      <c r="I34" s="110"/>
      <c r="J34" s="109">
        <v>264000</v>
      </c>
      <c r="K34" s="110"/>
      <c r="L34" s="109">
        <v>304000</v>
      </c>
      <c r="M34" s="110"/>
      <c r="N34" s="109">
        <v>489000</v>
      </c>
      <c r="O34" s="110"/>
      <c r="P34" s="109">
        <f>$H34      +$J34      +$L34      +$N34</f>
        <v>1118000</v>
      </c>
      <c r="Q34" s="110">
        <f>$I34      +$K34      +$M34      +$O34</f>
        <v>0</v>
      </c>
      <c r="R34" s="54">
        <f>IF(($L34      =0),0,((($N34      -$L34      )/$L34      )*100))</f>
        <v>60.855263157894733</v>
      </c>
      <c r="S34" s="55">
        <f>IF(($M34      =0),0,((($O34      -$M34      )/$M34      )*100))</f>
        <v>0</v>
      </c>
      <c r="T34" s="54">
        <f>IF(($E34      =0),0,(($P34      /$E34      )*100))</f>
        <v>93.166666666666657</v>
      </c>
      <c r="U34" s="56">
        <f>IF(($E34      =0),0,(($Q34      /$E34      )*100))</f>
        <v>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1200000</v>
      </c>
      <c r="C35" s="111">
        <f>C34</f>
        <v>0</v>
      </c>
      <c r="D35" s="111"/>
      <c r="E35" s="111">
        <f>$B35      +$C35      +$D35</f>
        <v>1200000</v>
      </c>
      <c r="F35" s="112">
        <f t="shared" ref="F35:O35" si="17">F34</f>
        <v>1200000</v>
      </c>
      <c r="G35" s="113">
        <f t="shared" si="17"/>
        <v>1200000</v>
      </c>
      <c r="H35" s="112">
        <f t="shared" si="17"/>
        <v>61000</v>
      </c>
      <c r="I35" s="113">
        <f t="shared" si="17"/>
        <v>0</v>
      </c>
      <c r="J35" s="112">
        <f t="shared" si="17"/>
        <v>264000</v>
      </c>
      <c r="K35" s="113">
        <f t="shared" si="17"/>
        <v>0</v>
      </c>
      <c r="L35" s="112">
        <f t="shared" si="17"/>
        <v>304000</v>
      </c>
      <c r="M35" s="113">
        <f t="shared" si="17"/>
        <v>0</v>
      </c>
      <c r="N35" s="112">
        <f t="shared" si="17"/>
        <v>489000</v>
      </c>
      <c r="O35" s="113">
        <f t="shared" si="17"/>
        <v>0</v>
      </c>
      <c r="P35" s="112">
        <f>$H35      +$J35      +$L35      +$N35</f>
        <v>1118000</v>
      </c>
      <c r="Q35" s="113">
        <f>$I35      +$K35      +$M35      +$O35</f>
        <v>0</v>
      </c>
      <c r="R35" s="58">
        <f>IF(($L35      =0),0,((($N35      -$L35      )/$L35      )*100))</f>
        <v>60.855263157894733</v>
      </c>
      <c r="S35" s="59">
        <f>IF(($M35      =0),0,((($O35      -$M35      )/$M35      )*100))</f>
        <v>0</v>
      </c>
      <c r="T35" s="58">
        <f>IF($E35   =0,0,($P35   /$E35   )*100)</f>
        <v>93.166666666666657</v>
      </c>
      <c r="U35" s="60">
        <f>IF($E35   =0,0,($Q35   /$E35   )*100)</f>
        <v>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4386000</v>
      </c>
      <c r="C37" s="108"/>
      <c r="D37" s="108"/>
      <c r="E37" s="108">
        <f t="shared" ref="E37:E42" si="18">$B37      +$C37      +$D37</f>
        <v>4386000</v>
      </c>
      <c r="F37" s="109">
        <v>4386000</v>
      </c>
      <c r="G37" s="110">
        <v>4386000</v>
      </c>
      <c r="H37" s="109">
        <v>4386000</v>
      </c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4386000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100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4386000</v>
      </c>
      <c r="C42" s="111">
        <f>SUM(C37:C41)</f>
        <v>0</v>
      </c>
      <c r="D42" s="111"/>
      <c r="E42" s="111">
        <f t="shared" si="18"/>
        <v>4386000</v>
      </c>
      <c r="F42" s="112">
        <f t="shared" ref="F42:O42" si="25">SUM(F37:F41)</f>
        <v>4386000</v>
      </c>
      <c r="G42" s="113">
        <f t="shared" si="25"/>
        <v>4386000</v>
      </c>
      <c r="H42" s="112">
        <f t="shared" si="25"/>
        <v>4386000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4386000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100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8386000</v>
      </c>
      <c r="C69" s="120">
        <f>SUM(C9:C16,C19:C25,C28:C31,C34,C37:C41,C44:C54,C57:C60,C63:C67)</f>
        <v>0</v>
      </c>
      <c r="D69" s="120"/>
      <c r="E69" s="120">
        <f t="shared" si="35"/>
        <v>8386000</v>
      </c>
      <c r="F69" s="121">
        <f t="shared" ref="F69:O69" si="43">SUM(F9:F16,F19:F25,F28:F31,F34,F37:F41,F44:F54,F57:F60,F63:F67)</f>
        <v>8386000</v>
      </c>
      <c r="G69" s="122">
        <f t="shared" si="43"/>
        <v>8386000</v>
      </c>
      <c r="H69" s="121">
        <f t="shared" si="43"/>
        <v>4447000</v>
      </c>
      <c r="I69" s="122">
        <f t="shared" si="43"/>
        <v>0</v>
      </c>
      <c r="J69" s="121">
        <f t="shared" si="43"/>
        <v>264000</v>
      </c>
      <c r="K69" s="122">
        <f t="shared" si="43"/>
        <v>0</v>
      </c>
      <c r="L69" s="121">
        <f t="shared" si="43"/>
        <v>304000</v>
      </c>
      <c r="M69" s="122">
        <f t="shared" si="43"/>
        <v>0</v>
      </c>
      <c r="N69" s="121">
        <f t="shared" si="43"/>
        <v>489000</v>
      </c>
      <c r="O69" s="122">
        <f t="shared" si="43"/>
        <v>0</v>
      </c>
      <c r="P69" s="121">
        <f t="shared" si="36"/>
        <v>5504000</v>
      </c>
      <c r="Q69" s="122">
        <f t="shared" si="37"/>
        <v>0</v>
      </c>
      <c r="R69" s="67">
        <f t="shared" si="38"/>
        <v>60.855263157894733</v>
      </c>
      <c r="S69" s="68">
        <f t="shared" si="39"/>
        <v>0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65.633198187455278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0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8571000</v>
      </c>
      <c r="C71" s="108">
        <v>6000000</v>
      </c>
      <c r="D71" s="108"/>
      <c r="E71" s="108">
        <f>$B71      +$C71      +$D71</f>
        <v>14571000</v>
      </c>
      <c r="F71" s="109">
        <v>14571000</v>
      </c>
      <c r="G71" s="110">
        <v>14571000</v>
      </c>
      <c r="H71" s="109">
        <v>4932000</v>
      </c>
      <c r="I71" s="110"/>
      <c r="J71" s="109">
        <v>2550000</v>
      </c>
      <c r="K71" s="110"/>
      <c r="L71" s="109">
        <v>400000</v>
      </c>
      <c r="M71" s="110"/>
      <c r="N71" s="109">
        <v>960000</v>
      </c>
      <c r="O71" s="110"/>
      <c r="P71" s="109">
        <f>$H71      +$J71      +$L71      +$N71</f>
        <v>8842000</v>
      </c>
      <c r="Q71" s="110">
        <f>$I71      +$K71      +$M71      +$O71</f>
        <v>0</v>
      </c>
      <c r="R71" s="54">
        <f>IF(($L71      =0),0,((($N71      -$L71      )/$L71      )*100))</f>
        <v>140</v>
      </c>
      <c r="S71" s="55">
        <f>IF(($M71      =0),0,((($O71      -$M71      )/$M71      )*100))</f>
        <v>0</v>
      </c>
      <c r="T71" s="54">
        <f>IF(($E71      =0),0,(($P71      /$E71      )*100))</f>
        <v>60.682176926772357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8571000</v>
      </c>
      <c r="C73" s="117">
        <f>SUM(C71:C72)</f>
        <v>6000000</v>
      </c>
      <c r="D73" s="117"/>
      <c r="E73" s="117">
        <f>$B73      +$C73      +$D73</f>
        <v>14571000</v>
      </c>
      <c r="F73" s="118">
        <f t="shared" ref="F73:O73" si="44">SUM(F71:F72)</f>
        <v>14571000</v>
      </c>
      <c r="G73" s="119">
        <f t="shared" si="44"/>
        <v>14571000</v>
      </c>
      <c r="H73" s="118">
        <f t="shared" si="44"/>
        <v>4932000</v>
      </c>
      <c r="I73" s="119">
        <f t="shared" si="44"/>
        <v>0</v>
      </c>
      <c r="J73" s="118">
        <f t="shared" si="44"/>
        <v>2550000</v>
      </c>
      <c r="K73" s="119">
        <f t="shared" si="44"/>
        <v>0</v>
      </c>
      <c r="L73" s="118">
        <f t="shared" si="44"/>
        <v>400000</v>
      </c>
      <c r="M73" s="119">
        <f t="shared" si="44"/>
        <v>0</v>
      </c>
      <c r="N73" s="118">
        <f t="shared" si="44"/>
        <v>960000</v>
      </c>
      <c r="O73" s="119">
        <f t="shared" si="44"/>
        <v>0</v>
      </c>
      <c r="P73" s="118">
        <f>$H73      +$J73      +$L73      +$N73</f>
        <v>8842000</v>
      </c>
      <c r="Q73" s="119">
        <f>$I73      +$K73      +$M73      +$O73</f>
        <v>0</v>
      </c>
      <c r="R73" s="63">
        <f>IF(($L73      =0),0,((($N73      -$L73      )/$L73      )*100))</f>
        <v>140</v>
      </c>
      <c r="S73" s="64">
        <f>IF(($M73      =0),0,((($O73      -$M73      )/$M73      )*100))</f>
        <v>0</v>
      </c>
      <c r="T73" s="63">
        <f>IF(($E71      =0),0,(($P71      /$E71      )*100))</f>
        <v>60.682176926772357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8571000</v>
      </c>
      <c r="C74" s="120">
        <f>SUM(C71:C72)</f>
        <v>6000000</v>
      </c>
      <c r="D74" s="120"/>
      <c r="E74" s="120">
        <f>$B74      +$C74      +$D74</f>
        <v>14571000</v>
      </c>
      <c r="F74" s="121">
        <f t="shared" ref="F74:O74" si="45">SUM(F71:F72)</f>
        <v>14571000</v>
      </c>
      <c r="G74" s="122">
        <f t="shared" si="45"/>
        <v>14571000</v>
      </c>
      <c r="H74" s="121">
        <f t="shared" si="45"/>
        <v>4932000</v>
      </c>
      <c r="I74" s="122">
        <f t="shared" si="45"/>
        <v>0</v>
      </c>
      <c r="J74" s="121">
        <f t="shared" si="45"/>
        <v>2550000</v>
      </c>
      <c r="K74" s="122">
        <f t="shared" si="45"/>
        <v>0</v>
      </c>
      <c r="L74" s="121">
        <f t="shared" si="45"/>
        <v>400000</v>
      </c>
      <c r="M74" s="122">
        <f t="shared" si="45"/>
        <v>0</v>
      </c>
      <c r="N74" s="121">
        <f t="shared" si="45"/>
        <v>960000</v>
      </c>
      <c r="O74" s="122">
        <f t="shared" si="45"/>
        <v>0</v>
      </c>
      <c r="P74" s="121">
        <f>$H74      +$J74      +$L74      +$N74</f>
        <v>8842000</v>
      </c>
      <c r="Q74" s="122">
        <f>$I74      +$K74      +$M74      +$O74</f>
        <v>0</v>
      </c>
      <c r="R74" s="67">
        <f>IF(($L74      =0),0,((($N74      -$L74      )/$L74      )*100))</f>
        <v>140</v>
      </c>
      <c r="S74" s="68">
        <f>IF(($M74      =0),0,((($O74      -$M74      )/$M74      )*100))</f>
        <v>0</v>
      </c>
      <c r="T74" s="67">
        <f>IF(($E71      =0),0,(($P71      /$E71      )*100))</f>
        <v>60.682176926772357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16957000</v>
      </c>
      <c r="C75" s="120">
        <f>SUM(C9:C16,C19:C25,C28:C31,C34,C37:C41,C44:C54,C57:C60,C63:C67,C71:C72)</f>
        <v>6000000</v>
      </c>
      <c r="D75" s="120"/>
      <c r="E75" s="120">
        <f>$B75      +$C75      +$D75</f>
        <v>22957000</v>
      </c>
      <c r="F75" s="121">
        <f t="shared" ref="F75:O75" si="46">SUM(F9:F16,F19:F25,F28:F31,F34,F37:F41,F44:F54,F57:F60,F63:F67,F71:F72)</f>
        <v>22957000</v>
      </c>
      <c r="G75" s="122">
        <f t="shared" si="46"/>
        <v>22957000</v>
      </c>
      <c r="H75" s="121">
        <f t="shared" si="46"/>
        <v>9379000</v>
      </c>
      <c r="I75" s="122">
        <f t="shared" si="46"/>
        <v>0</v>
      </c>
      <c r="J75" s="121">
        <f t="shared" si="46"/>
        <v>2814000</v>
      </c>
      <c r="K75" s="122">
        <f t="shared" si="46"/>
        <v>0</v>
      </c>
      <c r="L75" s="121">
        <f t="shared" si="46"/>
        <v>704000</v>
      </c>
      <c r="M75" s="122">
        <f t="shared" si="46"/>
        <v>0</v>
      </c>
      <c r="N75" s="121">
        <f t="shared" si="46"/>
        <v>1449000</v>
      </c>
      <c r="O75" s="122">
        <f t="shared" si="46"/>
        <v>0</v>
      </c>
      <c r="P75" s="121">
        <f>$H75      +$J75      +$L75      +$N75</f>
        <v>14346000</v>
      </c>
      <c r="Q75" s="122">
        <f>$I75      +$K75      +$M75      +$O75</f>
        <v>0</v>
      </c>
      <c r="R75" s="67">
        <f>IF(($L75      =0),0,((($N75      -$L75      )/$L75      )*100))</f>
        <v>105.82386363636364</v>
      </c>
      <c r="S75" s="68">
        <f>IF(($M75      =0),0,((($O75      -$M75      )/$M75      )*100))</f>
        <v>0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62.49074356405454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0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2531000</v>
      </c>
      <c r="C87" s="128">
        <f t="shared" si="48"/>
        <v>0</v>
      </c>
      <c r="D87" s="128">
        <f t="shared" si="48"/>
        <v>0</v>
      </c>
      <c r="E87" s="128">
        <f t="shared" si="48"/>
        <v>2531000</v>
      </c>
      <c r="F87" s="128">
        <f t="shared" si="48"/>
        <v>0</v>
      </c>
      <c r="G87" s="128">
        <f t="shared" si="48"/>
        <v>0</v>
      </c>
      <c r="H87" s="128">
        <f t="shared" si="48"/>
        <v>51000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964000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1015000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40.10272619517977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1015000</v>
      </c>
      <c r="C91" s="108"/>
      <c r="D91" s="108"/>
      <c r="E91" s="108">
        <f t="shared" si="49"/>
        <v>1015000</v>
      </c>
      <c r="F91" s="108">
        <v>0</v>
      </c>
      <c r="G91" s="108">
        <v>0</v>
      </c>
      <c r="H91" s="108">
        <v>51000</v>
      </c>
      <c r="I91" s="108"/>
      <c r="J91" s="108"/>
      <c r="K91" s="108"/>
      <c r="L91" s="108">
        <v>964000</v>
      </c>
      <c r="M91" s="108"/>
      <c r="N91" s="108"/>
      <c r="O91" s="108"/>
      <c r="P91" s="108">
        <f t="shared" si="50"/>
        <v>1015000</v>
      </c>
      <c r="Q91" s="108">
        <f t="shared" si="51"/>
        <v>0</v>
      </c>
      <c r="R91" s="98">
        <f t="shared" si="52"/>
        <v>-100</v>
      </c>
      <c r="S91" s="98">
        <f t="shared" si="53"/>
        <v>0</v>
      </c>
      <c r="T91" s="98">
        <f t="shared" si="54"/>
        <v>100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1516000</v>
      </c>
      <c r="C93" s="108"/>
      <c r="D93" s="108"/>
      <c r="E93" s="108">
        <f t="shared" si="49"/>
        <v>1516000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2531000</v>
      </c>
      <c r="C114" s="137">
        <f t="shared" si="62"/>
        <v>0</v>
      </c>
      <c r="D114" s="137">
        <f t="shared" si="62"/>
        <v>0</v>
      </c>
      <c r="E114" s="137">
        <f t="shared" si="62"/>
        <v>2531000</v>
      </c>
      <c r="F114" s="137">
        <f t="shared" si="62"/>
        <v>0</v>
      </c>
      <c r="G114" s="137">
        <f t="shared" si="62"/>
        <v>0</v>
      </c>
      <c r="H114" s="137">
        <f t="shared" si="62"/>
        <v>51000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964000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1015000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0.40102726195179772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2531000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2531000</v>
      </c>
      <c r="F115" s="139">
        <f t="shared" si="63"/>
        <v>0</v>
      </c>
      <c r="G115" s="139">
        <f t="shared" si="63"/>
        <v>0</v>
      </c>
      <c r="H115" s="139">
        <f t="shared" si="63"/>
        <v>51000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964000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1015000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0.40102726195179772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y736kkoYlUnNenROMkdlB+Dwt49vi5MvFso1Hu9CbJW7V4yJgBABdXWss1/VGrLe2pkvMKGUJZsu+d2dPOqh7A==" saltValue="z487kuq9eaXm67swfjY+2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128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3000000</v>
      </c>
      <c r="C10" s="108"/>
      <c r="D10" s="108"/>
      <c r="E10" s="108">
        <f t="shared" ref="E10:E17" si="0">$B10      +$C10      +$D10</f>
        <v>3000000</v>
      </c>
      <c r="F10" s="109">
        <v>3000000</v>
      </c>
      <c r="G10" s="110">
        <v>3000000</v>
      </c>
      <c r="H10" s="109">
        <v>953000</v>
      </c>
      <c r="I10" s="110"/>
      <c r="J10" s="109">
        <v>523000</v>
      </c>
      <c r="K10" s="110"/>
      <c r="L10" s="109"/>
      <c r="M10" s="110"/>
      <c r="N10" s="109"/>
      <c r="O10" s="110"/>
      <c r="P10" s="109">
        <f t="shared" ref="P10:P17" si="1">$H10      +$J10      +$L10      +$N10</f>
        <v>1476000</v>
      </c>
      <c r="Q10" s="110">
        <f t="shared" ref="Q10:Q17" si="2">$I10      +$K10      +$M10      +$O10</f>
        <v>0</v>
      </c>
      <c r="R10" s="54">
        <f t="shared" ref="R10:R17" si="3">IF(($L10      =0),0,((($N10      -$L10      )/$L10      )*100))</f>
        <v>0</v>
      </c>
      <c r="S10" s="55">
        <f t="shared" ref="S10:S17" si="4">IF(($M10      =0),0,((($O10      -$M10      )/$M10      )*100))</f>
        <v>0</v>
      </c>
      <c r="T10" s="54">
        <f t="shared" ref="T10:T16" si="5">IF(($E10      =0),0,(($P10      /$E10      )*100))</f>
        <v>49.2</v>
      </c>
      <c r="U10" s="56">
        <f t="shared" ref="U10:U16" si="6">IF(($E10      =0),0,(($Q10      /$E10      )*100))</f>
        <v>0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3000000</v>
      </c>
      <c r="C17" s="111">
        <f>SUM(C9:C16)</f>
        <v>0</v>
      </c>
      <c r="D17" s="111"/>
      <c r="E17" s="111">
        <f t="shared" si="0"/>
        <v>3000000</v>
      </c>
      <c r="F17" s="112">
        <f t="shared" ref="F17:O17" si="7">SUM(F9:F16)</f>
        <v>3000000</v>
      </c>
      <c r="G17" s="113">
        <f t="shared" si="7"/>
        <v>3000000</v>
      </c>
      <c r="H17" s="112">
        <f t="shared" si="7"/>
        <v>953000</v>
      </c>
      <c r="I17" s="113">
        <f t="shared" si="7"/>
        <v>0</v>
      </c>
      <c r="J17" s="112">
        <f t="shared" si="7"/>
        <v>523000</v>
      </c>
      <c r="K17" s="113">
        <f t="shared" si="7"/>
        <v>0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1476000</v>
      </c>
      <c r="Q17" s="113">
        <f t="shared" si="2"/>
        <v>0</v>
      </c>
      <c r="R17" s="58">
        <f t="shared" si="3"/>
        <v>0</v>
      </c>
      <c r="S17" s="59">
        <f t="shared" si="4"/>
        <v>0</v>
      </c>
      <c r="T17" s="58">
        <f>IF((SUM($E9:$E14))=0,0,(P17/(SUM($E9:$E14))*100))</f>
        <v>49.2</v>
      </c>
      <c r="U17" s="60">
        <f>IF((SUM($E9:$E14))=0,0,(Q17/(SUM($E9:$E14))*100))</f>
        <v>0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1200000</v>
      </c>
      <c r="C34" s="108"/>
      <c r="D34" s="108"/>
      <c r="E34" s="108">
        <f>$B34      +$C34      +$D34</f>
        <v>1200000</v>
      </c>
      <c r="F34" s="109">
        <v>1200000</v>
      </c>
      <c r="G34" s="110">
        <v>1200000</v>
      </c>
      <c r="H34" s="109">
        <v>300000</v>
      </c>
      <c r="I34" s="110"/>
      <c r="J34" s="109">
        <v>373000</v>
      </c>
      <c r="K34" s="110"/>
      <c r="L34" s="109"/>
      <c r="M34" s="110"/>
      <c r="N34" s="109">
        <v>408000</v>
      </c>
      <c r="O34" s="110"/>
      <c r="P34" s="109">
        <f>$H34      +$J34      +$L34      +$N34</f>
        <v>1081000</v>
      </c>
      <c r="Q34" s="110">
        <f>$I34      +$K34      +$M34      +$O34</f>
        <v>0</v>
      </c>
      <c r="R34" s="54">
        <f>IF(($L34      =0),0,((($N34      -$L34      )/$L34      )*100))</f>
        <v>0</v>
      </c>
      <c r="S34" s="55">
        <f>IF(($M34      =0),0,((($O34      -$M34      )/$M34      )*100))</f>
        <v>0</v>
      </c>
      <c r="T34" s="54">
        <f>IF(($E34      =0),0,(($P34      /$E34      )*100))</f>
        <v>90.083333333333343</v>
      </c>
      <c r="U34" s="56">
        <f>IF(($E34      =0),0,(($Q34      /$E34      )*100))</f>
        <v>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1200000</v>
      </c>
      <c r="C35" s="111">
        <f>C34</f>
        <v>0</v>
      </c>
      <c r="D35" s="111"/>
      <c r="E35" s="111">
        <f>$B35      +$C35      +$D35</f>
        <v>1200000</v>
      </c>
      <c r="F35" s="112">
        <f t="shared" ref="F35:O35" si="17">F34</f>
        <v>1200000</v>
      </c>
      <c r="G35" s="113">
        <f t="shared" si="17"/>
        <v>1200000</v>
      </c>
      <c r="H35" s="112">
        <f t="shared" si="17"/>
        <v>300000</v>
      </c>
      <c r="I35" s="113">
        <f t="shared" si="17"/>
        <v>0</v>
      </c>
      <c r="J35" s="112">
        <f t="shared" si="17"/>
        <v>373000</v>
      </c>
      <c r="K35" s="113">
        <f t="shared" si="17"/>
        <v>0</v>
      </c>
      <c r="L35" s="112">
        <f t="shared" si="17"/>
        <v>0</v>
      </c>
      <c r="M35" s="113">
        <f t="shared" si="17"/>
        <v>0</v>
      </c>
      <c r="N35" s="112">
        <f t="shared" si="17"/>
        <v>408000</v>
      </c>
      <c r="O35" s="113">
        <f t="shared" si="17"/>
        <v>0</v>
      </c>
      <c r="P35" s="112">
        <f>$H35      +$J35      +$L35      +$N35</f>
        <v>1081000</v>
      </c>
      <c r="Q35" s="113">
        <f>$I35      +$K35      +$M35      +$O35</f>
        <v>0</v>
      </c>
      <c r="R35" s="58">
        <f>IF(($L35      =0),0,((($N35      -$L35      )/$L35      )*100))</f>
        <v>0</v>
      </c>
      <c r="S35" s="59">
        <f>IF(($M35      =0),0,((($O35      -$M35      )/$M35      )*100))</f>
        <v>0</v>
      </c>
      <c r="T35" s="58">
        <f>IF($E35   =0,0,($P35   /$E35   )*100)</f>
        <v>90.083333333333343</v>
      </c>
      <c r="U35" s="60">
        <f>IF($E35   =0,0,($Q35   /$E35   )*100)</f>
        <v>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2347000</v>
      </c>
      <c r="C37" s="108">
        <v>2089000</v>
      </c>
      <c r="D37" s="108"/>
      <c r="E37" s="108">
        <f t="shared" ref="E37:E42" si="18">$B37      +$C37      +$D37</f>
        <v>4436000</v>
      </c>
      <c r="F37" s="109">
        <v>4436000</v>
      </c>
      <c r="G37" s="110">
        <v>4436000</v>
      </c>
      <c r="H37" s="109">
        <v>900000</v>
      </c>
      <c r="I37" s="110"/>
      <c r="J37" s="109">
        <v>1305000</v>
      </c>
      <c r="K37" s="110"/>
      <c r="L37" s="109">
        <v>142000</v>
      </c>
      <c r="M37" s="110"/>
      <c r="N37" s="109">
        <v>1480000</v>
      </c>
      <c r="O37" s="110"/>
      <c r="P37" s="109">
        <f t="shared" ref="P37:P42" si="19">$H37      +$J37      +$L37      +$N37</f>
        <v>3827000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942.25352112676057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86.271415689810638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2347000</v>
      </c>
      <c r="C42" s="111">
        <f>SUM(C37:C41)</f>
        <v>2089000</v>
      </c>
      <c r="D42" s="111"/>
      <c r="E42" s="111">
        <f t="shared" si="18"/>
        <v>4436000</v>
      </c>
      <c r="F42" s="112">
        <f t="shared" ref="F42:O42" si="25">SUM(F37:F41)</f>
        <v>4436000</v>
      </c>
      <c r="G42" s="113">
        <f t="shared" si="25"/>
        <v>4436000</v>
      </c>
      <c r="H42" s="112">
        <f t="shared" si="25"/>
        <v>900000</v>
      </c>
      <c r="I42" s="113">
        <f t="shared" si="25"/>
        <v>0</v>
      </c>
      <c r="J42" s="112">
        <f t="shared" si="25"/>
        <v>1305000</v>
      </c>
      <c r="K42" s="113">
        <f t="shared" si="25"/>
        <v>0</v>
      </c>
      <c r="L42" s="112">
        <f t="shared" si="25"/>
        <v>142000</v>
      </c>
      <c r="M42" s="113">
        <f t="shared" si="25"/>
        <v>0</v>
      </c>
      <c r="N42" s="112">
        <f t="shared" si="25"/>
        <v>1480000</v>
      </c>
      <c r="O42" s="113">
        <f t="shared" si="25"/>
        <v>0</v>
      </c>
      <c r="P42" s="112">
        <f t="shared" si="19"/>
        <v>3827000</v>
      </c>
      <c r="Q42" s="113">
        <f t="shared" si="20"/>
        <v>0</v>
      </c>
      <c r="R42" s="58">
        <f t="shared" si="21"/>
        <v>942.25352112676057</v>
      </c>
      <c r="S42" s="59">
        <f t="shared" si="22"/>
        <v>0</v>
      </c>
      <c r="T42" s="58">
        <f>IF((+$E37+$E40) =0,0,(P42   /(+$E37+$E40) )*100)</f>
        <v>86.271415689810638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>
        <v>13938000</v>
      </c>
      <c r="C54" s="108"/>
      <c r="D54" s="108"/>
      <c r="E54" s="108">
        <f t="shared" si="26"/>
        <v>13938000</v>
      </c>
      <c r="F54" s="109">
        <v>13938000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13938000</v>
      </c>
      <c r="C55" s="111">
        <f>SUM(C44:C54)</f>
        <v>0</v>
      </c>
      <c r="D55" s="111"/>
      <c r="E55" s="111">
        <f t="shared" si="26"/>
        <v>13938000</v>
      </c>
      <c r="F55" s="112">
        <f t="shared" ref="F55:O55" si="33">SUM(F44:F54)</f>
        <v>13938000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20485000</v>
      </c>
      <c r="C69" s="120">
        <f>SUM(C9:C16,C19:C25,C28:C31,C34,C37:C41,C44:C54,C57:C60,C63:C67)</f>
        <v>2089000</v>
      </c>
      <c r="D69" s="120"/>
      <c r="E69" s="120">
        <f t="shared" si="35"/>
        <v>22574000</v>
      </c>
      <c r="F69" s="121">
        <f t="shared" ref="F69:O69" si="43">SUM(F9:F16,F19:F25,F28:F31,F34,F37:F41,F44:F54,F57:F60,F63:F67)</f>
        <v>22574000</v>
      </c>
      <c r="G69" s="122">
        <f t="shared" si="43"/>
        <v>8636000</v>
      </c>
      <c r="H69" s="121">
        <f t="shared" si="43"/>
        <v>2153000</v>
      </c>
      <c r="I69" s="122">
        <f t="shared" si="43"/>
        <v>0</v>
      </c>
      <c r="J69" s="121">
        <f t="shared" si="43"/>
        <v>2201000</v>
      </c>
      <c r="K69" s="122">
        <f t="shared" si="43"/>
        <v>0</v>
      </c>
      <c r="L69" s="121">
        <f t="shared" si="43"/>
        <v>142000</v>
      </c>
      <c r="M69" s="122">
        <f t="shared" si="43"/>
        <v>0</v>
      </c>
      <c r="N69" s="121">
        <f t="shared" si="43"/>
        <v>1888000</v>
      </c>
      <c r="O69" s="122">
        <f t="shared" si="43"/>
        <v>0</v>
      </c>
      <c r="P69" s="121">
        <f t="shared" si="36"/>
        <v>6384000</v>
      </c>
      <c r="Q69" s="122">
        <f t="shared" si="37"/>
        <v>0</v>
      </c>
      <c r="R69" s="67">
        <f t="shared" si="38"/>
        <v>1229.5774647887324</v>
      </c>
      <c r="S69" s="68">
        <f t="shared" si="39"/>
        <v>0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73.923112552107455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0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7927000</v>
      </c>
      <c r="C71" s="108">
        <v>28000000</v>
      </c>
      <c r="D71" s="108"/>
      <c r="E71" s="108">
        <f>$B71      +$C71      +$D71</f>
        <v>35927000</v>
      </c>
      <c r="F71" s="109">
        <v>35927000</v>
      </c>
      <c r="G71" s="110">
        <v>35927000</v>
      </c>
      <c r="H71" s="109">
        <v>2335000</v>
      </c>
      <c r="I71" s="110"/>
      <c r="J71" s="109">
        <v>4492000</v>
      </c>
      <c r="K71" s="110"/>
      <c r="L71" s="109">
        <v>1019000</v>
      </c>
      <c r="M71" s="110"/>
      <c r="N71" s="109">
        <v>20460000</v>
      </c>
      <c r="O71" s="110"/>
      <c r="P71" s="109">
        <f>$H71      +$J71      +$L71      +$N71</f>
        <v>28306000</v>
      </c>
      <c r="Q71" s="110">
        <f>$I71      +$K71      +$M71      +$O71</f>
        <v>0</v>
      </c>
      <c r="R71" s="54">
        <f>IF(($L71      =0),0,((($N71      -$L71      )/$L71      )*100))</f>
        <v>1907.8508341511285</v>
      </c>
      <c r="S71" s="55">
        <f>IF(($M71      =0),0,((($O71      -$M71      )/$M71      )*100))</f>
        <v>0</v>
      </c>
      <c r="T71" s="54">
        <f>IF(($E71      =0),0,(($P71      /$E71      )*100))</f>
        <v>78.787541403401335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7927000</v>
      </c>
      <c r="C73" s="117">
        <f>SUM(C71:C72)</f>
        <v>28000000</v>
      </c>
      <c r="D73" s="117"/>
      <c r="E73" s="117">
        <f>$B73      +$C73      +$D73</f>
        <v>35927000</v>
      </c>
      <c r="F73" s="118">
        <f t="shared" ref="F73:O73" si="44">SUM(F71:F72)</f>
        <v>35927000</v>
      </c>
      <c r="G73" s="119">
        <f t="shared" si="44"/>
        <v>35927000</v>
      </c>
      <c r="H73" s="118">
        <f t="shared" si="44"/>
        <v>2335000</v>
      </c>
      <c r="I73" s="119">
        <f t="shared" si="44"/>
        <v>0</v>
      </c>
      <c r="J73" s="118">
        <f t="shared" si="44"/>
        <v>4492000</v>
      </c>
      <c r="K73" s="119">
        <f t="shared" si="44"/>
        <v>0</v>
      </c>
      <c r="L73" s="118">
        <f t="shared" si="44"/>
        <v>1019000</v>
      </c>
      <c r="M73" s="119">
        <f t="shared" si="44"/>
        <v>0</v>
      </c>
      <c r="N73" s="118">
        <f t="shared" si="44"/>
        <v>20460000</v>
      </c>
      <c r="O73" s="119">
        <f t="shared" si="44"/>
        <v>0</v>
      </c>
      <c r="P73" s="118">
        <f>$H73      +$J73      +$L73      +$N73</f>
        <v>28306000</v>
      </c>
      <c r="Q73" s="119">
        <f>$I73      +$K73      +$M73      +$O73</f>
        <v>0</v>
      </c>
      <c r="R73" s="63">
        <f>IF(($L73      =0),0,((($N73      -$L73      )/$L73      )*100))</f>
        <v>1907.8508341511285</v>
      </c>
      <c r="S73" s="64">
        <f>IF(($M73      =0),0,((($O73      -$M73      )/$M73      )*100))</f>
        <v>0</v>
      </c>
      <c r="T73" s="63">
        <f>IF(($E71      =0),0,(($P71      /$E71      )*100))</f>
        <v>78.787541403401335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7927000</v>
      </c>
      <c r="C74" s="120">
        <f>SUM(C71:C72)</f>
        <v>28000000</v>
      </c>
      <c r="D74" s="120"/>
      <c r="E74" s="120">
        <f>$B74      +$C74      +$D74</f>
        <v>35927000</v>
      </c>
      <c r="F74" s="121">
        <f t="shared" ref="F74:O74" si="45">SUM(F71:F72)</f>
        <v>35927000</v>
      </c>
      <c r="G74" s="122">
        <f t="shared" si="45"/>
        <v>35927000</v>
      </c>
      <c r="H74" s="121">
        <f t="shared" si="45"/>
        <v>2335000</v>
      </c>
      <c r="I74" s="122">
        <f t="shared" si="45"/>
        <v>0</v>
      </c>
      <c r="J74" s="121">
        <f t="shared" si="45"/>
        <v>4492000</v>
      </c>
      <c r="K74" s="122">
        <f t="shared" si="45"/>
        <v>0</v>
      </c>
      <c r="L74" s="121">
        <f t="shared" si="45"/>
        <v>1019000</v>
      </c>
      <c r="M74" s="122">
        <f t="shared" si="45"/>
        <v>0</v>
      </c>
      <c r="N74" s="121">
        <f t="shared" si="45"/>
        <v>20460000</v>
      </c>
      <c r="O74" s="122">
        <f t="shared" si="45"/>
        <v>0</v>
      </c>
      <c r="P74" s="121">
        <f>$H74      +$J74      +$L74      +$N74</f>
        <v>28306000</v>
      </c>
      <c r="Q74" s="122">
        <f>$I74      +$K74      +$M74      +$O74</f>
        <v>0</v>
      </c>
      <c r="R74" s="67">
        <f>IF(($L74      =0),0,((($N74      -$L74      )/$L74      )*100))</f>
        <v>1907.8508341511285</v>
      </c>
      <c r="S74" s="68">
        <f>IF(($M74      =0),0,((($O74      -$M74      )/$M74      )*100))</f>
        <v>0</v>
      </c>
      <c r="T74" s="67">
        <f>IF(($E71      =0),0,(($P71      /$E71      )*100))</f>
        <v>78.787541403401335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28412000</v>
      </c>
      <c r="C75" s="120">
        <f>SUM(C9:C16,C19:C25,C28:C31,C34,C37:C41,C44:C54,C57:C60,C63:C67,C71:C72)</f>
        <v>30089000</v>
      </c>
      <c r="D75" s="120"/>
      <c r="E75" s="120">
        <f>$B75      +$C75      +$D75</f>
        <v>58501000</v>
      </c>
      <c r="F75" s="121">
        <f t="shared" ref="F75:O75" si="46">SUM(F9:F16,F19:F25,F28:F31,F34,F37:F41,F44:F54,F57:F60,F63:F67,F71:F72)</f>
        <v>58501000</v>
      </c>
      <c r="G75" s="122">
        <f t="shared" si="46"/>
        <v>44563000</v>
      </c>
      <c r="H75" s="121">
        <f t="shared" si="46"/>
        <v>4488000</v>
      </c>
      <c r="I75" s="122">
        <f t="shared" si="46"/>
        <v>0</v>
      </c>
      <c r="J75" s="121">
        <f t="shared" si="46"/>
        <v>6693000</v>
      </c>
      <c r="K75" s="122">
        <f t="shared" si="46"/>
        <v>0</v>
      </c>
      <c r="L75" s="121">
        <f t="shared" si="46"/>
        <v>1161000</v>
      </c>
      <c r="M75" s="122">
        <f t="shared" si="46"/>
        <v>0</v>
      </c>
      <c r="N75" s="121">
        <f t="shared" si="46"/>
        <v>22348000</v>
      </c>
      <c r="O75" s="122">
        <f t="shared" si="46"/>
        <v>0</v>
      </c>
      <c r="P75" s="121">
        <f>$H75      +$J75      +$L75      +$N75</f>
        <v>34690000</v>
      </c>
      <c r="Q75" s="122">
        <f>$I75      +$K75      +$M75      +$O75</f>
        <v>0</v>
      </c>
      <c r="R75" s="67">
        <f>IF(($L75      =0),0,((($N75      -$L75      )/$L75      )*100))</f>
        <v>1824.8923341946597</v>
      </c>
      <c r="S75" s="68">
        <f>IF(($M75      =0),0,((($O75      -$M75      )/$M75      )*100))</f>
        <v>0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77.844848865650874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0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936000</v>
      </c>
      <c r="C87" s="128">
        <f t="shared" si="48"/>
        <v>0</v>
      </c>
      <c r="D87" s="128">
        <f t="shared" si="48"/>
        <v>0</v>
      </c>
      <c r="E87" s="128">
        <f t="shared" si="48"/>
        <v>936000</v>
      </c>
      <c r="F87" s="128">
        <f t="shared" si="48"/>
        <v>0</v>
      </c>
      <c r="G87" s="128">
        <f t="shared" si="48"/>
        <v>0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936000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936000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100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936000</v>
      </c>
      <c r="C91" s="108"/>
      <c r="D91" s="108"/>
      <c r="E91" s="108">
        <f t="shared" si="49"/>
        <v>936000</v>
      </c>
      <c r="F91" s="108">
        <v>0</v>
      </c>
      <c r="G91" s="108">
        <v>0</v>
      </c>
      <c r="H91" s="108"/>
      <c r="I91" s="108"/>
      <c r="J91" s="108"/>
      <c r="K91" s="108"/>
      <c r="L91" s="108">
        <v>936000</v>
      </c>
      <c r="M91" s="108"/>
      <c r="N91" s="108"/>
      <c r="O91" s="108"/>
      <c r="P91" s="108">
        <f t="shared" si="50"/>
        <v>936000</v>
      </c>
      <c r="Q91" s="108">
        <f t="shared" si="51"/>
        <v>0</v>
      </c>
      <c r="R91" s="98">
        <f t="shared" si="52"/>
        <v>-100</v>
      </c>
      <c r="S91" s="98">
        <f t="shared" si="53"/>
        <v>0</v>
      </c>
      <c r="T91" s="98">
        <f t="shared" si="54"/>
        <v>100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/>
      <c r="C93" s="108"/>
      <c r="D93" s="108"/>
      <c r="E93" s="108">
        <f t="shared" si="49"/>
        <v>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936000</v>
      </c>
      <c r="C114" s="137">
        <f t="shared" si="62"/>
        <v>0</v>
      </c>
      <c r="D114" s="137">
        <f t="shared" si="62"/>
        <v>0</v>
      </c>
      <c r="E114" s="137">
        <f t="shared" si="62"/>
        <v>936000</v>
      </c>
      <c r="F114" s="137">
        <f t="shared" si="62"/>
        <v>0</v>
      </c>
      <c r="G114" s="137">
        <f t="shared" si="62"/>
        <v>0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936000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936000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1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936000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936000</v>
      </c>
      <c r="F115" s="139">
        <f t="shared" si="63"/>
        <v>0</v>
      </c>
      <c r="G115" s="139">
        <f t="shared" si="63"/>
        <v>0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936000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936000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1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nMQ3LQzNImh1AOFA9Fw19Xlmzd6jTqyPm60jyRLsmTN6xwMy3KBLTOvCS3AlFJJySYXNLYy5fUf2wug7gMlPlA==" saltValue="7yhzR/elqST9416fedREi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129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3000000</v>
      </c>
      <c r="C10" s="108"/>
      <c r="D10" s="108"/>
      <c r="E10" s="108">
        <f t="shared" ref="E10:E17" si="0">$B10      +$C10      +$D10</f>
        <v>3000000</v>
      </c>
      <c r="F10" s="109">
        <v>3000000</v>
      </c>
      <c r="G10" s="110">
        <v>3000000</v>
      </c>
      <c r="H10" s="109">
        <v>1495000</v>
      </c>
      <c r="I10" s="110">
        <v>349801</v>
      </c>
      <c r="J10" s="109">
        <v>474000</v>
      </c>
      <c r="K10" s="110">
        <v>1734631</v>
      </c>
      <c r="L10" s="109">
        <v>33000</v>
      </c>
      <c r="M10" s="110">
        <v>156303</v>
      </c>
      <c r="N10" s="109"/>
      <c r="O10" s="110">
        <v>31050</v>
      </c>
      <c r="P10" s="109">
        <f t="shared" ref="P10:P17" si="1">$H10      +$J10      +$L10      +$N10</f>
        <v>2002000</v>
      </c>
      <c r="Q10" s="110">
        <f t="shared" ref="Q10:Q17" si="2">$I10      +$K10      +$M10      +$O10</f>
        <v>2271785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-80.13473829676974</v>
      </c>
      <c r="T10" s="54">
        <f t="shared" ref="T10:T16" si="5">IF(($E10      =0),0,(($P10      /$E10      )*100))</f>
        <v>66.733333333333334</v>
      </c>
      <c r="U10" s="56">
        <f t="shared" ref="U10:U16" si="6">IF(($E10      =0),0,(($Q10      /$E10      )*100))</f>
        <v>75.726166666666671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3000000</v>
      </c>
      <c r="C17" s="111">
        <f>SUM(C9:C16)</f>
        <v>0</v>
      </c>
      <c r="D17" s="111"/>
      <c r="E17" s="111">
        <f t="shared" si="0"/>
        <v>3000000</v>
      </c>
      <c r="F17" s="112">
        <f t="shared" ref="F17:O17" si="7">SUM(F9:F16)</f>
        <v>3000000</v>
      </c>
      <c r="G17" s="113">
        <f t="shared" si="7"/>
        <v>3000000</v>
      </c>
      <c r="H17" s="112">
        <f t="shared" si="7"/>
        <v>1495000</v>
      </c>
      <c r="I17" s="113">
        <f t="shared" si="7"/>
        <v>349801</v>
      </c>
      <c r="J17" s="112">
        <f t="shared" si="7"/>
        <v>474000</v>
      </c>
      <c r="K17" s="113">
        <f t="shared" si="7"/>
        <v>1734631</v>
      </c>
      <c r="L17" s="112">
        <f t="shared" si="7"/>
        <v>33000</v>
      </c>
      <c r="M17" s="113">
        <f t="shared" si="7"/>
        <v>156303</v>
      </c>
      <c r="N17" s="112">
        <f t="shared" si="7"/>
        <v>0</v>
      </c>
      <c r="O17" s="113">
        <f t="shared" si="7"/>
        <v>31050</v>
      </c>
      <c r="P17" s="112">
        <f t="shared" si="1"/>
        <v>2002000</v>
      </c>
      <c r="Q17" s="113">
        <f t="shared" si="2"/>
        <v>2271785</v>
      </c>
      <c r="R17" s="58">
        <f t="shared" si="3"/>
        <v>-100</v>
      </c>
      <c r="S17" s="59">
        <f t="shared" si="4"/>
        <v>-80.13473829676974</v>
      </c>
      <c r="T17" s="58">
        <f>IF((SUM($E9:$E14))=0,0,(P17/(SUM($E9:$E14))*100))</f>
        <v>66.733333333333334</v>
      </c>
      <c r="U17" s="60">
        <f>IF((SUM($E9:$E14))=0,0,(Q17/(SUM($E9:$E14))*100))</f>
        <v>75.726166666666671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1200000</v>
      </c>
      <c r="C34" s="108"/>
      <c r="D34" s="108"/>
      <c r="E34" s="108">
        <f>$B34      +$C34      +$D34</f>
        <v>1200000</v>
      </c>
      <c r="F34" s="109">
        <v>1200000</v>
      </c>
      <c r="G34" s="110">
        <v>1200000</v>
      </c>
      <c r="H34" s="109">
        <v>7000</v>
      </c>
      <c r="I34" s="110"/>
      <c r="J34" s="109">
        <v>113000</v>
      </c>
      <c r="K34" s="110">
        <v>37354</v>
      </c>
      <c r="L34" s="109">
        <v>70000</v>
      </c>
      <c r="M34" s="110">
        <v>39773</v>
      </c>
      <c r="N34" s="109">
        <v>254000</v>
      </c>
      <c r="O34" s="110">
        <v>434120</v>
      </c>
      <c r="P34" s="109">
        <f>$H34      +$J34      +$L34      +$N34</f>
        <v>444000</v>
      </c>
      <c r="Q34" s="110">
        <f>$I34      +$K34      +$M34      +$O34</f>
        <v>511247</v>
      </c>
      <c r="R34" s="54">
        <f>IF(($L34      =0),0,((($N34      -$L34      )/$L34      )*100))</f>
        <v>262.85714285714283</v>
      </c>
      <c r="S34" s="55">
        <f>IF(($M34      =0),0,((($O34      -$M34      )/$M34      )*100))</f>
        <v>991.49422975385301</v>
      </c>
      <c r="T34" s="54">
        <f>IF(($E34      =0),0,(($P34      /$E34      )*100))</f>
        <v>37</v>
      </c>
      <c r="U34" s="56">
        <f>IF(($E34      =0),0,(($Q34      /$E34      )*100))</f>
        <v>42.60391666666667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1200000</v>
      </c>
      <c r="C35" s="111">
        <f>C34</f>
        <v>0</v>
      </c>
      <c r="D35" s="111"/>
      <c r="E35" s="111">
        <f>$B35      +$C35      +$D35</f>
        <v>1200000</v>
      </c>
      <c r="F35" s="112">
        <f t="shared" ref="F35:O35" si="17">F34</f>
        <v>1200000</v>
      </c>
      <c r="G35" s="113">
        <f t="shared" si="17"/>
        <v>1200000</v>
      </c>
      <c r="H35" s="112">
        <f t="shared" si="17"/>
        <v>7000</v>
      </c>
      <c r="I35" s="113">
        <f t="shared" si="17"/>
        <v>0</v>
      </c>
      <c r="J35" s="112">
        <f t="shared" si="17"/>
        <v>113000</v>
      </c>
      <c r="K35" s="113">
        <f t="shared" si="17"/>
        <v>37354</v>
      </c>
      <c r="L35" s="112">
        <f t="shared" si="17"/>
        <v>70000</v>
      </c>
      <c r="M35" s="113">
        <f t="shared" si="17"/>
        <v>39773</v>
      </c>
      <c r="N35" s="112">
        <f t="shared" si="17"/>
        <v>254000</v>
      </c>
      <c r="O35" s="113">
        <f t="shared" si="17"/>
        <v>434120</v>
      </c>
      <c r="P35" s="112">
        <f>$H35      +$J35      +$L35      +$N35</f>
        <v>444000</v>
      </c>
      <c r="Q35" s="113">
        <f>$I35      +$K35      +$M35      +$O35</f>
        <v>511247</v>
      </c>
      <c r="R35" s="58">
        <f>IF(($L35      =0),0,((($N35      -$L35      )/$L35      )*100))</f>
        <v>262.85714285714283</v>
      </c>
      <c r="S35" s="59">
        <f>IF(($M35      =0),0,((($O35      -$M35      )/$M35      )*100))</f>
        <v>991.49422975385301</v>
      </c>
      <c r="T35" s="58">
        <f>IF($E35   =0,0,($P35   /$E35   )*100)</f>
        <v>37</v>
      </c>
      <c r="U35" s="60">
        <f>IF($E35   =0,0,($Q35   /$E35   )*100)</f>
        <v>42.60391666666667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>
        <v>2000000</v>
      </c>
      <c r="C40" s="108"/>
      <c r="D40" s="108"/>
      <c r="E40" s="108">
        <f t="shared" si="18"/>
        <v>2000000</v>
      </c>
      <c r="F40" s="109">
        <v>2000000</v>
      </c>
      <c r="G40" s="110">
        <v>2000000</v>
      </c>
      <c r="H40" s="109"/>
      <c r="I40" s="110"/>
      <c r="J40" s="109"/>
      <c r="K40" s="110"/>
      <c r="L40" s="109">
        <v>32000</v>
      </c>
      <c r="M40" s="110"/>
      <c r="N40" s="109">
        <v>1766000</v>
      </c>
      <c r="O40" s="110">
        <v>1229442</v>
      </c>
      <c r="P40" s="109">
        <f t="shared" si="19"/>
        <v>1798000</v>
      </c>
      <c r="Q40" s="110">
        <f t="shared" si="20"/>
        <v>1229442</v>
      </c>
      <c r="R40" s="54">
        <f t="shared" si="21"/>
        <v>5418.75</v>
      </c>
      <c r="S40" s="55">
        <f t="shared" si="22"/>
        <v>0</v>
      </c>
      <c r="T40" s="54">
        <f t="shared" si="23"/>
        <v>89.9</v>
      </c>
      <c r="U40" s="56">
        <f t="shared" si="24"/>
        <v>61.472099999999998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2000000</v>
      </c>
      <c r="C42" s="111">
        <f>SUM(C37:C41)</f>
        <v>0</v>
      </c>
      <c r="D42" s="111"/>
      <c r="E42" s="111">
        <f t="shared" si="18"/>
        <v>2000000</v>
      </c>
      <c r="F42" s="112">
        <f t="shared" ref="F42:O42" si="25">SUM(F37:F41)</f>
        <v>2000000</v>
      </c>
      <c r="G42" s="113">
        <f t="shared" si="25"/>
        <v>2000000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32000</v>
      </c>
      <c r="M42" s="113">
        <f t="shared" si="25"/>
        <v>0</v>
      </c>
      <c r="N42" s="112">
        <f t="shared" si="25"/>
        <v>1766000</v>
      </c>
      <c r="O42" s="113">
        <f t="shared" si="25"/>
        <v>1229442</v>
      </c>
      <c r="P42" s="112">
        <f t="shared" si="19"/>
        <v>1798000</v>
      </c>
      <c r="Q42" s="113">
        <f t="shared" si="20"/>
        <v>1229442</v>
      </c>
      <c r="R42" s="58">
        <f t="shared" si="21"/>
        <v>5418.75</v>
      </c>
      <c r="S42" s="59">
        <f t="shared" si="22"/>
        <v>0</v>
      </c>
      <c r="T42" s="58">
        <f>IF((+$E37+$E40) =0,0,(P42   /(+$E37+$E40) )*100)</f>
        <v>89.9</v>
      </c>
      <c r="U42" s="60">
        <f>IF((+$E37+$E40) =0,0,(Q42   /(+$E37+$E40) )*100)</f>
        <v>61.472099999999998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12059000</v>
      </c>
      <c r="C53" s="108">
        <v>-6030000</v>
      </c>
      <c r="D53" s="108"/>
      <c r="E53" s="108">
        <f t="shared" si="26"/>
        <v>6029000</v>
      </c>
      <c r="F53" s="109">
        <v>6029000</v>
      </c>
      <c r="G53" s="110">
        <v>6029000</v>
      </c>
      <c r="H53" s="109">
        <v>3641000</v>
      </c>
      <c r="I53" s="110"/>
      <c r="J53" s="109"/>
      <c r="K53" s="110"/>
      <c r="L53" s="109"/>
      <c r="M53" s="110"/>
      <c r="N53" s="109"/>
      <c r="O53" s="110"/>
      <c r="P53" s="109">
        <f t="shared" si="27"/>
        <v>3641000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60.391441366727484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12059000</v>
      </c>
      <c r="C55" s="111">
        <f>SUM(C44:C54)</f>
        <v>-6030000</v>
      </c>
      <c r="D55" s="111"/>
      <c r="E55" s="111">
        <f t="shared" si="26"/>
        <v>6029000</v>
      </c>
      <c r="F55" s="112">
        <f t="shared" ref="F55:O55" si="33">SUM(F44:F54)</f>
        <v>6029000</v>
      </c>
      <c r="G55" s="113">
        <f t="shared" si="33"/>
        <v>6029000</v>
      </c>
      <c r="H55" s="112">
        <f t="shared" si="33"/>
        <v>3641000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3641000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60.391441366727484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18259000</v>
      </c>
      <c r="C69" s="120">
        <f>SUM(C9:C16,C19:C25,C28:C31,C34,C37:C41,C44:C54,C57:C60,C63:C67)</f>
        <v>-6030000</v>
      </c>
      <c r="D69" s="120"/>
      <c r="E69" s="120">
        <f t="shared" si="35"/>
        <v>12229000</v>
      </c>
      <c r="F69" s="121">
        <f t="shared" ref="F69:O69" si="43">SUM(F9:F16,F19:F25,F28:F31,F34,F37:F41,F44:F54,F57:F60,F63:F67)</f>
        <v>12229000</v>
      </c>
      <c r="G69" s="122">
        <f t="shared" si="43"/>
        <v>12229000</v>
      </c>
      <c r="H69" s="121">
        <f t="shared" si="43"/>
        <v>5143000</v>
      </c>
      <c r="I69" s="122">
        <f t="shared" si="43"/>
        <v>349801</v>
      </c>
      <c r="J69" s="121">
        <f t="shared" si="43"/>
        <v>587000</v>
      </c>
      <c r="K69" s="122">
        <f t="shared" si="43"/>
        <v>1771985</v>
      </c>
      <c r="L69" s="121">
        <f t="shared" si="43"/>
        <v>135000</v>
      </c>
      <c r="M69" s="122">
        <f t="shared" si="43"/>
        <v>196076</v>
      </c>
      <c r="N69" s="121">
        <f t="shared" si="43"/>
        <v>2020000</v>
      </c>
      <c r="O69" s="122">
        <f t="shared" si="43"/>
        <v>1694612</v>
      </c>
      <c r="P69" s="121">
        <f t="shared" si="36"/>
        <v>7885000</v>
      </c>
      <c r="Q69" s="122">
        <f t="shared" si="37"/>
        <v>4012474</v>
      </c>
      <c r="R69" s="67">
        <f t="shared" si="38"/>
        <v>1396.2962962962963</v>
      </c>
      <c r="S69" s="68">
        <f t="shared" si="39"/>
        <v>764.26283685917701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64.47788044811513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32.81113746013574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10193000</v>
      </c>
      <c r="C71" s="108">
        <v>-8693000</v>
      </c>
      <c r="D71" s="108"/>
      <c r="E71" s="108">
        <f>$B71      +$C71      +$D71</f>
        <v>1500000</v>
      </c>
      <c r="F71" s="109">
        <v>1500000</v>
      </c>
      <c r="G71" s="110">
        <v>1500000</v>
      </c>
      <c r="H71" s="109"/>
      <c r="I71" s="110"/>
      <c r="J71" s="109"/>
      <c r="K71" s="110"/>
      <c r="L71" s="109"/>
      <c r="M71" s="110"/>
      <c r="N71" s="109">
        <v>158000</v>
      </c>
      <c r="O71" s="110">
        <v>158173</v>
      </c>
      <c r="P71" s="109">
        <f>$H71      +$J71      +$L71      +$N71</f>
        <v>158000</v>
      </c>
      <c r="Q71" s="110">
        <f>$I71      +$K71      +$M71      +$O71</f>
        <v>158173</v>
      </c>
      <c r="R71" s="54">
        <f>IF(($L71      =0),0,((($N71      -$L71      )/$L71      )*100))</f>
        <v>0</v>
      </c>
      <c r="S71" s="55">
        <f>IF(($M71      =0),0,((($O71      -$M71      )/$M71      )*100))</f>
        <v>0</v>
      </c>
      <c r="T71" s="54">
        <f>IF(($E71      =0),0,(($P71      /$E71      )*100))</f>
        <v>10.533333333333333</v>
      </c>
      <c r="U71" s="56">
        <f>IF(($E71      =0),0,(($Q71      /$E71      )*100))</f>
        <v>10.544866666666666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10193000</v>
      </c>
      <c r="C73" s="117">
        <f>SUM(C71:C72)</f>
        <v>-8693000</v>
      </c>
      <c r="D73" s="117"/>
      <c r="E73" s="117">
        <f>$B73      +$C73      +$D73</f>
        <v>1500000</v>
      </c>
      <c r="F73" s="118">
        <f t="shared" ref="F73:O73" si="44">SUM(F71:F72)</f>
        <v>1500000</v>
      </c>
      <c r="G73" s="119">
        <f t="shared" si="44"/>
        <v>1500000</v>
      </c>
      <c r="H73" s="118">
        <f t="shared" si="44"/>
        <v>0</v>
      </c>
      <c r="I73" s="119">
        <f t="shared" si="44"/>
        <v>0</v>
      </c>
      <c r="J73" s="118">
        <f t="shared" si="44"/>
        <v>0</v>
      </c>
      <c r="K73" s="119">
        <f t="shared" si="44"/>
        <v>0</v>
      </c>
      <c r="L73" s="118">
        <f t="shared" si="44"/>
        <v>0</v>
      </c>
      <c r="M73" s="119">
        <f t="shared" si="44"/>
        <v>0</v>
      </c>
      <c r="N73" s="118">
        <f t="shared" si="44"/>
        <v>158000</v>
      </c>
      <c r="O73" s="119">
        <f t="shared" si="44"/>
        <v>158173</v>
      </c>
      <c r="P73" s="118">
        <f>$H73      +$J73      +$L73      +$N73</f>
        <v>158000</v>
      </c>
      <c r="Q73" s="119">
        <f>$I73      +$K73      +$M73      +$O73</f>
        <v>158173</v>
      </c>
      <c r="R73" s="63">
        <f>IF(($L73      =0),0,((($N73      -$L73      )/$L73      )*100))</f>
        <v>0</v>
      </c>
      <c r="S73" s="64">
        <f>IF(($M73      =0),0,((($O73      -$M73      )/$M73      )*100))</f>
        <v>0</v>
      </c>
      <c r="T73" s="63">
        <f>IF(($E71      =0),0,(($P71      /$E71      )*100))</f>
        <v>10.533333333333333</v>
      </c>
      <c r="U73" s="65">
        <f>IF($E71   =0,0,($Q71   /$E71 )*100)</f>
        <v>10.544866666666666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10193000</v>
      </c>
      <c r="C74" s="120">
        <f>SUM(C71:C72)</f>
        <v>-8693000</v>
      </c>
      <c r="D74" s="120"/>
      <c r="E74" s="120">
        <f>$B74      +$C74      +$D74</f>
        <v>1500000</v>
      </c>
      <c r="F74" s="121">
        <f t="shared" ref="F74:O74" si="45">SUM(F71:F72)</f>
        <v>1500000</v>
      </c>
      <c r="G74" s="122">
        <f t="shared" si="45"/>
        <v>1500000</v>
      </c>
      <c r="H74" s="121">
        <f t="shared" si="45"/>
        <v>0</v>
      </c>
      <c r="I74" s="122">
        <f t="shared" si="45"/>
        <v>0</v>
      </c>
      <c r="J74" s="121">
        <f t="shared" si="45"/>
        <v>0</v>
      </c>
      <c r="K74" s="122">
        <f t="shared" si="45"/>
        <v>0</v>
      </c>
      <c r="L74" s="121">
        <f t="shared" si="45"/>
        <v>0</v>
      </c>
      <c r="M74" s="122">
        <f t="shared" si="45"/>
        <v>0</v>
      </c>
      <c r="N74" s="121">
        <f t="shared" si="45"/>
        <v>158000</v>
      </c>
      <c r="O74" s="122">
        <f t="shared" si="45"/>
        <v>158173</v>
      </c>
      <c r="P74" s="121">
        <f>$H74      +$J74      +$L74      +$N74</f>
        <v>158000</v>
      </c>
      <c r="Q74" s="122">
        <f>$I74      +$K74      +$M74      +$O74</f>
        <v>158173</v>
      </c>
      <c r="R74" s="67">
        <f>IF(($L74      =0),0,((($N74      -$L74      )/$L74      )*100))</f>
        <v>0</v>
      </c>
      <c r="S74" s="68">
        <f>IF(($M74      =0),0,((($O74      -$M74      )/$M74      )*100))</f>
        <v>0</v>
      </c>
      <c r="T74" s="67">
        <f>IF(($E71      =0),0,(($P71      /$E71      )*100))</f>
        <v>10.533333333333333</v>
      </c>
      <c r="U74" s="71">
        <f>IF($E71   =0,0,($Q71   /$E71 )*100)</f>
        <v>10.544866666666666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28452000</v>
      </c>
      <c r="C75" s="120">
        <f>SUM(C9:C16,C19:C25,C28:C31,C34,C37:C41,C44:C54,C57:C60,C63:C67,C71:C72)</f>
        <v>-14723000</v>
      </c>
      <c r="D75" s="120"/>
      <c r="E75" s="120">
        <f>$B75      +$C75      +$D75</f>
        <v>13729000</v>
      </c>
      <c r="F75" s="121">
        <f t="shared" ref="F75:O75" si="46">SUM(F9:F16,F19:F25,F28:F31,F34,F37:F41,F44:F54,F57:F60,F63:F67,F71:F72)</f>
        <v>13729000</v>
      </c>
      <c r="G75" s="122">
        <f t="shared" si="46"/>
        <v>13729000</v>
      </c>
      <c r="H75" s="121">
        <f t="shared" si="46"/>
        <v>5143000</v>
      </c>
      <c r="I75" s="122">
        <f t="shared" si="46"/>
        <v>349801</v>
      </c>
      <c r="J75" s="121">
        <f t="shared" si="46"/>
        <v>587000</v>
      </c>
      <c r="K75" s="122">
        <f t="shared" si="46"/>
        <v>1771985</v>
      </c>
      <c r="L75" s="121">
        <f t="shared" si="46"/>
        <v>135000</v>
      </c>
      <c r="M75" s="122">
        <f t="shared" si="46"/>
        <v>196076</v>
      </c>
      <c r="N75" s="121">
        <f t="shared" si="46"/>
        <v>2178000</v>
      </c>
      <c r="O75" s="122">
        <f t="shared" si="46"/>
        <v>1852785</v>
      </c>
      <c r="P75" s="121">
        <f>$H75      +$J75      +$L75      +$N75</f>
        <v>8043000</v>
      </c>
      <c r="Q75" s="122">
        <f>$I75      +$K75      +$M75      +$O75</f>
        <v>4170647</v>
      </c>
      <c r="R75" s="67">
        <f>IF(($L75      =0),0,((($N75      -$L75      )/$L75      )*100))</f>
        <v>1513.3333333333333</v>
      </c>
      <c r="S75" s="68">
        <f>IF(($M75      =0),0,((($O75      -$M75      )/$M75      )*100))</f>
        <v>844.93206715763267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58.584019229368486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30.378374244300389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1823000</v>
      </c>
      <c r="C87" s="128">
        <f t="shared" si="48"/>
        <v>0</v>
      </c>
      <c r="D87" s="128">
        <f t="shared" si="48"/>
        <v>0</v>
      </c>
      <c r="E87" s="128">
        <f t="shared" si="48"/>
        <v>1823000</v>
      </c>
      <c r="F87" s="128">
        <f t="shared" si="48"/>
        <v>0</v>
      </c>
      <c r="G87" s="128">
        <f t="shared" si="48"/>
        <v>0</v>
      </c>
      <c r="H87" s="128">
        <f t="shared" si="48"/>
        <v>362000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271000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633000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34.722984092155791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633000</v>
      </c>
      <c r="C91" s="108"/>
      <c r="D91" s="108"/>
      <c r="E91" s="108">
        <f t="shared" si="49"/>
        <v>633000</v>
      </c>
      <c r="F91" s="108">
        <v>0</v>
      </c>
      <c r="G91" s="108">
        <v>0</v>
      </c>
      <c r="H91" s="108">
        <v>362000</v>
      </c>
      <c r="I91" s="108"/>
      <c r="J91" s="108"/>
      <c r="K91" s="108"/>
      <c r="L91" s="108">
        <v>271000</v>
      </c>
      <c r="M91" s="108"/>
      <c r="N91" s="108"/>
      <c r="O91" s="108"/>
      <c r="P91" s="108">
        <f t="shared" si="50"/>
        <v>633000</v>
      </c>
      <c r="Q91" s="108">
        <f t="shared" si="51"/>
        <v>0</v>
      </c>
      <c r="R91" s="98">
        <f t="shared" si="52"/>
        <v>-100</v>
      </c>
      <c r="S91" s="98">
        <f t="shared" si="53"/>
        <v>0</v>
      </c>
      <c r="T91" s="98">
        <f t="shared" si="54"/>
        <v>100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1190000</v>
      </c>
      <c r="C93" s="108"/>
      <c r="D93" s="108"/>
      <c r="E93" s="108">
        <f t="shared" si="49"/>
        <v>1190000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1823000</v>
      </c>
      <c r="C114" s="137">
        <f t="shared" si="62"/>
        <v>0</v>
      </c>
      <c r="D114" s="137">
        <f t="shared" si="62"/>
        <v>0</v>
      </c>
      <c r="E114" s="137">
        <f t="shared" si="62"/>
        <v>1823000</v>
      </c>
      <c r="F114" s="137">
        <f t="shared" si="62"/>
        <v>0</v>
      </c>
      <c r="G114" s="137">
        <f t="shared" si="62"/>
        <v>0</v>
      </c>
      <c r="H114" s="137">
        <f t="shared" si="62"/>
        <v>362000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271000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633000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0.3472298409215579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1823000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1823000</v>
      </c>
      <c r="F115" s="139">
        <f t="shared" si="63"/>
        <v>0</v>
      </c>
      <c r="G115" s="139">
        <f t="shared" si="63"/>
        <v>0</v>
      </c>
      <c r="H115" s="139">
        <f t="shared" si="63"/>
        <v>362000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271000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633000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0.3472298409215579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BNJSLqtzFGv9f9xfkbSf5bQsivRr/BelD7yVecufWTjMfJLA+nvmwNhoVzDyOxLAvKMym+OvGka+Bj17Xn5sQA==" saltValue="OmR1B6eFTpPxz2oGYoyMf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130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3000000</v>
      </c>
      <c r="C10" s="108"/>
      <c r="D10" s="108"/>
      <c r="E10" s="108">
        <f t="shared" ref="E10:E17" si="0">$B10      +$C10      +$D10</f>
        <v>3000000</v>
      </c>
      <c r="F10" s="109">
        <v>3000000</v>
      </c>
      <c r="G10" s="110">
        <v>3000000</v>
      </c>
      <c r="H10" s="109">
        <v>243000</v>
      </c>
      <c r="I10" s="110">
        <v>945094</v>
      </c>
      <c r="J10" s="109"/>
      <c r="K10" s="110">
        <v>2362739</v>
      </c>
      <c r="L10" s="109"/>
      <c r="M10" s="110">
        <v>736209</v>
      </c>
      <c r="N10" s="109"/>
      <c r="O10" s="110">
        <v>1341438</v>
      </c>
      <c r="P10" s="109">
        <f t="shared" ref="P10:P17" si="1">$H10      +$J10      +$L10      +$N10</f>
        <v>243000</v>
      </c>
      <c r="Q10" s="110">
        <f t="shared" ref="Q10:Q17" si="2">$I10      +$K10      +$M10      +$O10</f>
        <v>5385480</v>
      </c>
      <c r="R10" s="54">
        <f t="shared" ref="R10:R17" si="3">IF(($L10      =0),0,((($N10      -$L10      )/$L10      )*100))</f>
        <v>0</v>
      </c>
      <c r="S10" s="55">
        <f t="shared" ref="S10:S17" si="4">IF(($M10      =0),0,((($O10      -$M10      )/$M10      )*100))</f>
        <v>82.208856452447606</v>
      </c>
      <c r="T10" s="54">
        <f t="shared" ref="T10:T16" si="5">IF(($E10      =0),0,(($P10      /$E10      )*100))</f>
        <v>8.1</v>
      </c>
      <c r="U10" s="56">
        <f t="shared" ref="U10:U16" si="6">IF(($E10      =0),0,(($Q10      /$E10      )*100))</f>
        <v>179.51600000000002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3000000</v>
      </c>
      <c r="C17" s="111">
        <f>SUM(C9:C16)</f>
        <v>0</v>
      </c>
      <c r="D17" s="111"/>
      <c r="E17" s="111">
        <f t="shared" si="0"/>
        <v>3000000</v>
      </c>
      <c r="F17" s="112">
        <f t="shared" ref="F17:O17" si="7">SUM(F9:F16)</f>
        <v>3000000</v>
      </c>
      <c r="G17" s="113">
        <f t="shared" si="7"/>
        <v>3000000</v>
      </c>
      <c r="H17" s="112">
        <f t="shared" si="7"/>
        <v>243000</v>
      </c>
      <c r="I17" s="113">
        <f t="shared" si="7"/>
        <v>945094</v>
      </c>
      <c r="J17" s="112">
        <f t="shared" si="7"/>
        <v>0</v>
      </c>
      <c r="K17" s="113">
        <f t="shared" si="7"/>
        <v>2362739</v>
      </c>
      <c r="L17" s="112">
        <f t="shared" si="7"/>
        <v>0</v>
      </c>
      <c r="M17" s="113">
        <f t="shared" si="7"/>
        <v>736209</v>
      </c>
      <c r="N17" s="112">
        <f t="shared" si="7"/>
        <v>0</v>
      </c>
      <c r="O17" s="113">
        <f t="shared" si="7"/>
        <v>1341438</v>
      </c>
      <c r="P17" s="112">
        <f t="shared" si="1"/>
        <v>243000</v>
      </c>
      <c r="Q17" s="113">
        <f t="shared" si="2"/>
        <v>5385480</v>
      </c>
      <c r="R17" s="58">
        <f t="shared" si="3"/>
        <v>0</v>
      </c>
      <c r="S17" s="59">
        <f t="shared" si="4"/>
        <v>82.208856452447606</v>
      </c>
      <c r="T17" s="58">
        <f>IF((SUM($E9:$E14))=0,0,(P17/(SUM($E9:$E14))*100))</f>
        <v>8.1</v>
      </c>
      <c r="U17" s="60">
        <f>IF((SUM($E9:$E14))=0,0,(Q17/(SUM($E9:$E14))*100))</f>
        <v>179.51600000000002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1200000</v>
      </c>
      <c r="C34" s="108"/>
      <c r="D34" s="108"/>
      <c r="E34" s="108">
        <f>$B34      +$C34      +$D34</f>
        <v>1200000</v>
      </c>
      <c r="F34" s="109">
        <v>1200000</v>
      </c>
      <c r="G34" s="110">
        <v>1200000</v>
      </c>
      <c r="H34" s="109">
        <v>300000</v>
      </c>
      <c r="I34" s="110">
        <v>476172</v>
      </c>
      <c r="J34" s="109">
        <v>508000</v>
      </c>
      <c r="K34" s="110">
        <v>761249</v>
      </c>
      <c r="L34" s="109">
        <v>324000</v>
      </c>
      <c r="M34" s="110">
        <v>498404</v>
      </c>
      <c r="N34" s="109">
        <v>24000</v>
      </c>
      <c r="O34" s="110">
        <v>227772</v>
      </c>
      <c r="P34" s="109">
        <f>$H34      +$J34      +$L34      +$N34</f>
        <v>1156000</v>
      </c>
      <c r="Q34" s="110">
        <f>$I34      +$K34      +$M34      +$O34</f>
        <v>1963597</v>
      </c>
      <c r="R34" s="54">
        <f>IF(($L34      =0),0,((($N34      -$L34      )/$L34      )*100))</f>
        <v>-92.592592592592595</v>
      </c>
      <c r="S34" s="55">
        <f>IF(($M34      =0),0,((($O34      -$M34      )/$M34      )*100))</f>
        <v>-54.299724721310426</v>
      </c>
      <c r="T34" s="54">
        <f>IF(($E34      =0),0,(($P34      /$E34      )*100))</f>
        <v>96.333333333333343</v>
      </c>
      <c r="U34" s="56">
        <f>IF(($E34      =0),0,(($Q34      /$E34      )*100))</f>
        <v>163.63308333333333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1200000</v>
      </c>
      <c r="C35" s="111">
        <f>C34</f>
        <v>0</v>
      </c>
      <c r="D35" s="111"/>
      <c r="E35" s="111">
        <f>$B35      +$C35      +$D35</f>
        <v>1200000</v>
      </c>
      <c r="F35" s="112">
        <f t="shared" ref="F35:O35" si="17">F34</f>
        <v>1200000</v>
      </c>
      <c r="G35" s="113">
        <f t="shared" si="17"/>
        <v>1200000</v>
      </c>
      <c r="H35" s="112">
        <f t="shared" si="17"/>
        <v>300000</v>
      </c>
      <c r="I35" s="113">
        <f t="shared" si="17"/>
        <v>476172</v>
      </c>
      <c r="J35" s="112">
        <f t="shared" si="17"/>
        <v>508000</v>
      </c>
      <c r="K35" s="113">
        <f t="shared" si="17"/>
        <v>761249</v>
      </c>
      <c r="L35" s="112">
        <f t="shared" si="17"/>
        <v>324000</v>
      </c>
      <c r="M35" s="113">
        <f t="shared" si="17"/>
        <v>498404</v>
      </c>
      <c r="N35" s="112">
        <f t="shared" si="17"/>
        <v>24000</v>
      </c>
      <c r="O35" s="113">
        <f t="shared" si="17"/>
        <v>227772</v>
      </c>
      <c r="P35" s="112">
        <f>$H35      +$J35      +$L35      +$N35</f>
        <v>1156000</v>
      </c>
      <c r="Q35" s="113">
        <f>$I35      +$K35      +$M35      +$O35</f>
        <v>1963597</v>
      </c>
      <c r="R35" s="58">
        <f>IF(($L35      =0),0,((($N35      -$L35      )/$L35      )*100))</f>
        <v>-92.592592592592595</v>
      </c>
      <c r="S35" s="59">
        <f>IF(($M35      =0),0,((($O35      -$M35      )/$M35      )*100))</f>
        <v>-54.299724721310426</v>
      </c>
      <c r="T35" s="58">
        <f>IF($E35   =0,0,($P35   /$E35   )*100)</f>
        <v>96.333333333333343</v>
      </c>
      <c r="U35" s="60">
        <f>IF($E35   =0,0,($Q35   /$E35   )*100)</f>
        <v>163.63308333333333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0</v>
      </c>
      <c r="C42" s="111">
        <f>SUM(C37:C41)</f>
        <v>0</v>
      </c>
      <c r="D42" s="111"/>
      <c r="E42" s="111">
        <f t="shared" si="18"/>
        <v>0</v>
      </c>
      <c r="F42" s="112">
        <f t="shared" ref="F42:O42" si="25">SUM(F37:F41)</f>
        <v>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10000000</v>
      </c>
      <c r="C53" s="108">
        <v>-3000000</v>
      </c>
      <c r="D53" s="108"/>
      <c r="E53" s="108">
        <f t="shared" si="26"/>
        <v>7000000</v>
      </c>
      <c r="F53" s="109">
        <v>7000000</v>
      </c>
      <c r="G53" s="110">
        <v>7000000</v>
      </c>
      <c r="H53" s="109"/>
      <c r="I53" s="110"/>
      <c r="J53" s="109">
        <v>1083000</v>
      </c>
      <c r="K53" s="110"/>
      <c r="L53" s="109"/>
      <c r="M53" s="110"/>
      <c r="N53" s="109">
        <v>4653000</v>
      </c>
      <c r="O53" s="110"/>
      <c r="P53" s="109">
        <f t="shared" si="27"/>
        <v>5736000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81.942857142857136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10000000</v>
      </c>
      <c r="C55" s="111">
        <f>SUM(C44:C54)</f>
        <v>-3000000</v>
      </c>
      <c r="D55" s="111"/>
      <c r="E55" s="111">
        <f t="shared" si="26"/>
        <v>7000000</v>
      </c>
      <c r="F55" s="112">
        <f t="shared" ref="F55:O55" si="33">SUM(F44:F54)</f>
        <v>7000000</v>
      </c>
      <c r="G55" s="113">
        <f t="shared" si="33"/>
        <v>7000000</v>
      </c>
      <c r="H55" s="112">
        <f t="shared" si="33"/>
        <v>0</v>
      </c>
      <c r="I55" s="113">
        <f t="shared" si="33"/>
        <v>0</v>
      </c>
      <c r="J55" s="112">
        <f t="shared" si="33"/>
        <v>1083000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4653000</v>
      </c>
      <c r="O55" s="113">
        <f t="shared" si="33"/>
        <v>0</v>
      </c>
      <c r="P55" s="112">
        <f t="shared" si="27"/>
        <v>5736000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81.942857142857136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14200000</v>
      </c>
      <c r="C69" s="120">
        <f>SUM(C9:C16,C19:C25,C28:C31,C34,C37:C41,C44:C54,C57:C60,C63:C67)</f>
        <v>-3000000</v>
      </c>
      <c r="D69" s="120"/>
      <c r="E69" s="120">
        <f t="shared" si="35"/>
        <v>11200000</v>
      </c>
      <c r="F69" s="121">
        <f t="shared" ref="F69:O69" si="43">SUM(F9:F16,F19:F25,F28:F31,F34,F37:F41,F44:F54,F57:F60,F63:F67)</f>
        <v>11200000</v>
      </c>
      <c r="G69" s="122">
        <f t="shared" si="43"/>
        <v>11200000</v>
      </c>
      <c r="H69" s="121">
        <f t="shared" si="43"/>
        <v>543000</v>
      </c>
      <c r="I69" s="122">
        <f t="shared" si="43"/>
        <v>1421266</v>
      </c>
      <c r="J69" s="121">
        <f t="shared" si="43"/>
        <v>1591000</v>
      </c>
      <c r="K69" s="122">
        <f t="shared" si="43"/>
        <v>3123988</v>
      </c>
      <c r="L69" s="121">
        <f t="shared" si="43"/>
        <v>324000</v>
      </c>
      <c r="M69" s="122">
        <f t="shared" si="43"/>
        <v>1234613</v>
      </c>
      <c r="N69" s="121">
        <f t="shared" si="43"/>
        <v>4677000</v>
      </c>
      <c r="O69" s="122">
        <f t="shared" si="43"/>
        <v>1569210</v>
      </c>
      <c r="P69" s="121">
        <f t="shared" si="36"/>
        <v>7135000</v>
      </c>
      <c r="Q69" s="122">
        <f t="shared" si="37"/>
        <v>7349077</v>
      </c>
      <c r="R69" s="67">
        <f t="shared" si="38"/>
        <v>1343.5185185185185</v>
      </c>
      <c r="S69" s="68">
        <f t="shared" si="39"/>
        <v>27.101366987063962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63.705357142857146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65.616758928571429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10695000</v>
      </c>
      <c r="C71" s="108">
        <v>-4278000</v>
      </c>
      <c r="D71" s="108"/>
      <c r="E71" s="108">
        <f>$B71      +$C71      +$D71</f>
        <v>6417000</v>
      </c>
      <c r="F71" s="109">
        <v>6417000</v>
      </c>
      <c r="G71" s="110">
        <v>6417000</v>
      </c>
      <c r="H71" s="109"/>
      <c r="I71" s="110"/>
      <c r="J71" s="109"/>
      <c r="K71" s="110"/>
      <c r="L71" s="109"/>
      <c r="M71" s="110"/>
      <c r="N71" s="109">
        <v>617000</v>
      </c>
      <c r="O71" s="110"/>
      <c r="P71" s="109">
        <f>$H71      +$J71      +$L71      +$N71</f>
        <v>617000</v>
      </c>
      <c r="Q71" s="110">
        <f>$I71      +$K71      +$M71      +$O71</f>
        <v>0</v>
      </c>
      <c r="R71" s="54">
        <f>IF(($L71      =0),0,((($N71      -$L71      )/$L71      )*100))</f>
        <v>0</v>
      </c>
      <c r="S71" s="55">
        <f>IF(($M71      =0),0,((($O71      -$M71      )/$M71      )*100))</f>
        <v>0</v>
      </c>
      <c r="T71" s="54">
        <f>IF(($E71      =0),0,(($P71      /$E71      )*100))</f>
        <v>9.6150849306529533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10695000</v>
      </c>
      <c r="C73" s="117">
        <f>SUM(C71:C72)</f>
        <v>-4278000</v>
      </c>
      <c r="D73" s="117"/>
      <c r="E73" s="117">
        <f>$B73      +$C73      +$D73</f>
        <v>6417000</v>
      </c>
      <c r="F73" s="118">
        <f t="shared" ref="F73:O73" si="44">SUM(F71:F72)</f>
        <v>6417000</v>
      </c>
      <c r="G73" s="119">
        <f t="shared" si="44"/>
        <v>6417000</v>
      </c>
      <c r="H73" s="118">
        <f t="shared" si="44"/>
        <v>0</v>
      </c>
      <c r="I73" s="119">
        <f t="shared" si="44"/>
        <v>0</v>
      </c>
      <c r="J73" s="118">
        <f t="shared" si="44"/>
        <v>0</v>
      </c>
      <c r="K73" s="119">
        <f t="shared" si="44"/>
        <v>0</v>
      </c>
      <c r="L73" s="118">
        <f t="shared" si="44"/>
        <v>0</v>
      </c>
      <c r="M73" s="119">
        <f t="shared" si="44"/>
        <v>0</v>
      </c>
      <c r="N73" s="118">
        <f t="shared" si="44"/>
        <v>617000</v>
      </c>
      <c r="O73" s="119">
        <f t="shared" si="44"/>
        <v>0</v>
      </c>
      <c r="P73" s="118">
        <f>$H73      +$J73      +$L73      +$N73</f>
        <v>617000</v>
      </c>
      <c r="Q73" s="119">
        <f>$I73      +$K73      +$M73      +$O73</f>
        <v>0</v>
      </c>
      <c r="R73" s="63">
        <f>IF(($L73      =0),0,((($N73      -$L73      )/$L73      )*100))</f>
        <v>0</v>
      </c>
      <c r="S73" s="64">
        <f>IF(($M73      =0),0,((($O73      -$M73      )/$M73      )*100))</f>
        <v>0</v>
      </c>
      <c r="T73" s="63">
        <f>IF(($E71      =0),0,(($P71      /$E71      )*100))</f>
        <v>9.6150849306529533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10695000</v>
      </c>
      <c r="C74" s="120">
        <f>SUM(C71:C72)</f>
        <v>-4278000</v>
      </c>
      <c r="D74" s="120"/>
      <c r="E74" s="120">
        <f>$B74      +$C74      +$D74</f>
        <v>6417000</v>
      </c>
      <c r="F74" s="121">
        <f t="shared" ref="F74:O74" si="45">SUM(F71:F72)</f>
        <v>6417000</v>
      </c>
      <c r="G74" s="122">
        <f t="shared" si="45"/>
        <v>6417000</v>
      </c>
      <c r="H74" s="121">
        <f t="shared" si="45"/>
        <v>0</v>
      </c>
      <c r="I74" s="122">
        <f t="shared" si="45"/>
        <v>0</v>
      </c>
      <c r="J74" s="121">
        <f t="shared" si="45"/>
        <v>0</v>
      </c>
      <c r="K74" s="122">
        <f t="shared" si="45"/>
        <v>0</v>
      </c>
      <c r="L74" s="121">
        <f t="shared" si="45"/>
        <v>0</v>
      </c>
      <c r="M74" s="122">
        <f t="shared" si="45"/>
        <v>0</v>
      </c>
      <c r="N74" s="121">
        <f t="shared" si="45"/>
        <v>617000</v>
      </c>
      <c r="O74" s="122">
        <f t="shared" si="45"/>
        <v>0</v>
      </c>
      <c r="P74" s="121">
        <f>$H74      +$J74      +$L74      +$N74</f>
        <v>617000</v>
      </c>
      <c r="Q74" s="122">
        <f>$I74      +$K74      +$M74      +$O74</f>
        <v>0</v>
      </c>
      <c r="R74" s="67">
        <f>IF(($L74      =0),0,((($N74      -$L74      )/$L74      )*100))</f>
        <v>0</v>
      </c>
      <c r="S74" s="68">
        <f>IF(($M74      =0),0,((($O74      -$M74      )/$M74      )*100))</f>
        <v>0</v>
      </c>
      <c r="T74" s="67">
        <f>IF(($E71      =0),0,(($P71      /$E71      )*100))</f>
        <v>9.6150849306529533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24895000</v>
      </c>
      <c r="C75" s="120">
        <f>SUM(C9:C16,C19:C25,C28:C31,C34,C37:C41,C44:C54,C57:C60,C63:C67,C71:C72)</f>
        <v>-7278000</v>
      </c>
      <c r="D75" s="120"/>
      <c r="E75" s="120">
        <f>$B75      +$C75      +$D75</f>
        <v>17617000</v>
      </c>
      <c r="F75" s="121">
        <f t="shared" ref="F75:O75" si="46">SUM(F9:F16,F19:F25,F28:F31,F34,F37:F41,F44:F54,F57:F60,F63:F67,F71:F72)</f>
        <v>17617000</v>
      </c>
      <c r="G75" s="122">
        <f t="shared" si="46"/>
        <v>17617000</v>
      </c>
      <c r="H75" s="121">
        <f t="shared" si="46"/>
        <v>543000</v>
      </c>
      <c r="I75" s="122">
        <f t="shared" si="46"/>
        <v>1421266</v>
      </c>
      <c r="J75" s="121">
        <f t="shared" si="46"/>
        <v>1591000</v>
      </c>
      <c r="K75" s="122">
        <f t="shared" si="46"/>
        <v>3123988</v>
      </c>
      <c r="L75" s="121">
        <f t="shared" si="46"/>
        <v>324000</v>
      </c>
      <c r="M75" s="122">
        <f t="shared" si="46"/>
        <v>1234613</v>
      </c>
      <c r="N75" s="121">
        <f t="shared" si="46"/>
        <v>5294000</v>
      </c>
      <c r="O75" s="122">
        <f t="shared" si="46"/>
        <v>1569210</v>
      </c>
      <c r="P75" s="121">
        <f>$H75      +$J75      +$L75      +$N75</f>
        <v>7752000</v>
      </c>
      <c r="Q75" s="122">
        <f>$I75      +$K75      +$M75      +$O75</f>
        <v>7349077</v>
      </c>
      <c r="R75" s="67">
        <f>IF(($L75      =0),0,((($N75      -$L75      )/$L75      )*100))</f>
        <v>1533.9506172839506</v>
      </c>
      <c r="S75" s="68">
        <f>IF(($M75      =0),0,((($O75      -$M75      )/$M75      )*100))</f>
        <v>27.101366987063962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44.002951694386105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41.715825622977803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3131000</v>
      </c>
      <c r="C87" s="128">
        <f t="shared" si="48"/>
        <v>0</v>
      </c>
      <c r="D87" s="128">
        <f t="shared" si="48"/>
        <v>0</v>
      </c>
      <c r="E87" s="128">
        <f t="shared" si="48"/>
        <v>3131000</v>
      </c>
      <c r="F87" s="128">
        <f t="shared" si="48"/>
        <v>0</v>
      </c>
      <c r="G87" s="128">
        <f t="shared" si="48"/>
        <v>0</v>
      </c>
      <c r="H87" s="128">
        <f t="shared" si="48"/>
        <v>676000</v>
      </c>
      <c r="I87" s="128">
        <f t="shared" si="48"/>
        <v>0</v>
      </c>
      <c r="J87" s="128">
        <f t="shared" si="48"/>
        <v>1365000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2041000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65.18684126477163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2041000</v>
      </c>
      <c r="C91" s="108"/>
      <c r="D91" s="108"/>
      <c r="E91" s="108">
        <f t="shared" si="49"/>
        <v>2041000</v>
      </c>
      <c r="F91" s="108">
        <v>0</v>
      </c>
      <c r="G91" s="108">
        <v>0</v>
      </c>
      <c r="H91" s="108">
        <v>676000</v>
      </c>
      <c r="I91" s="108"/>
      <c r="J91" s="108">
        <v>1365000</v>
      </c>
      <c r="K91" s="108"/>
      <c r="L91" s="108"/>
      <c r="M91" s="108"/>
      <c r="N91" s="108"/>
      <c r="O91" s="108"/>
      <c r="P91" s="108">
        <f t="shared" si="50"/>
        <v>2041000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100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1090000</v>
      </c>
      <c r="C93" s="108"/>
      <c r="D93" s="108"/>
      <c r="E93" s="108">
        <f t="shared" si="49"/>
        <v>1090000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3131000</v>
      </c>
      <c r="C114" s="137">
        <f t="shared" si="62"/>
        <v>0</v>
      </c>
      <c r="D114" s="137">
        <f t="shared" si="62"/>
        <v>0</v>
      </c>
      <c r="E114" s="137">
        <f t="shared" si="62"/>
        <v>3131000</v>
      </c>
      <c r="F114" s="137">
        <f t="shared" si="62"/>
        <v>0</v>
      </c>
      <c r="G114" s="137">
        <f t="shared" si="62"/>
        <v>0</v>
      </c>
      <c r="H114" s="137">
        <f t="shared" si="62"/>
        <v>676000</v>
      </c>
      <c r="I114" s="137">
        <f t="shared" si="62"/>
        <v>0</v>
      </c>
      <c r="J114" s="137">
        <f t="shared" si="62"/>
        <v>1365000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2041000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0.65186841264771633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3131000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3131000</v>
      </c>
      <c r="F115" s="139">
        <f t="shared" si="63"/>
        <v>0</v>
      </c>
      <c r="G115" s="139">
        <f t="shared" si="63"/>
        <v>0</v>
      </c>
      <c r="H115" s="139">
        <f t="shared" si="63"/>
        <v>676000</v>
      </c>
      <c r="I115" s="139">
        <f t="shared" si="63"/>
        <v>0</v>
      </c>
      <c r="J115" s="139">
        <f t="shared" si="63"/>
        <v>1365000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2041000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0.65186841264771633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LkWpq6LVg3vlB0yc7J7/FCs3U8XV4eH4kuGSaLXckfaO4ODH/+HpeCbup9EplBtHTQmLmFDYR7xDUBzs9+QMsA==" saltValue="8sG3E4acbiEjqU33REh7n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113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3000000</v>
      </c>
      <c r="C10" s="108"/>
      <c r="D10" s="108"/>
      <c r="E10" s="108">
        <f t="shared" ref="E10:E17" si="0">$B10      +$C10      +$D10</f>
        <v>3000000</v>
      </c>
      <c r="F10" s="109">
        <v>3000000</v>
      </c>
      <c r="G10" s="110">
        <v>3000000</v>
      </c>
      <c r="H10" s="109">
        <v>749000</v>
      </c>
      <c r="I10" s="110">
        <v>748682</v>
      </c>
      <c r="J10" s="109">
        <v>38000</v>
      </c>
      <c r="K10" s="110">
        <v>198375</v>
      </c>
      <c r="L10" s="109">
        <v>76000</v>
      </c>
      <c r="M10" s="110">
        <v>38311</v>
      </c>
      <c r="N10" s="109"/>
      <c r="O10" s="110">
        <v>263092</v>
      </c>
      <c r="P10" s="109">
        <f t="shared" ref="P10:P17" si="1">$H10      +$J10      +$L10      +$N10</f>
        <v>863000</v>
      </c>
      <c r="Q10" s="110">
        <f t="shared" ref="Q10:Q17" si="2">$I10      +$K10      +$M10      +$O10</f>
        <v>1248460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586.72704967241782</v>
      </c>
      <c r="T10" s="54">
        <f t="shared" ref="T10:T16" si="5">IF(($E10      =0),0,(($P10      /$E10      )*100))</f>
        <v>28.766666666666669</v>
      </c>
      <c r="U10" s="56">
        <f t="shared" ref="U10:U16" si="6">IF(($E10      =0),0,(($Q10      /$E10      )*100))</f>
        <v>41.615333333333332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3000000</v>
      </c>
      <c r="C17" s="111">
        <f>SUM(C9:C16)</f>
        <v>0</v>
      </c>
      <c r="D17" s="111"/>
      <c r="E17" s="111">
        <f t="shared" si="0"/>
        <v>3000000</v>
      </c>
      <c r="F17" s="112">
        <f t="shared" ref="F17:O17" si="7">SUM(F9:F16)</f>
        <v>3000000</v>
      </c>
      <c r="G17" s="113">
        <f t="shared" si="7"/>
        <v>3000000</v>
      </c>
      <c r="H17" s="112">
        <f t="shared" si="7"/>
        <v>749000</v>
      </c>
      <c r="I17" s="113">
        <f t="shared" si="7"/>
        <v>748682</v>
      </c>
      <c r="J17" s="112">
        <f t="shared" si="7"/>
        <v>38000</v>
      </c>
      <c r="K17" s="113">
        <f t="shared" si="7"/>
        <v>198375</v>
      </c>
      <c r="L17" s="112">
        <f t="shared" si="7"/>
        <v>76000</v>
      </c>
      <c r="M17" s="113">
        <f t="shared" si="7"/>
        <v>38311</v>
      </c>
      <c r="N17" s="112">
        <f t="shared" si="7"/>
        <v>0</v>
      </c>
      <c r="O17" s="113">
        <f t="shared" si="7"/>
        <v>263092</v>
      </c>
      <c r="P17" s="112">
        <f t="shared" si="1"/>
        <v>863000</v>
      </c>
      <c r="Q17" s="113">
        <f t="shared" si="2"/>
        <v>1248460</v>
      </c>
      <c r="R17" s="58">
        <f t="shared" si="3"/>
        <v>-100</v>
      </c>
      <c r="S17" s="59">
        <f t="shared" si="4"/>
        <v>586.72704967241782</v>
      </c>
      <c r="T17" s="58">
        <f>IF((SUM($E9:$E14))=0,0,(P17/(SUM($E9:$E14))*100))</f>
        <v>28.766666666666669</v>
      </c>
      <c r="U17" s="60">
        <f>IF((SUM($E9:$E14))=0,0,(Q17/(SUM($E9:$E14))*100))</f>
        <v>41.615333333333332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1231000</v>
      </c>
      <c r="C34" s="108"/>
      <c r="D34" s="108"/>
      <c r="E34" s="108">
        <f>$B34      +$C34      +$D34</f>
        <v>1231000</v>
      </c>
      <c r="F34" s="109">
        <v>1231000</v>
      </c>
      <c r="G34" s="110">
        <v>1231000</v>
      </c>
      <c r="H34" s="109">
        <v>180000</v>
      </c>
      <c r="I34" s="110">
        <v>102000</v>
      </c>
      <c r="J34" s="109">
        <v>474000</v>
      </c>
      <c r="K34" s="110">
        <v>387113</v>
      </c>
      <c r="L34" s="109">
        <v>262000</v>
      </c>
      <c r="M34" s="110">
        <v>92100</v>
      </c>
      <c r="N34" s="109">
        <v>262000</v>
      </c>
      <c r="O34" s="110">
        <v>715312</v>
      </c>
      <c r="P34" s="109">
        <f>$H34      +$J34      +$L34      +$N34</f>
        <v>1178000</v>
      </c>
      <c r="Q34" s="110">
        <f>$I34      +$K34      +$M34      +$O34</f>
        <v>1296525</v>
      </c>
      <c r="R34" s="54">
        <f>IF(($L34      =0),0,((($N34      -$L34      )/$L34      )*100))</f>
        <v>0</v>
      </c>
      <c r="S34" s="55">
        <f>IF(($M34      =0),0,((($O34      -$M34      )/$M34      )*100))</f>
        <v>676.66883821932686</v>
      </c>
      <c r="T34" s="54">
        <f>IF(($E34      =0),0,(($P34      /$E34      )*100))</f>
        <v>95.69455727051178</v>
      </c>
      <c r="U34" s="56">
        <f>IF(($E34      =0),0,(($Q34      /$E34      )*100))</f>
        <v>105.32290820471162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1231000</v>
      </c>
      <c r="C35" s="111">
        <f>C34</f>
        <v>0</v>
      </c>
      <c r="D35" s="111"/>
      <c r="E35" s="111">
        <f>$B35      +$C35      +$D35</f>
        <v>1231000</v>
      </c>
      <c r="F35" s="112">
        <f t="shared" ref="F35:O35" si="17">F34</f>
        <v>1231000</v>
      </c>
      <c r="G35" s="113">
        <f t="shared" si="17"/>
        <v>1231000</v>
      </c>
      <c r="H35" s="112">
        <f t="shared" si="17"/>
        <v>180000</v>
      </c>
      <c r="I35" s="113">
        <f t="shared" si="17"/>
        <v>102000</v>
      </c>
      <c r="J35" s="112">
        <f t="shared" si="17"/>
        <v>474000</v>
      </c>
      <c r="K35" s="113">
        <f t="shared" si="17"/>
        <v>387113</v>
      </c>
      <c r="L35" s="112">
        <f t="shared" si="17"/>
        <v>262000</v>
      </c>
      <c r="M35" s="113">
        <f t="shared" si="17"/>
        <v>92100</v>
      </c>
      <c r="N35" s="112">
        <f t="shared" si="17"/>
        <v>262000</v>
      </c>
      <c r="O35" s="113">
        <f t="shared" si="17"/>
        <v>715312</v>
      </c>
      <c r="P35" s="112">
        <f>$H35      +$J35      +$L35      +$N35</f>
        <v>1178000</v>
      </c>
      <c r="Q35" s="113">
        <f>$I35      +$K35      +$M35      +$O35</f>
        <v>1296525</v>
      </c>
      <c r="R35" s="58">
        <f>IF(($L35      =0),0,((($N35      -$L35      )/$L35      )*100))</f>
        <v>0</v>
      </c>
      <c r="S35" s="59">
        <f>IF(($M35      =0),0,((($O35      -$M35      )/$M35      )*100))</f>
        <v>676.66883821932686</v>
      </c>
      <c r="T35" s="58">
        <f>IF($E35   =0,0,($P35   /$E35   )*100)</f>
        <v>95.69455727051178</v>
      </c>
      <c r="U35" s="60">
        <f>IF($E35   =0,0,($Q35   /$E35   )*100)</f>
        <v>105.32290820471162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47971000</v>
      </c>
      <c r="C38" s="108">
        <v>-362000</v>
      </c>
      <c r="D38" s="108"/>
      <c r="E38" s="108">
        <f t="shared" si="18"/>
        <v>47609000</v>
      </c>
      <c r="F38" s="109">
        <v>47971000</v>
      </c>
      <c r="G38" s="110">
        <v>0</v>
      </c>
      <c r="H38" s="109"/>
      <c r="I38" s="110"/>
      <c r="J38" s="109"/>
      <c r="K38" s="110"/>
      <c r="L38" s="109"/>
      <c r="M38" s="110"/>
      <c r="N38" s="109">
        <v>12750000</v>
      </c>
      <c r="O38" s="110"/>
      <c r="P38" s="109">
        <f t="shared" si="19"/>
        <v>12750000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26.780650717301352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47971000</v>
      </c>
      <c r="C42" s="111">
        <f>SUM(C37:C41)</f>
        <v>-362000</v>
      </c>
      <c r="D42" s="111"/>
      <c r="E42" s="111">
        <f t="shared" si="18"/>
        <v>47609000</v>
      </c>
      <c r="F42" s="112">
        <f t="shared" ref="F42:O42" si="25">SUM(F37:F41)</f>
        <v>47971000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12750000</v>
      </c>
      <c r="O42" s="113">
        <f t="shared" si="25"/>
        <v>0</v>
      </c>
      <c r="P42" s="112">
        <f t="shared" si="19"/>
        <v>12750000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60000000</v>
      </c>
      <c r="C53" s="108">
        <v>-4000000</v>
      </c>
      <c r="D53" s="108"/>
      <c r="E53" s="108">
        <f t="shared" si="26"/>
        <v>56000000</v>
      </c>
      <c r="F53" s="109">
        <v>56000000</v>
      </c>
      <c r="G53" s="110">
        <v>56000000</v>
      </c>
      <c r="H53" s="109">
        <v>10347000</v>
      </c>
      <c r="I53" s="110">
        <v>11021764</v>
      </c>
      <c r="J53" s="109">
        <v>11507000</v>
      </c>
      <c r="K53" s="110">
        <v>403405</v>
      </c>
      <c r="L53" s="109">
        <v>8635000</v>
      </c>
      <c r="M53" s="110">
        <v>579246</v>
      </c>
      <c r="N53" s="109">
        <v>20577000</v>
      </c>
      <c r="O53" s="110">
        <v>10966797</v>
      </c>
      <c r="P53" s="109">
        <f t="shared" si="27"/>
        <v>51066000</v>
      </c>
      <c r="Q53" s="110">
        <f t="shared" si="28"/>
        <v>22971212</v>
      </c>
      <c r="R53" s="54">
        <f t="shared" si="29"/>
        <v>138.29762594093805</v>
      </c>
      <c r="S53" s="55">
        <f t="shared" si="30"/>
        <v>1793.2883438124734</v>
      </c>
      <c r="T53" s="54">
        <f t="shared" si="31"/>
        <v>91.189285714285717</v>
      </c>
      <c r="U53" s="56">
        <f t="shared" si="32"/>
        <v>41.020021428571432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60000000</v>
      </c>
      <c r="C55" s="111">
        <f>SUM(C44:C54)</f>
        <v>-4000000</v>
      </c>
      <c r="D55" s="111"/>
      <c r="E55" s="111">
        <f t="shared" si="26"/>
        <v>56000000</v>
      </c>
      <c r="F55" s="112">
        <f t="shared" ref="F55:O55" si="33">SUM(F44:F54)</f>
        <v>56000000</v>
      </c>
      <c r="G55" s="113">
        <f t="shared" si="33"/>
        <v>56000000</v>
      </c>
      <c r="H55" s="112">
        <f t="shared" si="33"/>
        <v>10347000</v>
      </c>
      <c r="I55" s="113">
        <f t="shared" si="33"/>
        <v>11021764</v>
      </c>
      <c r="J55" s="112">
        <f t="shared" si="33"/>
        <v>11507000</v>
      </c>
      <c r="K55" s="113">
        <f t="shared" si="33"/>
        <v>403405</v>
      </c>
      <c r="L55" s="112">
        <f t="shared" si="33"/>
        <v>8635000</v>
      </c>
      <c r="M55" s="113">
        <f t="shared" si="33"/>
        <v>579246</v>
      </c>
      <c r="N55" s="112">
        <f t="shared" si="33"/>
        <v>20577000</v>
      </c>
      <c r="O55" s="113">
        <f t="shared" si="33"/>
        <v>10966797</v>
      </c>
      <c r="P55" s="112">
        <f t="shared" si="27"/>
        <v>51066000</v>
      </c>
      <c r="Q55" s="113">
        <f t="shared" si="28"/>
        <v>22971212</v>
      </c>
      <c r="R55" s="58">
        <f t="shared" si="29"/>
        <v>138.29762594093805</v>
      </c>
      <c r="S55" s="59">
        <f t="shared" si="30"/>
        <v>1793.2883438124734</v>
      </c>
      <c r="T55" s="58">
        <f>IF((+$E45+$E47+$E49+$E50+$E53) =0,0,(P55   /(+$E45+$E47+$E49+$E50+$E53) )*100)</f>
        <v>91.189285714285717</v>
      </c>
      <c r="U55" s="60">
        <f>IF((+$E45+$E47+$E49+$E50+$E53) =0,0,(Q55   /(+$E45+$E47+$E49+$E50+$E53) )*100)</f>
        <v>41.020021428571432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112202000</v>
      </c>
      <c r="C69" s="120">
        <f>SUM(C9:C16,C19:C25,C28:C31,C34,C37:C41,C44:C54,C57:C60,C63:C67)</f>
        <v>-4362000</v>
      </c>
      <c r="D69" s="120"/>
      <c r="E69" s="120">
        <f t="shared" si="35"/>
        <v>107840000</v>
      </c>
      <c r="F69" s="121">
        <f t="shared" ref="F69:O69" si="43">SUM(F9:F16,F19:F25,F28:F31,F34,F37:F41,F44:F54,F57:F60,F63:F67)</f>
        <v>108202000</v>
      </c>
      <c r="G69" s="122">
        <f t="shared" si="43"/>
        <v>60231000</v>
      </c>
      <c r="H69" s="121">
        <f t="shared" si="43"/>
        <v>11276000</v>
      </c>
      <c r="I69" s="122">
        <f t="shared" si="43"/>
        <v>11872446</v>
      </c>
      <c r="J69" s="121">
        <f t="shared" si="43"/>
        <v>12019000</v>
      </c>
      <c r="K69" s="122">
        <f t="shared" si="43"/>
        <v>988893</v>
      </c>
      <c r="L69" s="121">
        <f t="shared" si="43"/>
        <v>8973000</v>
      </c>
      <c r="M69" s="122">
        <f t="shared" si="43"/>
        <v>709657</v>
      </c>
      <c r="N69" s="121">
        <f t="shared" si="43"/>
        <v>33589000</v>
      </c>
      <c r="O69" s="122">
        <f t="shared" si="43"/>
        <v>11945201</v>
      </c>
      <c r="P69" s="121">
        <f t="shared" si="36"/>
        <v>65857000</v>
      </c>
      <c r="Q69" s="122">
        <f t="shared" si="37"/>
        <v>25516197</v>
      </c>
      <c r="R69" s="67">
        <f t="shared" si="38"/>
        <v>274.3341134514655</v>
      </c>
      <c r="S69" s="68">
        <f t="shared" si="39"/>
        <v>1583.2358449222652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109.34070495259915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42.363894008068939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69216000</v>
      </c>
      <c r="C71" s="108">
        <v>-408000</v>
      </c>
      <c r="D71" s="108"/>
      <c r="E71" s="108">
        <f>$B71      +$C71      +$D71</f>
        <v>68808000</v>
      </c>
      <c r="F71" s="109">
        <v>68808000</v>
      </c>
      <c r="G71" s="110">
        <v>68808000</v>
      </c>
      <c r="H71" s="109">
        <v>17358000</v>
      </c>
      <c r="I71" s="110">
        <v>745824</v>
      </c>
      <c r="J71" s="109">
        <v>24325000</v>
      </c>
      <c r="K71" s="110"/>
      <c r="L71" s="109">
        <v>12746000</v>
      </c>
      <c r="M71" s="110">
        <v>326797</v>
      </c>
      <c r="N71" s="109">
        <v>14379000</v>
      </c>
      <c r="O71" s="110">
        <v>3512890</v>
      </c>
      <c r="P71" s="109">
        <f>$H71      +$J71      +$L71      +$N71</f>
        <v>68808000</v>
      </c>
      <c r="Q71" s="110">
        <f>$I71      +$K71      +$M71      +$O71</f>
        <v>4585511</v>
      </c>
      <c r="R71" s="54">
        <f>IF(($L71      =0),0,((($N71      -$L71      )/$L71      )*100))</f>
        <v>12.811862545112193</v>
      </c>
      <c r="S71" s="55">
        <f>IF(($M71      =0),0,((($O71      -$M71      )/$M71      )*100))</f>
        <v>974.94560843581792</v>
      </c>
      <c r="T71" s="54">
        <f>IF(($E71      =0),0,(($P71      /$E71      )*100))</f>
        <v>100</v>
      </c>
      <c r="U71" s="56">
        <f>IF(($E71      =0),0,(($Q71      /$E71      )*100))</f>
        <v>6.6642120102313687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69216000</v>
      </c>
      <c r="C73" s="117">
        <f>SUM(C71:C72)</f>
        <v>-408000</v>
      </c>
      <c r="D73" s="117"/>
      <c r="E73" s="117">
        <f>$B73      +$C73      +$D73</f>
        <v>68808000</v>
      </c>
      <c r="F73" s="118">
        <f t="shared" ref="F73:O73" si="44">SUM(F71:F72)</f>
        <v>68808000</v>
      </c>
      <c r="G73" s="119">
        <f t="shared" si="44"/>
        <v>68808000</v>
      </c>
      <c r="H73" s="118">
        <f t="shared" si="44"/>
        <v>17358000</v>
      </c>
      <c r="I73" s="119">
        <f t="shared" si="44"/>
        <v>745824</v>
      </c>
      <c r="J73" s="118">
        <f t="shared" si="44"/>
        <v>24325000</v>
      </c>
      <c r="K73" s="119">
        <f t="shared" si="44"/>
        <v>0</v>
      </c>
      <c r="L73" s="118">
        <f t="shared" si="44"/>
        <v>12746000</v>
      </c>
      <c r="M73" s="119">
        <f t="shared" si="44"/>
        <v>326797</v>
      </c>
      <c r="N73" s="118">
        <f t="shared" si="44"/>
        <v>14379000</v>
      </c>
      <c r="O73" s="119">
        <f t="shared" si="44"/>
        <v>3512890</v>
      </c>
      <c r="P73" s="118">
        <f>$H73      +$J73      +$L73      +$N73</f>
        <v>68808000</v>
      </c>
      <c r="Q73" s="119">
        <f>$I73      +$K73      +$M73      +$O73</f>
        <v>4585511</v>
      </c>
      <c r="R73" s="63">
        <f>IF(($L73      =0),0,((($N73      -$L73      )/$L73      )*100))</f>
        <v>12.811862545112193</v>
      </c>
      <c r="S73" s="64">
        <f>IF(($M73      =0),0,((($O73      -$M73      )/$M73      )*100))</f>
        <v>974.94560843581792</v>
      </c>
      <c r="T73" s="63">
        <f>IF(($E71      =0),0,(($P71      /$E71      )*100))</f>
        <v>100</v>
      </c>
      <c r="U73" s="65">
        <f>IF($E71   =0,0,($Q71   /$E71 )*100)</f>
        <v>6.6642120102313687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69216000</v>
      </c>
      <c r="C74" s="120">
        <f>SUM(C71:C72)</f>
        <v>-408000</v>
      </c>
      <c r="D74" s="120"/>
      <c r="E74" s="120">
        <f>$B74      +$C74      +$D74</f>
        <v>68808000</v>
      </c>
      <c r="F74" s="121">
        <f t="shared" ref="F74:O74" si="45">SUM(F71:F72)</f>
        <v>68808000</v>
      </c>
      <c r="G74" s="122">
        <f t="shared" si="45"/>
        <v>68808000</v>
      </c>
      <c r="H74" s="121">
        <f t="shared" si="45"/>
        <v>17358000</v>
      </c>
      <c r="I74" s="122">
        <f t="shared" si="45"/>
        <v>745824</v>
      </c>
      <c r="J74" s="121">
        <f t="shared" si="45"/>
        <v>24325000</v>
      </c>
      <c r="K74" s="122">
        <f t="shared" si="45"/>
        <v>0</v>
      </c>
      <c r="L74" s="121">
        <f t="shared" si="45"/>
        <v>12746000</v>
      </c>
      <c r="M74" s="122">
        <f t="shared" si="45"/>
        <v>326797</v>
      </c>
      <c r="N74" s="121">
        <f t="shared" si="45"/>
        <v>14379000</v>
      </c>
      <c r="O74" s="122">
        <f t="shared" si="45"/>
        <v>3512890</v>
      </c>
      <c r="P74" s="121">
        <f>$H74      +$J74      +$L74      +$N74</f>
        <v>68808000</v>
      </c>
      <c r="Q74" s="122">
        <f>$I74      +$K74      +$M74      +$O74</f>
        <v>4585511</v>
      </c>
      <c r="R74" s="67">
        <f>IF(($L74      =0),0,((($N74      -$L74      )/$L74      )*100))</f>
        <v>12.811862545112193</v>
      </c>
      <c r="S74" s="68">
        <f>IF(($M74      =0),0,((($O74      -$M74      )/$M74      )*100))</f>
        <v>974.94560843581792</v>
      </c>
      <c r="T74" s="67">
        <f>IF(($E71      =0),0,(($P71      /$E71      )*100))</f>
        <v>100</v>
      </c>
      <c r="U74" s="71">
        <f>IF($E71   =0,0,($Q71   /$E71 )*100)</f>
        <v>6.6642120102313687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181418000</v>
      </c>
      <c r="C75" s="120">
        <f>SUM(C9:C16,C19:C25,C28:C31,C34,C37:C41,C44:C54,C57:C60,C63:C67,C71:C72)</f>
        <v>-4770000</v>
      </c>
      <c r="D75" s="120"/>
      <c r="E75" s="120">
        <f>$B75      +$C75      +$D75</f>
        <v>176648000</v>
      </c>
      <c r="F75" s="121">
        <f t="shared" ref="F75:O75" si="46">SUM(F9:F16,F19:F25,F28:F31,F34,F37:F41,F44:F54,F57:F60,F63:F67,F71:F72)</f>
        <v>177010000</v>
      </c>
      <c r="G75" s="122">
        <f t="shared" si="46"/>
        <v>129039000</v>
      </c>
      <c r="H75" s="121">
        <f t="shared" si="46"/>
        <v>28634000</v>
      </c>
      <c r="I75" s="122">
        <f t="shared" si="46"/>
        <v>12618270</v>
      </c>
      <c r="J75" s="121">
        <f t="shared" si="46"/>
        <v>36344000</v>
      </c>
      <c r="K75" s="122">
        <f t="shared" si="46"/>
        <v>988893</v>
      </c>
      <c r="L75" s="121">
        <f t="shared" si="46"/>
        <v>21719000</v>
      </c>
      <c r="M75" s="122">
        <f t="shared" si="46"/>
        <v>1036454</v>
      </c>
      <c r="N75" s="121">
        <f t="shared" si="46"/>
        <v>47968000</v>
      </c>
      <c r="O75" s="122">
        <f t="shared" si="46"/>
        <v>15458091</v>
      </c>
      <c r="P75" s="121">
        <f>$H75      +$J75      +$L75      +$N75</f>
        <v>134665000</v>
      </c>
      <c r="Q75" s="122">
        <f>$I75      +$K75      +$M75      +$O75</f>
        <v>30101708</v>
      </c>
      <c r="R75" s="67">
        <f>IF(($L75      =0),0,((($N75      -$L75      )/$L75      )*100))</f>
        <v>120.85731387264606</v>
      </c>
      <c r="S75" s="68">
        <f>IF(($M75      =0),0,((($O75      -$M75      )/$M75      )*100))</f>
        <v>1391.4401410964692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104.35992219406536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23.327604832647495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2004000</v>
      </c>
      <c r="C87" s="128">
        <f t="shared" si="48"/>
        <v>0</v>
      </c>
      <c r="D87" s="128">
        <f t="shared" si="48"/>
        <v>0</v>
      </c>
      <c r="E87" s="128">
        <f t="shared" si="48"/>
        <v>2004000</v>
      </c>
      <c r="F87" s="128">
        <f t="shared" si="48"/>
        <v>0</v>
      </c>
      <c r="G87" s="128">
        <f t="shared" si="48"/>
        <v>0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704000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704000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35.12974051896208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704000</v>
      </c>
      <c r="C91" s="108"/>
      <c r="D91" s="108"/>
      <c r="E91" s="108">
        <f t="shared" si="49"/>
        <v>704000</v>
      </c>
      <c r="F91" s="108">
        <v>0</v>
      </c>
      <c r="G91" s="108">
        <v>0</v>
      </c>
      <c r="H91" s="108"/>
      <c r="I91" s="108"/>
      <c r="J91" s="108"/>
      <c r="K91" s="108"/>
      <c r="L91" s="108">
        <v>704000</v>
      </c>
      <c r="M91" s="108"/>
      <c r="N91" s="108"/>
      <c r="O91" s="108"/>
      <c r="P91" s="108">
        <f t="shared" si="50"/>
        <v>704000</v>
      </c>
      <c r="Q91" s="108">
        <f t="shared" si="51"/>
        <v>0</v>
      </c>
      <c r="R91" s="98">
        <f t="shared" si="52"/>
        <v>-100</v>
      </c>
      <c r="S91" s="98">
        <f t="shared" si="53"/>
        <v>0</v>
      </c>
      <c r="T91" s="98">
        <f t="shared" si="54"/>
        <v>100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1300000</v>
      </c>
      <c r="C93" s="108"/>
      <c r="D93" s="108"/>
      <c r="E93" s="108">
        <f t="shared" si="49"/>
        <v>1300000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2004000</v>
      </c>
      <c r="C114" s="137">
        <f t="shared" si="62"/>
        <v>0</v>
      </c>
      <c r="D114" s="137">
        <f t="shared" si="62"/>
        <v>0</v>
      </c>
      <c r="E114" s="137">
        <f t="shared" si="62"/>
        <v>2004000</v>
      </c>
      <c r="F114" s="137">
        <f t="shared" si="62"/>
        <v>0</v>
      </c>
      <c r="G114" s="137">
        <f t="shared" si="62"/>
        <v>0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704000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704000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0.35129740518962077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2004000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2004000</v>
      </c>
      <c r="F115" s="139">
        <f t="shared" si="63"/>
        <v>0</v>
      </c>
      <c r="G115" s="139">
        <f t="shared" si="63"/>
        <v>0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704000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704000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0.35129740518962077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bg0zGXydEfP9TfJZmpspizumVj2mc4lWwh6M7oJKtPwLmAPpfGZdogTT4ei/vWUwzzEPlEvkC3uWgHHQoGWGHQ==" saltValue="fdU88eVKIHxKEzQrPn2eO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131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3000000</v>
      </c>
      <c r="C10" s="108"/>
      <c r="D10" s="108"/>
      <c r="E10" s="108">
        <f t="shared" ref="E10:E17" si="0">$B10      +$C10      +$D10</f>
        <v>3000000</v>
      </c>
      <c r="F10" s="109">
        <v>3000000</v>
      </c>
      <c r="G10" s="110">
        <v>3000000</v>
      </c>
      <c r="H10" s="109">
        <v>1111000</v>
      </c>
      <c r="I10" s="110"/>
      <c r="J10" s="109"/>
      <c r="K10" s="110"/>
      <c r="L10" s="109">
        <v>411000</v>
      </c>
      <c r="M10" s="110"/>
      <c r="N10" s="109"/>
      <c r="O10" s="110"/>
      <c r="P10" s="109">
        <f t="shared" ref="P10:P17" si="1">$H10      +$J10      +$L10      +$N10</f>
        <v>1522000</v>
      </c>
      <c r="Q10" s="110">
        <f t="shared" ref="Q10:Q17" si="2">$I10      +$K10      +$M10      +$O10</f>
        <v>0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0</v>
      </c>
      <c r="T10" s="54">
        <f t="shared" ref="T10:T16" si="5">IF(($E10      =0),0,(($P10      /$E10      )*100))</f>
        <v>50.733333333333327</v>
      </c>
      <c r="U10" s="56">
        <f t="shared" ref="U10:U16" si="6">IF(($E10      =0),0,(($Q10      /$E10      )*100))</f>
        <v>0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3000000</v>
      </c>
      <c r="C17" s="111">
        <f>SUM(C9:C16)</f>
        <v>0</v>
      </c>
      <c r="D17" s="111"/>
      <c r="E17" s="111">
        <f t="shared" si="0"/>
        <v>3000000</v>
      </c>
      <c r="F17" s="112">
        <f t="shared" ref="F17:O17" si="7">SUM(F9:F16)</f>
        <v>3000000</v>
      </c>
      <c r="G17" s="113">
        <f t="shared" si="7"/>
        <v>3000000</v>
      </c>
      <c r="H17" s="112">
        <f t="shared" si="7"/>
        <v>1111000</v>
      </c>
      <c r="I17" s="113">
        <f t="shared" si="7"/>
        <v>0</v>
      </c>
      <c r="J17" s="112">
        <f t="shared" si="7"/>
        <v>0</v>
      </c>
      <c r="K17" s="113">
        <f t="shared" si="7"/>
        <v>0</v>
      </c>
      <c r="L17" s="112">
        <f t="shared" si="7"/>
        <v>411000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1522000</v>
      </c>
      <c r="Q17" s="113">
        <f t="shared" si="2"/>
        <v>0</v>
      </c>
      <c r="R17" s="58">
        <f t="shared" si="3"/>
        <v>-100</v>
      </c>
      <c r="S17" s="59">
        <f t="shared" si="4"/>
        <v>0</v>
      </c>
      <c r="T17" s="58">
        <f>IF((SUM($E9:$E14))=0,0,(P17/(SUM($E9:$E14))*100))</f>
        <v>50.733333333333327</v>
      </c>
      <c r="U17" s="60">
        <f>IF((SUM($E9:$E14))=0,0,(Q17/(SUM($E9:$E14))*100))</f>
        <v>0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1200000</v>
      </c>
      <c r="C34" s="108">
        <v>660000</v>
      </c>
      <c r="D34" s="108"/>
      <c r="E34" s="108">
        <f>$B34      +$C34      +$D34</f>
        <v>1860000</v>
      </c>
      <c r="F34" s="109">
        <v>1860000</v>
      </c>
      <c r="G34" s="110">
        <v>1860000</v>
      </c>
      <c r="H34" s="109">
        <v>300000</v>
      </c>
      <c r="I34" s="110"/>
      <c r="J34" s="109">
        <v>646000</v>
      </c>
      <c r="K34" s="110"/>
      <c r="L34" s="109">
        <v>8000</v>
      </c>
      <c r="M34" s="110"/>
      <c r="N34" s="109">
        <v>160000</v>
      </c>
      <c r="O34" s="110"/>
      <c r="P34" s="109">
        <f>$H34      +$J34      +$L34      +$N34</f>
        <v>1114000</v>
      </c>
      <c r="Q34" s="110">
        <f>$I34      +$K34      +$M34      +$O34</f>
        <v>0</v>
      </c>
      <c r="R34" s="54">
        <f>IF(($L34      =0),0,((($N34      -$L34      )/$L34      )*100))</f>
        <v>1900</v>
      </c>
      <c r="S34" s="55">
        <f>IF(($M34      =0),0,((($O34      -$M34      )/$M34      )*100))</f>
        <v>0</v>
      </c>
      <c r="T34" s="54">
        <f>IF(($E34      =0),0,(($P34      /$E34      )*100))</f>
        <v>59.892473118279568</v>
      </c>
      <c r="U34" s="56">
        <f>IF(($E34      =0),0,(($Q34      /$E34      )*100))</f>
        <v>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1200000</v>
      </c>
      <c r="C35" s="111">
        <f>C34</f>
        <v>660000</v>
      </c>
      <c r="D35" s="111"/>
      <c r="E35" s="111">
        <f>$B35      +$C35      +$D35</f>
        <v>1860000</v>
      </c>
      <c r="F35" s="112">
        <f t="shared" ref="F35:O35" si="17">F34</f>
        <v>1860000</v>
      </c>
      <c r="G35" s="113">
        <f t="shared" si="17"/>
        <v>1860000</v>
      </c>
      <c r="H35" s="112">
        <f t="shared" si="17"/>
        <v>300000</v>
      </c>
      <c r="I35" s="113">
        <f t="shared" si="17"/>
        <v>0</v>
      </c>
      <c r="J35" s="112">
        <f t="shared" si="17"/>
        <v>646000</v>
      </c>
      <c r="K35" s="113">
        <f t="shared" si="17"/>
        <v>0</v>
      </c>
      <c r="L35" s="112">
        <f t="shared" si="17"/>
        <v>8000</v>
      </c>
      <c r="M35" s="113">
        <f t="shared" si="17"/>
        <v>0</v>
      </c>
      <c r="N35" s="112">
        <f t="shared" si="17"/>
        <v>160000</v>
      </c>
      <c r="O35" s="113">
        <f t="shared" si="17"/>
        <v>0</v>
      </c>
      <c r="P35" s="112">
        <f>$H35      +$J35      +$L35      +$N35</f>
        <v>1114000</v>
      </c>
      <c r="Q35" s="113">
        <f>$I35      +$K35      +$M35      +$O35</f>
        <v>0</v>
      </c>
      <c r="R35" s="58">
        <f>IF(($L35      =0),0,((($N35      -$L35      )/$L35      )*100))</f>
        <v>1900</v>
      </c>
      <c r="S35" s="59">
        <f>IF(($M35      =0),0,((($O35      -$M35      )/$M35      )*100))</f>
        <v>0</v>
      </c>
      <c r="T35" s="58">
        <f>IF($E35   =0,0,($P35   /$E35   )*100)</f>
        <v>59.892473118279568</v>
      </c>
      <c r="U35" s="60">
        <f>IF($E35   =0,0,($Q35   /$E35   )*100)</f>
        <v>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302000</v>
      </c>
      <c r="C38" s="108"/>
      <c r="D38" s="108"/>
      <c r="E38" s="108">
        <f t="shared" si="18"/>
        <v>302000</v>
      </c>
      <c r="F38" s="109">
        <v>302000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302000</v>
      </c>
      <c r="C42" s="111">
        <f>SUM(C37:C41)</f>
        <v>0</v>
      </c>
      <c r="D42" s="111"/>
      <c r="E42" s="111">
        <f t="shared" si="18"/>
        <v>302000</v>
      </c>
      <c r="F42" s="112">
        <f t="shared" ref="F42:O42" si="25">SUM(F37:F41)</f>
        <v>302000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>
        <v>11000000</v>
      </c>
      <c r="C54" s="108"/>
      <c r="D54" s="108"/>
      <c r="E54" s="108">
        <f t="shared" si="26"/>
        <v>11000000</v>
      </c>
      <c r="F54" s="109">
        <v>11000000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11000000</v>
      </c>
      <c r="C55" s="111">
        <f>SUM(C44:C54)</f>
        <v>0</v>
      </c>
      <c r="D55" s="111"/>
      <c r="E55" s="111">
        <f t="shared" si="26"/>
        <v>11000000</v>
      </c>
      <c r="F55" s="112">
        <f t="shared" ref="F55:O55" si="33">SUM(F44:F54)</f>
        <v>11000000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15502000</v>
      </c>
      <c r="C69" s="120">
        <f>SUM(C9:C16,C19:C25,C28:C31,C34,C37:C41,C44:C54,C57:C60,C63:C67)</f>
        <v>660000</v>
      </c>
      <c r="D69" s="120"/>
      <c r="E69" s="120">
        <f t="shared" si="35"/>
        <v>16162000</v>
      </c>
      <c r="F69" s="121">
        <f t="shared" ref="F69:O69" si="43">SUM(F9:F16,F19:F25,F28:F31,F34,F37:F41,F44:F54,F57:F60,F63:F67)</f>
        <v>16162000</v>
      </c>
      <c r="G69" s="122">
        <f t="shared" si="43"/>
        <v>4860000</v>
      </c>
      <c r="H69" s="121">
        <f t="shared" si="43"/>
        <v>1411000</v>
      </c>
      <c r="I69" s="122">
        <f t="shared" si="43"/>
        <v>0</v>
      </c>
      <c r="J69" s="121">
        <f t="shared" si="43"/>
        <v>646000</v>
      </c>
      <c r="K69" s="122">
        <f t="shared" si="43"/>
        <v>0</v>
      </c>
      <c r="L69" s="121">
        <f t="shared" si="43"/>
        <v>419000</v>
      </c>
      <c r="M69" s="122">
        <f t="shared" si="43"/>
        <v>0</v>
      </c>
      <c r="N69" s="121">
        <f t="shared" si="43"/>
        <v>160000</v>
      </c>
      <c r="O69" s="122">
        <f t="shared" si="43"/>
        <v>0</v>
      </c>
      <c r="P69" s="121">
        <f t="shared" si="36"/>
        <v>2636000</v>
      </c>
      <c r="Q69" s="122">
        <f t="shared" si="37"/>
        <v>0</v>
      </c>
      <c r="R69" s="67">
        <f t="shared" si="38"/>
        <v>-61.813842482100235</v>
      </c>
      <c r="S69" s="68">
        <f t="shared" si="39"/>
        <v>0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54.238683127572017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0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26620000</v>
      </c>
      <c r="C71" s="108">
        <v>-62000</v>
      </c>
      <c r="D71" s="108"/>
      <c r="E71" s="108">
        <f>$B71      +$C71      +$D71</f>
        <v>26558000</v>
      </c>
      <c r="F71" s="109">
        <v>26558000</v>
      </c>
      <c r="G71" s="110">
        <v>26558000</v>
      </c>
      <c r="H71" s="109">
        <v>5784000</v>
      </c>
      <c r="I71" s="110">
        <v>6023192</v>
      </c>
      <c r="J71" s="109">
        <v>11176000</v>
      </c>
      <c r="K71" s="110">
        <v>996925</v>
      </c>
      <c r="L71" s="109">
        <v>453000</v>
      </c>
      <c r="M71" s="110"/>
      <c r="N71" s="109">
        <v>2650000</v>
      </c>
      <c r="O71" s="110"/>
      <c r="P71" s="109">
        <f>$H71      +$J71      +$L71      +$N71</f>
        <v>20063000</v>
      </c>
      <c r="Q71" s="110">
        <f>$I71      +$K71      +$M71      +$O71</f>
        <v>7020117</v>
      </c>
      <c r="R71" s="54">
        <f>IF(($L71      =0),0,((($N71      -$L71      )/$L71      )*100))</f>
        <v>484.98896247240617</v>
      </c>
      <c r="S71" s="55">
        <f>IF(($M71      =0),0,((($O71      -$M71      )/$M71      )*100))</f>
        <v>0</v>
      </c>
      <c r="T71" s="54">
        <f>IF(($E71      =0),0,(($P71      /$E71      )*100))</f>
        <v>75.544092175615631</v>
      </c>
      <c r="U71" s="56">
        <f>IF(($E71      =0),0,(($Q71      /$E71      )*100))</f>
        <v>26.433153851946685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26620000</v>
      </c>
      <c r="C73" s="117">
        <f>SUM(C71:C72)</f>
        <v>-62000</v>
      </c>
      <c r="D73" s="117"/>
      <c r="E73" s="117">
        <f>$B73      +$C73      +$D73</f>
        <v>26558000</v>
      </c>
      <c r="F73" s="118">
        <f t="shared" ref="F73:O73" si="44">SUM(F71:F72)</f>
        <v>26558000</v>
      </c>
      <c r="G73" s="119">
        <f t="shared" si="44"/>
        <v>26558000</v>
      </c>
      <c r="H73" s="118">
        <f t="shared" si="44"/>
        <v>5784000</v>
      </c>
      <c r="I73" s="119">
        <f t="shared" si="44"/>
        <v>6023192</v>
      </c>
      <c r="J73" s="118">
        <f t="shared" si="44"/>
        <v>11176000</v>
      </c>
      <c r="K73" s="119">
        <f t="shared" si="44"/>
        <v>996925</v>
      </c>
      <c r="L73" s="118">
        <f t="shared" si="44"/>
        <v>453000</v>
      </c>
      <c r="M73" s="119">
        <f t="shared" si="44"/>
        <v>0</v>
      </c>
      <c r="N73" s="118">
        <f t="shared" si="44"/>
        <v>2650000</v>
      </c>
      <c r="O73" s="119">
        <f t="shared" si="44"/>
        <v>0</v>
      </c>
      <c r="P73" s="118">
        <f>$H73      +$J73      +$L73      +$N73</f>
        <v>20063000</v>
      </c>
      <c r="Q73" s="119">
        <f>$I73      +$K73      +$M73      +$O73</f>
        <v>7020117</v>
      </c>
      <c r="R73" s="63">
        <f>IF(($L73      =0),0,((($N73      -$L73      )/$L73      )*100))</f>
        <v>484.98896247240617</v>
      </c>
      <c r="S73" s="64">
        <f>IF(($M73      =0),0,((($O73      -$M73      )/$M73      )*100))</f>
        <v>0</v>
      </c>
      <c r="T73" s="63">
        <f>IF(($E71      =0),0,(($P71      /$E71      )*100))</f>
        <v>75.544092175615631</v>
      </c>
      <c r="U73" s="65">
        <f>IF($E71   =0,0,($Q71   /$E71 )*100)</f>
        <v>26.433153851946685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26620000</v>
      </c>
      <c r="C74" s="120">
        <f>SUM(C71:C72)</f>
        <v>-62000</v>
      </c>
      <c r="D74" s="120"/>
      <c r="E74" s="120">
        <f>$B74      +$C74      +$D74</f>
        <v>26558000</v>
      </c>
      <c r="F74" s="121">
        <f t="shared" ref="F74:O74" si="45">SUM(F71:F72)</f>
        <v>26558000</v>
      </c>
      <c r="G74" s="122">
        <f t="shared" si="45"/>
        <v>26558000</v>
      </c>
      <c r="H74" s="121">
        <f t="shared" si="45"/>
        <v>5784000</v>
      </c>
      <c r="I74" s="122">
        <f t="shared" si="45"/>
        <v>6023192</v>
      </c>
      <c r="J74" s="121">
        <f t="shared" si="45"/>
        <v>11176000</v>
      </c>
      <c r="K74" s="122">
        <f t="shared" si="45"/>
        <v>996925</v>
      </c>
      <c r="L74" s="121">
        <f t="shared" si="45"/>
        <v>453000</v>
      </c>
      <c r="M74" s="122">
        <f t="shared" si="45"/>
        <v>0</v>
      </c>
      <c r="N74" s="121">
        <f t="shared" si="45"/>
        <v>2650000</v>
      </c>
      <c r="O74" s="122">
        <f t="shared" si="45"/>
        <v>0</v>
      </c>
      <c r="P74" s="121">
        <f>$H74      +$J74      +$L74      +$N74</f>
        <v>20063000</v>
      </c>
      <c r="Q74" s="122">
        <f>$I74      +$K74      +$M74      +$O74</f>
        <v>7020117</v>
      </c>
      <c r="R74" s="67">
        <f>IF(($L74      =0),0,((($N74      -$L74      )/$L74      )*100))</f>
        <v>484.98896247240617</v>
      </c>
      <c r="S74" s="68">
        <f>IF(($M74      =0),0,((($O74      -$M74      )/$M74      )*100))</f>
        <v>0</v>
      </c>
      <c r="T74" s="67">
        <f>IF(($E71      =0),0,(($P71      /$E71      )*100))</f>
        <v>75.544092175615631</v>
      </c>
      <c r="U74" s="71">
        <f>IF($E71   =0,0,($Q71   /$E71 )*100)</f>
        <v>26.433153851946685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42122000</v>
      </c>
      <c r="C75" s="120">
        <f>SUM(C9:C16,C19:C25,C28:C31,C34,C37:C41,C44:C54,C57:C60,C63:C67,C71:C72)</f>
        <v>598000</v>
      </c>
      <c r="D75" s="120"/>
      <c r="E75" s="120">
        <f>$B75      +$C75      +$D75</f>
        <v>42720000</v>
      </c>
      <c r="F75" s="121">
        <f t="shared" ref="F75:O75" si="46">SUM(F9:F16,F19:F25,F28:F31,F34,F37:F41,F44:F54,F57:F60,F63:F67,F71:F72)</f>
        <v>42720000</v>
      </c>
      <c r="G75" s="122">
        <f t="shared" si="46"/>
        <v>31418000</v>
      </c>
      <c r="H75" s="121">
        <f t="shared" si="46"/>
        <v>7195000</v>
      </c>
      <c r="I75" s="122">
        <f t="shared" si="46"/>
        <v>6023192</v>
      </c>
      <c r="J75" s="121">
        <f t="shared" si="46"/>
        <v>11822000</v>
      </c>
      <c r="K75" s="122">
        <f t="shared" si="46"/>
        <v>996925</v>
      </c>
      <c r="L75" s="121">
        <f t="shared" si="46"/>
        <v>872000</v>
      </c>
      <c r="M75" s="122">
        <f t="shared" si="46"/>
        <v>0</v>
      </c>
      <c r="N75" s="121">
        <f t="shared" si="46"/>
        <v>2810000</v>
      </c>
      <c r="O75" s="122">
        <f t="shared" si="46"/>
        <v>0</v>
      </c>
      <c r="P75" s="121">
        <f>$H75      +$J75      +$L75      +$N75</f>
        <v>22699000</v>
      </c>
      <c r="Q75" s="122">
        <f>$I75      +$K75      +$M75      +$O75</f>
        <v>7020117</v>
      </c>
      <c r="R75" s="67">
        <f>IF(($L75      =0),0,((($N75      -$L75      )/$L75      )*100))</f>
        <v>222.24770642201835</v>
      </c>
      <c r="S75" s="68">
        <f>IF(($M75      =0),0,((($O75      -$M75      )/$M75      )*100))</f>
        <v>0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72.248392641161118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22.344251702845501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2288000</v>
      </c>
      <c r="C87" s="128">
        <f t="shared" si="48"/>
        <v>0</v>
      </c>
      <c r="D87" s="128">
        <f t="shared" si="48"/>
        <v>0</v>
      </c>
      <c r="E87" s="128">
        <f t="shared" si="48"/>
        <v>2288000</v>
      </c>
      <c r="F87" s="128">
        <f t="shared" si="48"/>
        <v>0</v>
      </c>
      <c r="G87" s="128">
        <f t="shared" si="48"/>
        <v>0</v>
      </c>
      <c r="H87" s="128">
        <f t="shared" si="48"/>
        <v>871000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871000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38.06818181818182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871000</v>
      </c>
      <c r="C91" s="108"/>
      <c r="D91" s="108"/>
      <c r="E91" s="108">
        <f t="shared" si="49"/>
        <v>871000</v>
      </c>
      <c r="F91" s="108">
        <v>0</v>
      </c>
      <c r="G91" s="108">
        <v>0</v>
      </c>
      <c r="H91" s="108">
        <v>871000</v>
      </c>
      <c r="I91" s="108"/>
      <c r="J91" s="108"/>
      <c r="K91" s="108"/>
      <c r="L91" s="108"/>
      <c r="M91" s="108"/>
      <c r="N91" s="108"/>
      <c r="O91" s="108"/>
      <c r="P91" s="108">
        <f t="shared" si="50"/>
        <v>871000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100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1417000</v>
      </c>
      <c r="C93" s="108"/>
      <c r="D93" s="108"/>
      <c r="E93" s="108">
        <f t="shared" si="49"/>
        <v>1417000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2288000</v>
      </c>
      <c r="C114" s="137">
        <f t="shared" si="62"/>
        <v>0</v>
      </c>
      <c r="D114" s="137">
        <f t="shared" si="62"/>
        <v>0</v>
      </c>
      <c r="E114" s="137">
        <f t="shared" si="62"/>
        <v>2288000</v>
      </c>
      <c r="F114" s="137">
        <f t="shared" si="62"/>
        <v>0</v>
      </c>
      <c r="G114" s="137">
        <f t="shared" si="62"/>
        <v>0</v>
      </c>
      <c r="H114" s="137">
        <f t="shared" si="62"/>
        <v>871000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871000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0.38068181818181818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2288000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2288000</v>
      </c>
      <c r="F115" s="139">
        <f t="shared" si="63"/>
        <v>0</v>
      </c>
      <c r="G115" s="139">
        <f t="shared" si="63"/>
        <v>0</v>
      </c>
      <c r="H115" s="139">
        <f t="shared" si="63"/>
        <v>871000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871000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0.38068181818181818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iSwlt7v7YLtDUxkVgZ6asGVDlPifUiawjZxgcMILui7zQqIIMncNaDaxtQF8najuzHUaD8oK0FY+wd4WyPeA7w==" saltValue="hUmSIoYtilPc7i/iUzHci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1800000</v>
      </c>
      <c r="C10" s="108"/>
      <c r="D10" s="108"/>
      <c r="E10" s="108">
        <f t="shared" ref="E10:E17" si="0">$B10      +$C10      +$D10</f>
        <v>1800000</v>
      </c>
      <c r="F10" s="109">
        <v>1800000</v>
      </c>
      <c r="G10" s="110">
        <v>1800000</v>
      </c>
      <c r="H10" s="109">
        <v>321000</v>
      </c>
      <c r="I10" s="110">
        <v>705270</v>
      </c>
      <c r="J10" s="109">
        <v>883000</v>
      </c>
      <c r="K10" s="110">
        <v>841315</v>
      </c>
      <c r="L10" s="109">
        <v>123000</v>
      </c>
      <c r="M10" s="110">
        <v>253416</v>
      </c>
      <c r="N10" s="109"/>
      <c r="O10" s="110"/>
      <c r="P10" s="109">
        <f t="shared" ref="P10:P17" si="1">$H10      +$J10      +$L10      +$N10</f>
        <v>1327000</v>
      </c>
      <c r="Q10" s="110">
        <f t="shared" ref="Q10:Q17" si="2">$I10      +$K10      +$M10      +$O10</f>
        <v>1800001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-100</v>
      </c>
      <c r="T10" s="54">
        <f t="shared" ref="T10:T16" si="5">IF(($E10      =0),0,(($P10      /$E10      )*100))</f>
        <v>73.722222222222229</v>
      </c>
      <c r="U10" s="56">
        <f t="shared" ref="U10:U16" si="6">IF(($E10      =0),0,(($Q10      /$E10      )*100))</f>
        <v>100.00005555555556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1800000</v>
      </c>
      <c r="C17" s="111">
        <f>SUM(C9:C16)</f>
        <v>0</v>
      </c>
      <c r="D17" s="111"/>
      <c r="E17" s="111">
        <f t="shared" si="0"/>
        <v>1800000</v>
      </c>
      <c r="F17" s="112">
        <f t="shared" ref="F17:O17" si="7">SUM(F9:F16)</f>
        <v>1800000</v>
      </c>
      <c r="G17" s="113">
        <f t="shared" si="7"/>
        <v>1800000</v>
      </c>
      <c r="H17" s="112">
        <f t="shared" si="7"/>
        <v>321000</v>
      </c>
      <c r="I17" s="113">
        <f t="shared" si="7"/>
        <v>705270</v>
      </c>
      <c r="J17" s="112">
        <f t="shared" si="7"/>
        <v>883000</v>
      </c>
      <c r="K17" s="113">
        <f t="shared" si="7"/>
        <v>841315</v>
      </c>
      <c r="L17" s="112">
        <f t="shared" si="7"/>
        <v>123000</v>
      </c>
      <c r="M17" s="113">
        <f t="shared" si="7"/>
        <v>253416</v>
      </c>
      <c r="N17" s="112">
        <f t="shared" si="7"/>
        <v>0</v>
      </c>
      <c r="O17" s="113">
        <f t="shared" si="7"/>
        <v>0</v>
      </c>
      <c r="P17" s="112">
        <f t="shared" si="1"/>
        <v>1327000</v>
      </c>
      <c r="Q17" s="113">
        <f t="shared" si="2"/>
        <v>1800001</v>
      </c>
      <c r="R17" s="58">
        <f t="shared" si="3"/>
        <v>-100</v>
      </c>
      <c r="S17" s="59">
        <f t="shared" si="4"/>
        <v>-100</v>
      </c>
      <c r="T17" s="58">
        <f>IF((SUM($E9:$E14))=0,0,(P17/(SUM($E9:$E14))*100))</f>
        <v>73.722222222222229</v>
      </c>
      <c r="U17" s="60">
        <f>IF((SUM($E9:$E14))=0,0,(Q17/(SUM($E9:$E14))*100))</f>
        <v>100.00005555555556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>
        <v>1591000</v>
      </c>
      <c r="C21" s="108"/>
      <c r="D21" s="108"/>
      <c r="E21" s="108">
        <f t="shared" si="8"/>
        <v>1591000</v>
      </c>
      <c r="F21" s="109">
        <v>1591000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1591000</v>
      </c>
      <c r="C26" s="111">
        <f>SUM(C19:C25)</f>
        <v>0</v>
      </c>
      <c r="D26" s="111"/>
      <c r="E26" s="111">
        <f t="shared" si="8"/>
        <v>1591000</v>
      </c>
      <c r="F26" s="112">
        <f t="shared" ref="F26:O26" si="15">SUM(F19:F25)</f>
        <v>1591000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>
        <v>3378000</v>
      </c>
      <c r="C31" s="108"/>
      <c r="D31" s="108"/>
      <c r="E31" s="108">
        <f>$B31      +$C31      +$D31</f>
        <v>3378000</v>
      </c>
      <c r="F31" s="109">
        <v>3378000</v>
      </c>
      <c r="G31" s="110">
        <v>3378000</v>
      </c>
      <c r="H31" s="109">
        <v>670000</v>
      </c>
      <c r="I31" s="110">
        <v>377148</v>
      </c>
      <c r="J31" s="109">
        <v>733000</v>
      </c>
      <c r="K31" s="110">
        <v>705937</v>
      </c>
      <c r="L31" s="109">
        <v>484000</v>
      </c>
      <c r="M31" s="110">
        <v>889494</v>
      </c>
      <c r="N31" s="109">
        <v>1388000</v>
      </c>
      <c r="O31" s="110">
        <v>1533519</v>
      </c>
      <c r="P31" s="109">
        <f>$H31      +$J31      +$L31      +$N31</f>
        <v>3275000</v>
      </c>
      <c r="Q31" s="110">
        <f>$I31      +$K31      +$M31      +$O31</f>
        <v>3506098</v>
      </c>
      <c r="R31" s="54">
        <f>IF(($L31      =0),0,((($N31      -$L31      )/$L31      )*100))</f>
        <v>186.77685950413223</v>
      </c>
      <c r="S31" s="55">
        <f>IF(($M31      =0),0,((($O31      -$M31      )/$M31      )*100))</f>
        <v>72.403523801172355</v>
      </c>
      <c r="T31" s="54">
        <f>IF(($E31      =0),0,(($P31      /$E31      )*100))</f>
        <v>96.950858496151568</v>
      </c>
      <c r="U31" s="56">
        <f>IF(($E31      =0),0,(($Q31      /$E31      )*100))</f>
        <v>103.79212551805803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3378000</v>
      </c>
      <c r="C32" s="111">
        <f>SUM(C28:C31)</f>
        <v>0</v>
      </c>
      <c r="D32" s="111"/>
      <c r="E32" s="111">
        <f>$B32      +$C32      +$D32</f>
        <v>3378000</v>
      </c>
      <c r="F32" s="112">
        <f t="shared" ref="F32:O32" si="16">SUM(F28:F31)</f>
        <v>3378000</v>
      </c>
      <c r="G32" s="113">
        <f t="shared" si="16"/>
        <v>3378000</v>
      </c>
      <c r="H32" s="112">
        <f t="shared" si="16"/>
        <v>670000</v>
      </c>
      <c r="I32" s="113">
        <f t="shared" si="16"/>
        <v>377148</v>
      </c>
      <c r="J32" s="112">
        <f t="shared" si="16"/>
        <v>733000</v>
      </c>
      <c r="K32" s="113">
        <f t="shared" si="16"/>
        <v>705937</v>
      </c>
      <c r="L32" s="112">
        <f t="shared" si="16"/>
        <v>484000</v>
      </c>
      <c r="M32" s="113">
        <f t="shared" si="16"/>
        <v>889494</v>
      </c>
      <c r="N32" s="112">
        <f t="shared" si="16"/>
        <v>1388000</v>
      </c>
      <c r="O32" s="113">
        <f t="shared" si="16"/>
        <v>1533519</v>
      </c>
      <c r="P32" s="112">
        <f>$H32      +$J32      +$L32      +$N32</f>
        <v>3275000</v>
      </c>
      <c r="Q32" s="113">
        <f>$I32      +$K32      +$M32      +$O32</f>
        <v>3506098</v>
      </c>
      <c r="R32" s="58">
        <f>IF(($L32      =0),0,((($N32      -$L32      )/$L32      )*100))</f>
        <v>186.77685950413223</v>
      </c>
      <c r="S32" s="59">
        <f>IF(($M32      =0),0,((($O32      -$M32      )/$M32      )*100))</f>
        <v>72.403523801172355</v>
      </c>
      <c r="T32" s="58">
        <f>IF($E32   =0,0,($P32   /$E32   )*100)</f>
        <v>96.950858496151568</v>
      </c>
      <c r="U32" s="60">
        <f>IF($E32   =0,0,($Q32   /$E32   )*100)</f>
        <v>103.79212551805803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1200000</v>
      </c>
      <c r="C34" s="108">
        <v>-91000</v>
      </c>
      <c r="D34" s="108"/>
      <c r="E34" s="108">
        <f>$B34      +$C34      +$D34</f>
        <v>1109000</v>
      </c>
      <c r="F34" s="109">
        <v>1109000</v>
      </c>
      <c r="G34" s="110">
        <v>1109000</v>
      </c>
      <c r="H34" s="109">
        <v>240000</v>
      </c>
      <c r="I34" s="110">
        <v>115844</v>
      </c>
      <c r="J34" s="109">
        <v>405000</v>
      </c>
      <c r="K34" s="110">
        <v>226194</v>
      </c>
      <c r="L34" s="109">
        <v>317000</v>
      </c>
      <c r="M34" s="110">
        <v>445235</v>
      </c>
      <c r="N34" s="109">
        <v>147000</v>
      </c>
      <c r="O34" s="110">
        <v>358184</v>
      </c>
      <c r="P34" s="109">
        <f>$H34      +$J34      +$L34      +$N34</f>
        <v>1109000</v>
      </c>
      <c r="Q34" s="110">
        <f>$I34      +$K34      +$M34      +$O34</f>
        <v>1145457</v>
      </c>
      <c r="R34" s="54">
        <f>IF(($L34      =0),0,((($N34      -$L34      )/$L34      )*100))</f>
        <v>-53.627760252365931</v>
      </c>
      <c r="S34" s="55">
        <f>IF(($M34      =0),0,((($O34      -$M34      )/$M34      )*100))</f>
        <v>-19.551697418217344</v>
      </c>
      <c r="T34" s="54">
        <f>IF(($E34      =0),0,(($P34      /$E34      )*100))</f>
        <v>100</v>
      </c>
      <c r="U34" s="56">
        <f>IF(($E34      =0),0,(($Q34      /$E34      )*100))</f>
        <v>103.28737601442741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1200000</v>
      </c>
      <c r="C35" s="111">
        <f>C34</f>
        <v>-91000</v>
      </c>
      <c r="D35" s="111"/>
      <c r="E35" s="111">
        <f>$B35      +$C35      +$D35</f>
        <v>1109000</v>
      </c>
      <c r="F35" s="112">
        <f t="shared" ref="F35:O35" si="17">F34</f>
        <v>1109000</v>
      </c>
      <c r="G35" s="113">
        <f t="shared" si="17"/>
        <v>1109000</v>
      </c>
      <c r="H35" s="112">
        <f t="shared" si="17"/>
        <v>240000</v>
      </c>
      <c r="I35" s="113">
        <f t="shared" si="17"/>
        <v>115844</v>
      </c>
      <c r="J35" s="112">
        <f t="shared" si="17"/>
        <v>405000</v>
      </c>
      <c r="K35" s="113">
        <f t="shared" si="17"/>
        <v>226194</v>
      </c>
      <c r="L35" s="112">
        <f t="shared" si="17"/>
        <v>317000</v>
      </c>
      <c r="M35" s="113">
        <f t="shared" si="17"/>
        <v>445235</v>
      </c>
      <c r="N35" s="112">
        <f t="shared" si="17"/>
        <v>147000</v>
      </c>
      <c r="O35" s="113">
        <f t="shared" si="17"/>
        <v>358184</v>
      </c>
      <c r="P35" s="112">
        <f>$H35      +$J35      +$L35      +$N35</f>
        <v>1109000</v>
      </c>
      <c r="Q35" s="113">
        <f>$I35      +$K35      +$M35      +$O35</f>
        <v>1145457</v>
      </c>
      <c r="R35" s="58">
        <f>IF(($L35      =0),0,((($N35      -$L35      )/$L35      )*100))</f>
        <v>-53.627760252365931</v>
      </c>
      <c r="S35" s="59">
        <f>IF(($M35      =0),0,((($O35      -$M35      )/$M35      )*100))</f>
        <v>-19.551697418217344</v>
      </c>
      <c r="T35" s="58">
        <f>IF($E35   =0,0,($P35   /$E35   )*100)</f>
        <v>100</v>
      </c>
      <c r="U35" s="60">
        <f>IF($E35   =0,0,($Q35   /$E35   )*100)</f>
        <v>103.28737601442741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0</v>
      </c>
      <c r="C42" s="111">
        <f>SUM(C37:C41)</f>
        <v>0</v>
      </c>
      <c r="D42" s="111"/>
      <c r="E42" s="111">
        <f t="shared" si="18"/>
        <v>0</v>
      </c>
      <c r="F42" s="112">
        <f t="shared" ref="F42:O42" si="25">SUM(F37:F41)</f>
        <v>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7969000</v>
      </c>
      <c r="C69" s="120">
        <f>SUM(C9:C16,C19:C25,C28:C31,C34,C37:C41,C44:C54,C57:C60,C63:C67)</f>
        <v>-91000</v>
      </c>
      <c r="D69" s="120"/>
      <c r="E69" s="120">
        <f t="shared" si="35"/>
        <v>7878000</v>
      </c>
      <c r="F69" s="121">
        <f t="shared" ref="F69:O69" si="43">SUM(F9:F16,F19:F25,F28:F31,F34,F37:F41,F44:F54,F57:F60,F63:F67)</f>
        <v>7878000</v>
      </c>
      <c r="G69" s="122">
        <f t="shared" si="43"/>
        <v>6287000</v>
      </c>
      <c r="H69" s="121">
        <f t="shared" si="43"/>
        <v>1231000</v>
      </c>
      <c r="I69" s="122">
        <f t="shared" si="43"/>
        <v>1198262</v>
      </c>
      <c r="J69" s="121">
        <f t="shared" si="43"/>
        <v>2021000</v>
      </c>
      <c r="K69" s="122">
        <f t="shared" si="43"/>
        <v>1773446</v>
      </c>
      <c r="L69" s="121">
        <f t="shared" si="43"/>
        <v>924000</v>
      </c>
      <c r="M69" s="122">
        <f t="shared" si="43"/>
        <v>1588145</v>
      </c>
      <c r="N69" s="121">
        <f t="shared" si="43"/>
        <v>1535000</v>
      </c>
      <c r="O69" s="122">
        <f t="shared" si="43"/>
        <v>1891703</v>
      </c>
      <c r="P69" s="121">
        <f t="shared" si="36"/>
        <v>5711000</v>
      </c>
      <c r="Q69" s="122">
        <f t="shared" si="37"/>
        <v>6451556</v>
      </c>
      <c r="R69" s="67">
        <f t="shared" si="38"/>
        <v>66.125541125541119</v>
      </c>
      <c r="S69" s="68">
        <f t="shared" si="39"/>
        <v>19.113997777281043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90.838237633211392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102.61740098616193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/>
      <c r="C71" s="108"/>
      <c r="D71" s="108"/>
      <c r="E71" s="108">
        <f>$B71      +$C71      +$D71</f>
        <v>0</v>
      </c>
      <c r="F71" s="109">
        <v>0</v>
      </c>
      <c r="G71" s="110">
        <v>0</v>
      </c>
      <c r="H71" s="109"/>
      <c r="I71" s="110"/>
      <c r="J71" s="109"/>
      <c r="K71" s="110"/>
      <c r="L71" s="109"/>
      <c r="M71" s="110"/>
      <c r="N71" s="109"/>
      <c r="O71" s="110"/>
      <c r="P71" s="109">
        <f>$H71      +$J71      +$L71      +$N71</f>
        <v>0</v>
      </c>
      <c r="Q71" s="110">
        <f>$I71      +$K71      +$M71      +$O71</f>
        <v>0</v>
      </c>
      <c r="R71" s="54">
        <f>IF(($L71      =0),0,((($N71      -$L71      )/$L71      )*100))</f>
        <v>0</v>
      </c>
      <c r="S71" s="55">
        <f>IF(($M71      =0),0,((($O71      -$M71      )/$M71      )*100))</f>
        <v>0</v>
      </c>
      <c r="T71" s="54">
        <f>IF(($E71      =0),0,(($P71      /$E71      )*100))</f>
        <v>0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0</v>
      </c>
      <c r="C73" s="117">
        <f>SUM(C71:C72)</f>
        <v>0</v>
      </c>
      <c r="D73" s="117"/>
      <c r="E73" s="117">
        <f>$B73      +$C73      +$D73</f>
        <v>0</v>
      </c>
      <c r="F73" s="118">
        <f t="shared" ref="F73:O73" si="44">SUM(F71:F72)</f>
        <v>0</v>
      </c>
      <c r="G73" s="119">
        <f t="shared" si="44"/>
        <v>0</v>
      </c>
      <c r="H73" s="118">
        <f t="shared" si="44"/>
        <v>0</v>
      </c>
      <c r="I73" s="119">
        <f t="shared" si="44"/>
        <v>0</v>
      </c>
      <c r="J73" s="118">
        <f t="shared" si="44"/>
        <v>0</v>
      </c>
      <c r="K73" s="119">
        <f t="shared" si="44"/>
        <v>0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0</v>
      </c>
      <c r="Q73" s="119">
        <f>$I73      +$K73      +$M73      +$O73</f>
        <v>0</v>
      </c>
      <c r="R73" s="63">
        <f>IF(($L73      =0),0,((($N73      -$L73      )/$L73      )*100))</f>
        <v>0</v>
      </c>
      <c r="S73" s="64">
        <f>IF(($M73      =0),0,((($O73      -$M73      )/$M73      )*100))</f>
        <v>0</v>
      </c>
      <c r="T73" s="63">
        <f>IF(($E71      =0),0,(($P71      /$E71      )*100))</f>
        <v>0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0</v>
      </c>
      <c r="C74" s="120">
        <f>SUM(C71:C72)</f>
        <v>0</v>
      </c>
      <c r="D74" s="120"/>
      <c r="E74" s="120">
        <f>$B74      +$C74      +$D74</f>
        <v>0</v>
      </c>
      <c r="F74" s="121">
        <f t="shared" ref="F74:O74" si="45">SUM(F71:F72)</f>
        <v>0</v>
      </c>
      <c r="G74" s="122">
        <f t="shared" si="45"/>
        <v>0</v>
      </c>
      <c r="H74" s="121">
        <f t="shared" si="45"/>
        <v>0</v>
      </c>
      <c r="I74" s="122">
        <f t="shared" si="45"/>
        <v>0</v>
      </c>
      <c r="J74" s="121">
        <f t="shared" si="45"/>
        <v>0</v>
      </c>
      <c r="K74" s="122">
        <f t="shared" si="45"/>
        <v>0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0</v>
      </c>
      <c r="Q74" s="122">
        <f>$I74      +$K74      +$M74      +$O74</f>
        <v>0</v>
      </c>
      <c r="R74" s="67">
        <f>IF(($L74      =0),0,((($N74      -$L74      )/$L74      )*100))</f>
        <v>0</v>
      </c>
      <c r="S74" s="68">
        <f>IF(($M74      =0),0,((($O74      -$M74      )/$M74      )*100))</f>
        <v>0</v>
      </c>
      <c r="T74" s="67">
        <f>IF(($E71      =0),0,(($P71      /$E71      )*100))</f>
        <v>0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7969000</v>
      </c>
      <c r="C75" s="120">
        <f>SUM(C9:C16,C19:C25,C28:C31,C34,C37:C41,C44:C54,C57:C60,C63:C67,C71:C72)</f>
        <v>-91000</v>
      </c>
      <c r="D75" s="120"/>
      <c r="E75" s="120">
        <f>$B75      +$C75      +$D75</f>
        <v>7878000</v>
      </c>
      <c r="F75" s="121">
        <f t="shared" ref="F75:O75" si="46">SUM(F9:F16,F19:F25,F28:F31,F34,F37:F41,F44:F54,F57:F60,F63:F67,F71:F72)</f>
        <v>7878000</v>
      </c>
      <c r="G75" s="122">
        <f t="shared" si="46"/>
        <v>6287000</v>
      </c>
      <c r="H75" s="121">
        <f t="shared" si="46"/>
        <v>1231000</v>
      </c>
      <c r="I75" s="122">
        <f t="shared" si="46"/>
        <v>1198262</v>
      </c>
      <c r="J75" s="121">
        <f t="shared" si="46"/>
        <v>2021000</v>
      </c>
      <c r="K75" s="122">
        <f t="shared" si="46"/>
        <v>1773446</v>
      </c>
      <c r="L75" s="121">
        <f t="shared" si="46"/>
        <v>924000</v>
      </c>
      <c r="M75" s="122">
        <f t="shared" si="46"/>
        <v>1588145</v>
      </c>
      <c r="N75" s="121">
        <f t="shared" si="46"/>
        <v>1535000</v>
      </c>
      <c r="O75" s="122">
        <f t="shared" si="46"/>
        <v>1891703</v>
      </c>
      <c r="P75" s="121">
        <f>$H75      +$J75      +$L75      +$N75</f>
        <v>5711000</v>
      </c>
      <c r="Q75" s="122">
        <f>$I75      +$K75      +$M75      +$O75</f>
        <v>6451556</v>
      </c>
      <c r="R75" s="67">
        <f>IF(($L75      =0),0,((($N75      -$L75      )/$L75      )*100))</f>
        <v>66.125541125541119</v>
      </c>
      <c r="S75" s="68">
        <f>IF(($M75      =0),0,((($O75      -$M75      )/$M75      )*100))</f>
        <v>19.113997777281043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90.838237633211392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102.61740098616193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1199000</v>
      </c>
      <c r="C87" s="128">
        <f t="shared" si="48"/>
        <v>0</v>
      </c>
      <c r="D87" s="128">
        <f t="shared" si="48"/>
        <v>0</v>
      </c>
      <c r="E87" s="128">
        <f t="shared" si="48"/>
        <v>1199000</v>
      </c>
      <c r="F87" s="128">
        <f t="shared" si="48"/>
        <v>0</v>
      </c>
      <c r="G87" s="128">
        <f t="shared" si="48"/>
        <v>0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/>
      <c r="C91" s="108"/>
      <c r="D91" s="108"/>
      <c r="E91" s="108">
        <f t="shared" si="49"/>
        <v>0</v>
      </c>
      <c r="F91" s="108">
        <v>0</v>
      </c>
      <c r="G91" s="108">
        <v>0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1199000</v>
      </c>
      <c r="C93" s="108"/>
      <c r="D93" s="108"/>
      <c r="E93" s="108">
        <f t="shared" si="49"/>
        <v>1199000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1199000</v>
      </c>
      <c r="C114" s="137">
        <f t="shared" si="62"/>
        <v>0</v>
      </c>
      <c r="D114" s="137">
        <f t="shared" si="62"/>
        <v>0</v>
      </c>
      <c r="E114" s="137">
        <f t="shared" si="62"/>
        <v>1199000</v>
      </c>
      <c r="F114" s="137">
        <f t="shared" si="62"/>
        <v>0</v>
      </c>
      <c r="G114" s="137">
        <f t="shared" si="62"/>
        <v>0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0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1199000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1199000</v>
      </c>
      <c r="F115" s="139">
        <f t="shared" si="63"/>
        <v>0</v>
      </c>
      <c r="G115" s="139">
        <f t="shared" si="63"/>
        <v>0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0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30SKaRYDVjgE9r1FBeTrgmPHSREo8eGNpSheJaA5d9BT2H1cgWUyeX764mYmVPqvfB+nE+zVZe199ix6tGnyJg==" saltValue="z9IxJ2WmQItngdKldiaiu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133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3800000</v>
      </c>
      <c r="C10" s="108"/>
      <c r="D10" s="108"/>
      <c r="E10" s="108">
        <f t="shared" ref="E10:E17" si="0">$B10      +$C10      +$D10</f>
        <v>3800000</v>
      </c>
      <c r="F10" s="109">
        <v>3800000</v>
      </c>
      <c r="G10" s="110">
        <v>3800000</v>
      </c>
      <c r="H10" s="109">
        <v>2470000</v>
      </c>
      <c r="I10" s="110">
        <v>10588962</v>
      </c>
      <c r="J10" s="109">
        <v>400000</v>
      </c>
      <c r="K10" s="110">
        <v>1658691</v>
      </c>
      <c r="L10" s="109"/>
      <c r="M10" s="110">
        <v>2480108</v>
      </c>
      <c r="N10" s="109"/>
      <c r="O10" s="110">
        <v>3063391</v>
      </c>
      <c r="P10" s="109">
        <f t="shared" ref="P10:P17" si="1">$H10      +$J10      +$L10      +$N10</f>
        <v>2870000</v>
      </c>
      <c r="Q10" s="110">
        <f t="shared" ref="Q10:Q17" si="2">$I10      +$K10      +$M10      +$O10</f>
        <v>17791152</v>
      </c>
      <c r="R10" s="54">
        <f t="shared" ref="R10:R17" si="3">IF(($L10      =0),0,((($N10      -$L10      )/$L10      )*100))</f>
        <v>0</v>
      </c>
      <c r="S10" s="55">
        <f t="shared" ref="S10:S17" si="4">IF(($M10      =0),0,((($O10      -$M10      )/$M10      )*100))</f>
        <v>23.51845161581673</v>
      </c>
      <c r="T10" s="54">
        <f t="shared" ref="T10:T16" si="5">IF(($E10      =0),0,(($P10      /$E10      )*100))</f>
        <v>75.526315789473685</v>
      </c>
      <c r="U10" s="56">
        <f t="shared" ref="U10:U16" si="6">IF(($E10      =0),0,(($Q10      /$E10      )*100))</f>
        <v>468.1882105263158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>
        <v>1500000</v>
      </c>
      <c r="C15" s="108">
        <v>-700000</v>
      </c>
      <c r="D15" s="108"/>
      <c r="E15" s="108">
        <f t="shared" si="0"/>
        <v>800000</v>
      </c>
      <c r="F15" s="109">
        <v>800000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5300000</v>
      </c>
      <c r="C17" s="111">
        <f>SUM(C9:C16)</f>
        <v>-700000</v>
      </c>
      <c r="D17" s="111"/>
      <c r="E17" s="111">
        <f t="shared" si="0"/>
        <v>4600000</v>
      </c>
      <c r="F17" s="112">
        <f t="shared" ref="F17:O17" si="7">SUM(F9:F16)</f>
        <v>4600000</v>
      </c>
      <c r="G17" s="113">
        <f t="shared" si="7"/>
        <v>3800000</v>
      </c>
      <c r="H17" s="112">
        <f t="shared" si="7"/>
        <v>2470000</v>
      </c>
      <c r="I17" s="113">
        <f t="shared" si="7"/>
        <v>10588962</v>
      </c>
      <c r="J17" s="112">
        <f t="shared" si="7"/>
        <v>400000</v>
      </c>
      <c r="K17" s="113">
        <f t="shared" si="7"/>
        <v>1658691</v>
      </c>
      <c r="L17" s="112">
        <f t="shared" si="7"/>
        <v>0</v>
      </c>
      <c r="M17" s="113">
        <f t="shared" si="7"/>
        <v>2480108</v>
      </c>
      <c r="N17" s="112">
        <f t="shared" si="7"/>
        <v>0</v>
      </c>
      <c r="O17" s="113">
        <f t="shared" si="7"/>
        <v>3063391</v>
      </c>
      <c r="P17" s="112">
        <f t="shared" si="1"/>
        <v>2870000</v>
      </c>
      <c r="Q17" s="113">
        <f t="shared" si="2"/>
        <v>17791152</v>
      </c>
      <c r="R17" s="58">
        <f t="shared" si="3"/>
        <v>0</v>
      </c>
      <c r="S17" s="59">
        <f t="shared" si="4"/>
        <v>23.51845161581673</v>
      </c>
      <c r="T17" s="58">
        <f>IF((SUM($E9:$E14))=0,0,(P17/(SUM($E9:$E14))*100))</f>
        <v>75.526315789473685</v>
      </c>
      <c r="U17" s="60">
        <f>IF((SUM($E9:$E14))=0,0,(Q17/(SUM($E9:$E14))*100))</f>
        <v>468.1882105263158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1248000</v>
      </c>
      <c r="C34" s="108"/>
      <c r="D34" s="108"/>
      <c r="E34" s="108">
        <f>$B34      +$C34      +$D34</f>
        <v>1248000</v>
      </c>
      <c r="F34" s="109">
        <v>1248000</v>
      </c>
      <c r="G34" s="110">
        <v>1248000</v>
      </c>
      <c r="H34" s="109">
        <v>176000</v>
      </c>
      <c r="I34" s="110">
        <v>167695</v>
      </c>
      <c r="J34" s="109">
        <v>461000</v>
      </c>
      <c r="K34" s="110">
        <v>17174</v>
      </c>
      <c r="L34" s="109">
        <v>402000</v>
      </c>
      <c r="M34" s="110">
        <v>221602</v>
      </c>
      <c r="N34" s="109">
        <v>209000</v>
      </c>
      <c r="O34" s="110">
        <v>75398</v>
      </c>
      <c r="P34" s="109">
        <f>$H34      +$J34      +$L34      +$N34</f>
        <v>1248000</v>
      </c>
      <c r="Q34" s="110">
        <f>$I34      +$K34      +$M34      +$O34</f>
        <v>481869</v>
      </c>
      <c r="R34" s="54">
        <f>IF(($L34      =0),0,((($N34      -$L34      )/$L34      )*100))</f>
        <v>-48.009950248756219</v>
      </c>
      <c r="S34" s="55">
        <f>IF(($M34      =0),0,((($O34      -$M34      )/$M34      )*100))</f>
        <v>-65.975938845317287</v>
      </c>
      <c r="T34" s="54">
        <f>IF(($E34      =0),0,(($P34      /$E34      )*100))</f>
        <v>100</v>
      </c>
      <c r="U34" s="56">
        <f>IF(($E34      =0),0,(($Q34      /$E34      )*100))</f>
        <v>38.611298076923077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1248000</v>
      </c>
      <c r="C35" s="111">
        <f>C34</f>
        <v>0</v>
      </c>
      <c r="D35" s="111"/>
      <c r="E35" s="111">
        <f>$B35      +$C35      +$D35</f>
        <v>1248000</v>
      </c>
      <c r="F35" s="112">
        <f t="shared" ref="F35:O35" si="17">F34</f>
        <v>1248000</v>
      </c>
      <c r="G35" s="113">
        <f t="shared" si="17"/>
        <v>1248000</v>
      </c>
      <c r="H35" s="112">
        <f t="shared" si="17"/>
        <v>176000</v>
      </c>
      <c r="I35" s="113">
        <f t="shared" si="17"/>
        <v>167695</v>
      </c>
      <c r="J35" s="112">
        <f t="shared" si="17"/>
        <v>461000</v>
      </c>
      <c r="K35" s="113">
        <f t="shared" si="17"/>
        <v>17174</v>
      </c>
      <c r="L35" s="112">
        <f t="shared" si="17"/>
        <v>402000</v>
      </c>
      <c r="M35" s="113">
        <f t="shared" si="17"/>
        <v>221602</v>
      </c>
      <c r="N35" s="112">
        <f t="shared" si="17"/>
        <v>209000</v>
      </c>
      <c r="O35" s="113">
        <f t="shared" si="17"/>
        <v>75398</v>
      </c>
      <c r="P35" s="112">
        <f>$H35      +$J35      +$L35      +$N35</f>
        <v>1248000</v>
      </c>
      <c r="Q35" s="113">
        <f>$I35      +$K35      +$M35      +$O35</f>
        <v>481869</v>
      </c>
      <c r="R35" s="58">
        <f>IF(($L35      =0),0,((($N35      -$L35      )/$L35      )*100))</f>
        <v>-48.009950248756219</v>
      </c>
      <c r="S35" s="59">
        <f>IF(($M35      =0),0,((($O35      -$M35      )/$M35      )*100))</f>
        <v>-65.975938845317287</v>
      </c>
      <c r="T35" s="58">
        <f>IF($E35   =0,0,($P35   /$E35   )*100)</f>
        <v>100</v>
      </c>
      <c r="U35" s="60">
        <f>IF($E35   =0,0,($Q35   /$E35   )*100)</f>
        <v>38.611298076923077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7573000</v>
      </c>
      <c r="C37" s="108"/>
      <c r="D37" s="108"/>
      <c r="E37" s="108">
        <f t="shared" ref="E37:E42" si="18">$B37      +$C37      +$D37</f>
        <v>7573000</v>
      </c>
      <c r="F37" s="109">
        <v>7573000</v>
      </c>
      <c r="G37" s="110">
        <v>7573000</v>
      </c>
      <c r="H37" s="109">
        <v>2000000</v>
      </c>
      <c r="I37" s="110">
        <v>2646026</v>
      </c>
      <c r="J37" s="109">
        <v>2197000</v>
      </c>
      <c r="K37" s="110"/>
      <c r="L37" s="109"/>
      <c r="M37" s="110"/>
      <c r="N37" s="109">
        <v>1350000</v>
      </c>
      <c r="O37" s="110">
        <v>1215647</v>
      </c>
      <c r="P37" s="109">
        <f t="shared" ref="P37:P42" si="19">$H37      +$J37      +$L37      +$N37</f>
        <v>5547000</v>
      </c>
      <c r="Q37" s="110">
        <f t="shared" ref="Q37:Q42" si="20">$I37      +$K37      +$M37      +$O37</f>
        <v>3861673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73.247061930542728</v>
      </c>
      <c r="U37" s="56">
        <f t="shared" ref="U37:U41" si="24">IF(($E37      =0),0,(($Q37      /$E37      )*100))</f>
        <v>50.992644922751886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1177000</v>
      </c>
      <c r="C38" s="108">
        <v>513000</v>
      </c>
      <c r="D38" s="108"/>
      <c r="E38" s="108">
        <f t="shared" si="18"/>
        <v>1690000</v>
      </c>
      <c r="F38" s="109">
        <v>1177000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8750000</v>
      </c>
      <c r="C42" s="111">
        <f>SUM(C37:C41)</f>
        <v>513000</v>
      </c>
      <c r="D42" s="111"/>
      <c r="E42" s="111">
        <f t="shared" si="18"/>
        <v>9263000</v>
      </c>
      <c r="F42" s="112">
        <f t="shared" ref="F42:O42" si="25">SUM(F37:F41)</f>
        <v>8750000</v>
      </c>
      <c r="G42" s="113">
        <f t="shared" si="25"/>
        <v>7573000</v>
      </c>
      <c r="H42" s="112">
        <f t="shared" si="25"/>
        <v>2000000</v>
      </c>
      <c r="I42" s="113">
        <f t="shared" si="25"/>
        <v>2646026</v>
      </c>
      <c r="J42" s="112">
        <f t="shared" si="25"/>
        <v>2197000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1350000</v>
      </c>
      <c r="O42" s="113">
        <f t="shared" si="25"/>
        <v>1215647</v>
      </c>
      <c r="P42" s="112">
        <f t="shared" si="19"/>
        <v>5547000</v>
      </c>
      <c r="Q42" s="113">
        <f t="shared" si="20"/>
        <v>3861673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73.247061930542728</v>
      </c>
      <c r="U42" s="60">
        <f>IF((+$E37+$E40) =0,0,(Q42   /(+$E37+$E40) )*100)</f>
        <v>50.992644922751886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>
        <v>1000000</v>
      </c>
      <c r="C54" s="108"/>
      <c r="D54" s="108"/>
      <c r="E54" s="108">
        <f t="shared" si="26"/>
        <v>1000000</v>
      </c>
      <c r="F54" s="109">
        <v>1000000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1000000</v>
      </c>
      <c r="C55" s="111">
        <f>SUM(C44:C54)</f>
        <v>0</v>
      </c>
      <c r="D55" s="111"/>
      <c r="E55" s="111">
        <f t="shared" si="26"/>
        <v>1000000</v>
      </c>
      <c r="F55" s="112">
        <f t="shared" ref="F55:O55" si="33">SUM(F44:F54)</f>
        <v>1000000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16298000</v>
      </c>
      <c r="C69" s="120">
        <f>SUM(C9:C16,C19:C25,C28:C31,C34,C37:C41,C44:C54,C57:C60,C63:C67)</f>
        <v>-187000</v>
      </c>
      <c r="D69" s="120"/>
      <c r="E69" s="120">
        <f t="shared" si="35"/>
        <v>16111000</v>
      </c>
      <c r="F69" s="121">
        <f t="shared" ref="F69:O69" si="43">SUM(F9:F16,F19:F25,F28:F31,F34,F37:F41,F44:F54,F57:F60,F63:F67)</f>
        <v>15598000</v>
      </c>
      <c r="G69" s="122">
        <f t="shared" si="43"/>
        <v>12621000</v>
      </c>
      <c r="H69" s="121">
        <f t="shared" si="43"/>
        <v>4646000</v>
      </c>
      <c r="I69" s="122">
        <f t="shared" si="43"/>
        <v>13402683</v>
      </c>
      <c r="J69" s="121">
        <f t="shared" si="43"/>
        <v>3058000</v>
      </c>
      <c r="K69" s="122">
        <f t="shared" si="43"/>
        <v>1675865</v>
      </c>
      <c r="L69" s="121">
        <f t="shared" si="43"/>
        <v>402000</v>
      </c>
      <c r="M69" s="122">
        <f t="shared" si="43"/>
        <v>2701710</v>
      </c>
      <c r="N69" s="121">
        <f t="shared" si="43"/>
        <v>1559000</v>
      </c>
      <c r="O69" s="122">
        <f t="shared" si="43"/>
        <v>4354436</v>
      </c>
      <c r="P69" s="121">
        <f t="shared" si="36"/>
        <v>9665000</v>
      </c>
      <c r="Q69" s="122">
        <f t="shared" si="37"/>
        <v>22134694</v>
      </c>
      <c r="R69" s="67">
        <f t="shared" si="38"/>
        <v>287.81094527363183</v>
      </c>
      <c r="S69" s="68">
        <f t="shared" si="39"/>
        <v>61.173330964463247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76.578718009666431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175.37987481182157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25399000</v>
      </c>
      <c r="C71" s="108">
        <v>-10000000</v>
      </c>
      <c r="D71" s="108"/>
      <c r="E71" s="108">
        <f>$B71      +$C71      +$D71</f>
        <v>15399000</v>
      </c>
      <c r="F71" s="109">
        <v>15399000</v>
      </c>
      <c r="G71" s="110">
        <v>15399000</v>
      </c>
      <c r="H71" s="109">
        <v>330000</v>
      </c>
      <c r="I71" s="110">
        <v>1259316</v>
      </c>
      <c r="J71" s="109">
        <v>2056000</v>
      </c>
      <c r="K71" s="110"/>
      <c r="L71" s="109">
        <v>6056000</v>
      </c>
      <c r="M71" s="110"/>
      <c r="N71" s="109">
        <v>4682000</v>
      </c>
      <c r="O71" s="110">
        <v>2073354</v>
      </c>
      <c r="P71" s="109">
        <f>$H71      +$J71      +$L71      +$N71</f>
        <v>13124000</v>
      </c>
      <c r="Q71" s="110">
        <f>$I71      +$K71      +$M71      +$O71</f>
        <v>3332670</v>
      </c>
      <c r="R71" s="54">
        <f>IF(($L71      =0),0,((($N71      -$L71      )/$L71      )*100))</f>
        <v>-22.688243064729193</v>
      </c>
      <c r="S71" s="55">
        <f>IF(($M71      =0),0,((($O71      -$M71      )/$M71      )*100))</f>
        <v>0</v>
      </c>
      <c r="T71" s="54">
        <f>IF(($E71      =0),0,(($P71      /$E71      )*100))</f>
        <v>85.226313396973836</v>
      </c>
      <c r="U71" s="56">
        <f>IF(($E71      =0),0,(($Q71      /$E71      )*100))</f>
        <v>21.642119618157025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25399000</v>
      </c>
      <c r="C73" s="117">
        <f>SUM(C71:C72)</f>
        <v>-10000000</v>
      </c>
      <c r="D73" s="117"/>
      <c r="E73" s="117">
        <f>$B73      +$C73      +$D73</f>
        <v>15399000</v>
      </c>
      <c r="F73" s="118">
        <f t="shared" ref="F73:O73" si="44">SUM(F71:F72)</f>
        <v>15399000</v>
      </c>
      <c r="G73" s="119">
        <f t="shared" si="44"/>
        <v>15399000</v>
      </c>
      <c r="H73" s="118">
        <f t="shared" si="44"/>
        <v>330000</v>
      </c>
      <c r="I73" s="119">
        <f t="shared" si="44"/>
        <v>1259316</v>
      </c>
      <c r="J73" s="118">
        <f t="shared" si="44"/>
        <v>2056000</v>
      </c>
      <c r="K73" s="119">
        <f t="shared" si="44"/>
        <v>0</v>
      </c>
      <c r="L73" s="118">
        <f t="shared" si="44"/>
        <v>6056000</v>
      </c>
      <c r="M73" s="119">
        <f t="shared" si="44"/>
        <v>0</v>
      </c>
      <c r="N73" s="118">
        <f t="shared" si="44"/>
        <v>4682000</v>
      </c>
      <c r="O73" s="119">
        <f t="shared" si="44"/>
        <v>2073354</v>
      </c>
      <c r="P73" s="118">
        <f>$H73      +$J73      +$L73      +$N73</f>
        <v>13124000</v>
      </c>
      <c r="Q73" s="119">
        <f>$I73      +$K73      +$M73      +$O73</f>
        <v>3332670</v>
      </c>
      <c r="R73" s="63">
        <f>IF(($L73      =0),0,((($N73      -$L73      )/$L73      )*100))</f>
        <v>-22.688243064729193</v>
      </c>
      <c r="S73" s="64">
        <f>IF(($M73      =0),0,((($O73      -$M73      )/$M73      )*100))</f>
        <v>0</v>
      </c>
      <c r="T73" s="63">
        <f>IF(($E71      =0),0,(($P71      /$E71      )*100))</f>
        <v>85.226313396973836</v>
      </c>
      <c r="U73" s="65">
        <f>IF($E71   =0,0,($Q71   /$E71 )*100)</f>
        <v>21.642119618157025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25399000</v>
      </c>
      <c r="C74" s="120">
        <f>SUM(C71:C72)</f>
        <v>-10000000</v>
      </c>
      <c r="D74" s="120"/>
      <c r="E74" s="120">
        <f>$B74      +$C74      +$D74</f>
        <v>15399000</v>
      </c>
      <c r="F74" s="121">
        <f t="shared" ref="F74:O74" si="45">SUM(F71:F72)</f>
        <v>15399000</v>
      </c>
      <c r="G74" s="122">
        <f t="shared" si="45"/>
        <v>15399000</v>
      </c>
      <c r="H74" s="121">
        <f t="shared" si="45"/>
        <v>330000</v>
      </c>
      <c r="I74" s="122">
        <f t="shared" si="45"/>
        <v>1259316</v>
      </c>
      <c r="J74" s="121">
        <f t="shared" si="45"/>
        <v>2056000</v>
      </c>
      <c r="K74" s="122">
        <f t="shared" si="45"/>
        <v>0</v>
      </c>
      <c r="L74" s="121">
        <f t="shared" si="45"/>
        <v>6056000</v>
      </c>
      <c r="M74" s="122">
        <f t="shared" si="45"/>
        <v>0</v>
      </c>
      <c r="N74" s="121">
        <f t="shared" si="45"/>
        <v>4682000</v>
      </c>
      <c r="O74" s="122">
        <f t="shared" si="45"/>
        <v>2073354</v>
      </c>
      <c r="P74" s="121">
        <f>$H74      +$J74      +$L74      +$N74</f>
        <v>13124000</v>
      </c>
      <c r="Q74" s="122">
        <f>$I74      +$K74      +$M74      +$O74</f>
        <v>3332670</v>
      </c>
      <c r="R74" s="67">
        <f>IF(($L74      =0),0,((($N74      -$L74      )/$L74      )*100))</f>
        <v>-22.688243064729193</v>
      </c>
      <c r="S74" s="68">
        <f>IF(($M74      =0),0,((($O74      -$M74      )/$M74      )*100))</f>
        <v>0</v>
      </c>
      <c r="T74" s="67">
        <f>IF(($E71      =0),0,(($P71      /$E71      )*100))</f>
        <v>85.226313396973836</v>
      </c>
      <c r="U74" s="71">
        <f>IF($E71   =0,0,($Q71   /$E71 )*100)</f>
        <v>21.642119618157025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41697000</v>
      </c>
      <c r="C75" s="120">
        <f>SUM(C9:C16,C19:C25,C28:C31,C34,C37:C41,C44:C54,C57:C60,C63:C67,C71:C72)</f>
        <v>-10187000</v>
      </c>
      <c r="D75" s="120"/>
      <c r="E75" s="120">
        <f>$B75      +$C75      +$D75</f>
        <v>31510000</v>
      </c>
      <c r="F75" s="121">
        <f t="shared" ref="F75:O75" si="46">SUM(F9:F16,F19:F25,F28:F31,F34,F37:F41,F44:F54,F57:F60,F63:F67,F71:F72)</f>
        <v>30997000</v>
      </c>
      <c r="G75" s="122">
        <f t="shared" si="46"/>
        <v>28020000</v>
      </c>
      <c r="H75" s="121">
        <f t="shared" si="46"/>
        <v>4976000</v>
      </c>
      <c r="I75" s="122">
        <f t="shared" si="46"/>
        <v>14661999</v>
      </c>
      <c r="J75" s="121">
        <f t="shared" si="46"/>
        <v>5114000</v>
      </c>
      <c r="K75" s="122">
        <f t="shared" si="46"/>
        <v>1675865</v>
      </c>
      <c r="L75" s="121">
        <f t="shared" si="46"/>
        <v>6458000</v>
      </c>
      <c r="M75" s="122">
        <f t="shared" si="46"/>
        <v>2701710</v>
      </c>
      <c r="N75" s="121">
        <f t="shared" si="46"/>
        <v>6241000</v>
      </c>
      <c r="O75" s="122">
        <f t="shared" si="46"/>
        <v>6427790</v>
      </c>
      <c r="P75" s="121">
        <f>$H75      +$J75      +$L75      +$N75</f>
        <v>22789000</v>
      </c>
      <c r="Q75" s="122">
        <f>$I75      +$K75      +$M75      +$O75</f>
        <v>25467364</v>
      </c>
      <c r="R75" s="67">
        <f>IF(($L75      =0),0,((($N75      -$L75      )/$L75      )*100))</f>
        <v>-3.360173428305977</v>
      </c>
      <c r="S75" s="68">
        <f>IF(($M75      =0),0,((($O75      -$M75      )/$M75      )*100))</f>
        <v>137.91561640590589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81.331192005710207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90.889950035688798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3855000</v>
      </c>
      <c r="C87" s="128">
        <f t="shared" si="48"/>
        <v>0</v>
      </c>
      <c r="D87" s="128">
        <f t="shared" si="48"/>
        <v>0</v>
      </c>
      <c r="E87" s="128">
        <f t="shared" si="48"/>
        <v>3855000</v>
      </c>
      <c r="F87" s="128">
        <f t="shared" si="48"/>
        <v>0</v>
      </c>
      <c r="G87" s="128">
        <f t="shared" si="48"/>
        <v>0</v>
      </c>
      <c r="H87" s="128">
        <f t="shared" si="48"/>
        <v>585000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585000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15.175097276264591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585000</v>
      </c>
      <c r="C91" s="108"/>
      <c r="D91" s="108"/>
      <c r="E91" s="108">
        <f t="shared" si="49"/>
        <v>585000</v>
      </c>
      <c r="F91" s="108">
        <v>0</v>
      </c>
      <c r="G91" s="108">
        <v>0</v>
      </c>
      <c r="H91" s="108">
        <v>585000</v>
      </c>
      <c r="I91" s="108"/>
      <c r="J91" s="108"/>
      <c r="K91" s="108"/>
      <c r="L91" s="108"/>
      <c r="M91" s="108"/>
      <c r="N91" s="108"/>
      <c r="O91" s="108"/>
      <c r="P91" s="108">
        <f t="shared" si="50"/>
        <v>585000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100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3270000</v>
      </c>
      <c r="C93" s="108"/>
      <c r="D93" s="108"/>
      <c r="E93" s="108">
        <f t="shared" si="49"/>
        <v>3270000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3855000</v>
      </c>
      <c r="C114" s="137">
        <f t="shared" si="62"/>
        <v>0</v>
      </c>
      <c r="D114" s="137">
        <f t="shared" si="62"/>
        <v>0</v>
      </c>
      <c r="E114" s="137">
        <f t="shared" si="62"/>
        <v>3855000</v>
      </c>
      <c r="F114" s="137">
        <f t="shared" si="62"/>
        <v>0</v>
      </c>
      <c r="G114" s="137">
        <f t="shared" si="62"/>
        <v>0</v>
      </c>
      <c r="H114" s="137">
        <f t="shared" si="62"/>
        <v>585000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585000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0.1517509727626459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3855000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3855000</v>
      </c>
      <c r="F115" s="139">
        <f t="shared" si="63"/>
        <v>0</v>
      </c>
      <c r="G115" s="139">
        <f t="shared" si="63"/>
        <v>0</v>
      </c>
      <c r="H115" s="139">
        <f t="shared" si="63"/>
        <v>585000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585000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0.1517509727626459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c55YpJx8/J/T/RvZvsrWdxGwCplu01S6ORS5ImFSNtbbnH625isxjikfsFKR1C6H/2+LXa2lGhbBQD2FIjFGXw==" saltValue="UGTXqbd/a/nOXtF4yLwuG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134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3000000</v>
      </c>
      <c r="C10" s="108"/>
      <c r="D10" s="108"/>
      <c r="E10" s="108">
        <f t="shared" ref="E10:E17" si="0">$B10      +$C10      +$D10</f>
        <v>3000000</v>
      </c>
      <c r="F10" s="109">
        <v>3000000</v>
      </c>
      <c r="G10" s="110">
        <v>3000000</v>
      </c>
      <c r="H10" s="109">
        <v>510000</v>
      </c>
      <c r="I10" s="110"/>
      <c r="J10" s="109">
        <v>47000</v>
      </c>
      <c r="K10" s="110"/>
      <c r="L10" s="109"/>
      <c r="M10" s="110"/>
      <c r="N10" s="109"/>
      <c r="O10" s="110"/>
      <c r="P10" s="109">
        <f t="shared" ref="P10:P17" si="1">$H10      +$J10      +$L10      +$N10</f>
        <v>557000</v>
      </c>
      <c r="Q10" s="110">
        <f t="shared" ref="Q10:Q17" si="2">$I10      +$K10      +$M10      +$O10</f>
        <v>0</v>
      </c>
      <c r="R10" s="54">
        <f t="shared" ref="R10:R17" si="3">IF(($L10      =0),0,((($N10      -$L10      )/$L10      )*100))</f>
        <v>0</v>
      </c>
      <c r="S10" s="55">
        <f t="shared" ref="S10:S17" si="4">IF(($M10      =0),0,((($O10      -$M10      )/$M10      )*100))</f>
        <v>0</v>
      </c>
      <c r="T10" s="54">
        <f t="shared" ref="T10:T16" si="5">IF(($E10      =0),0,(($P10      /$E10      )*100))</f>
        <v>18.566666666666666</v>
      </c>
      <c r="U10" s="56">
        <f t="shared" ref="U10:U16" si="6">IF(($E10      =0),0,(($Q10      /$E10      )*100))</f>
        <v>0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3000000</v>
      </c>
      <c r="C17" s="111">
        <f>SUM(C9:C16)</f>
        <v>0</v>
      </c>
      <c r="D17" s="111"/>
      <c r="E17" s="111">
        <f t="shared" si="0"/>
        <v>3000000</v>
      </c>
      <c r="F17" s="112">
        <f t="shared" ref="F17:O17" si="7">SUM(F9:F16)</f>
        <v>3000000</v>
      </c>
      <c r="G17" s="113">
        <f t="shared" si="7"/>
        <v>3000000</v>
      </c>
      <c r="H17" s="112">
        <f t="shared" si="7"/>
        <v>510000</v>
      </c>
      <c r="I17" s="113">
        <f t="shared" si="7"/>
        <v>0</v>
      </c>
      <c r="J17" s="112">
        <f t="shared" si="7"/>
        <v>47000</v>
      </c>
      <c r="K17" s="113">
        <f t="shared" si="7"/>
        <v>0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557000</v>
      </c>
      <c r="Q17" s="113">
        <f t="shared" si="2"/>
        <v>0</v>
      </c>
      <c r="R17" s="58">
        <f t="shared" si="3"/>
        <v>0</v>
      </c>
      <c r="S17" s="59">
        <f t="shared" si="4"/>
        <v>0</v>
      </c>
      <c r="T17" s="58">
        <f>IF((SUM($E9:$E14))=0,0,(P17/(SUM($E9:$E14))*100))</f>
        <v>18.566666666666666</v>
      </c>
      <c r="U17" s="60">
        <f>IF((SUM($E9:$E14))=0,0,(Q17/(SUM($E9:$E14))*100))</f>
        <v>0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1200000</v>
      </c>
      <c r="C34" s="108">
        <v>-900000</v>
      </c>
      <c r="D34" s="108"/>
      <c r="E34" s="108">
        <f>$B34      +$C34      +$D34</f>
        <v>300000</v>
      </c>
      <c r="F34" s="109">
        <v>300000</v>
      </c>
      <c r="G34" s="110">
        <v>300000</v>
      </c>
      <c r="H34" s="109"/>
      <c r="I34" s="110"/>
      <c r="J34" s="109">
        <v>158000</v>
      </c>
      <c r="K34" s="110"/>
      <c r="L34" s="109">
        <v>142000</v>
      </c>
      <c r="M34" s="110"/>
      <c r="N34" s="109"/>
      <c r="O34" s="110"/>
      <c r="P34" s="109">
        <f>$H34      +$J34      +$L34      +$N34</f>
        <v>300000</v>
      </c>
      <c r="Q34" s="110">
        <f>$I34      +$K34      +$M34      +$O34</f>
        <v>0</v>
      </c>
      <c r="R34" s="54">
        <f>IF(($L34      =0),0,((($N34      -$L34      )/$L34      )*100))</f>
        <v>-100</v>
      </c>
      <c r="S34" s="55">
        <f>IF(($M34      =0),0,((($O34      -$M34      )/$M34      )*100))</f>
        <v>0</v>
      </c>
      <c r="T34" s="54">
        <f>IF(($E34      =0),0,(($P34      /$E34      )*100))</f>
        <v>100</v>
      </c>
      <c r="U34" s="56">
        <f>IF(($E34      =0),0,(($Q34      /$E34      )*100))</f>
        <v>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1200000</v>
      </c>
      <c r="C35" s="111">
        <f>C34</f>
        <v>-900000</v>
      </c>
      <c r="D35" s="111"/>
      <c r="E35" s="111">
        <f>$B35      +$C35      +$D35</f>
        <v>300000</v>
      </c>
      <c r="F35" s="112">
        <f t="shared" ref="F35:O35" si="17">F34</f>
        <v>300000</v>
      </c>
      <c r="G35" s="113">
        <f t="shared" si="17"/>
        <v>300000</v>
      </c>
      <c r="H35" s="112">
        <f t="shared" si="17"/>
        <v>0</v>
      </c>
      <c r="I35" s="113">
        <f t="shared" si="17"/>
        <v>0</v>
      </c>
      <c r="J35" s="112">
        <f t="shared" si="17"/>
        <v>158000</v>
      </c>
      <c r="K35" s="113">
        <f t="shared" si="17"/>
        <v>0</v>
      </c>
      <c r="L35" s="112">
        <f t="shared" si="17"/>
        <v>142000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300000</v>
      </c>
      <c r="Q35" s="113">
        <f>$I35      +$K35      +$M35      +$O35</f>
        <v>0</v>
      </c>
      <c r="R35" s="58">
        <f>IF(($L35      =0),0,((($N35      -$L35      )/$L35      )*100))</f>
        <v>-100</v>
      </c>
      <c r="S35" s="59">
        <f>IF(($M35      =0),0,((($O35      -$M35      )/$M35      )*100))</f>
        <v>0</v>
      </c>
      <c r="T35" s="58">
        <f>IF($E35   =0,0,($P35   /$E35   )*100)</f>
        <v>100</v>
      </c>
      <c r="U35" s="60">
        <f>IF($E35   =0,0,($Q35   /$E35   )*100)</f>
        <v>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0</v>
      </c>
      <c r="C42" s="111">
        <f>SUM(C37:C41)</f>
        <v>0</v>
      </c>
      <c r="D42" s="111"/>
      <c r="E42" s="111">
        <f t="shared" si="18"/>
        <v>0</v>
      </c>
      <c r="F42" s="112">
        <f t="shared" ref="F42:O42" si="25">SUM(F37:F41)</f>
        <v>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>
        <v>1000000</v>
      </c>
      <c r="C54" s="108"/>
      <c r="D54" s="108"/>
      <c r="E54" s="108">
        <f t="shared" si="26"/>
        <v>1000000</v>
      </c>
      <c r="F54" s="109">
        <v>1000000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1000000</v>
      </c>
      <c r="C55" s="111">
        <f>SUM(C44:C54)</f>
        <v>0</v>
      </c>
      <c r="D55" s="111"/>
      <c r="E55" s="111">
        <f t="shared" si="26"/>
        <v>1000000</v>
      </c>
      <c r="F55" s="112">
        <f t="shared" ref="F55:O55" si="33">SUM(F44:F54)</f>
        <v>1000000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5200000</v>
      </c>
      <c r="C69" s="120">
        <f>SUM(C9:C16,C19:C25,C28:C31,C34,C37:C41,C44:C54,C57:C60,C63:C67)</f>
        <v>-900000</v>
      </c>
      <c r="D69" s="120"/>
      <c r="E69" s="120">
        <f t="shared" si="35"/>
        <v>4300000</v>
      </c>
      <c r="F69" s="121">
        <f t="shared" ref="F69:O69" si="43">SUM(F9:F16,F19:F25,F28:F31,F34,F37:F41,F44:F54,F57:F60,F63:F67)</f>
        <v>4300000</v>
      </c>
      <c r="G69" s="122">
        <f t="shared" si="43"/>
        <v>3300000</v>
      </c>
      <c r="H69" s="121">
        <f t="shared" si="43"/>
        <v>510000</v>
      </c>
      <c r="I69" s="122">
        <f t="shared" si="43"/>
        <v>0</v>
      </c>
      <c r="J69" s="121">
        <f t="shared" si="43"/>
        <v>205000</v>
      </c>
      <c r="K69" s="122">
        <f t="shared" si="43"/>
        <v>0</v>
      </c>
      <c r="L69" s="121">
        <f t="shared" si="43"/>
        <v>142000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857000</v>
      </c>
      <c r="Q69" s="122">
        <f t="shared" si="37"/>
        <v>0</v>
      </c>
      <c r="R69" s="67">
        <f t="shared" si="38"/>
        <v>-100</v>
      </c>
      <c r="S69" s="68">
        <f t="shared" si="39"/>
        <v>0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25.969696969696969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0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21627000</v>
      </c>
      <c r="C71" s="108">
        <v>-20000000</v>
      </c>
      <c r="D71" s="108"/>
      <c r="E71" s="108">
        <f>$B71      +$C71      +$D71</f>
        <v>1627000</v>
      </c>
      <c r="F71" s="109">
        <v>1627000</v>
      </c>
      <c r="G71" s="110">
        <v>1627000</v>
      </c>
      <c r="H71" s="109"/>
      <c r="I71" s="110"/>
      <c r="J71" s="109"/>
      <c r="K71" s="110"/>
      <c r="L71" s="109"/>
      <c r="M71" s="110"/>
      <c r="N71" s="109"/>
      <c r="O71" s="110"/>
      <c r="P71" s="109">
        <f>$H71      +$J71      +$L71      +$N71</f>
        <v>0</v>
      </c>
      <c r="Q71" s="110">
        <f>$I71      +$K71      +$M71      +$O71</f>
        <v>0</v>
      </c>
      <c r="R71" s="54">
        <f>IF(($L71      =0),0,((($N71      -$L71      )/$L71      )*100))</f>
        <v>0</v>
      </c>
      <c r="S71" s="55">
        <f>IF(($M71      =0),0,((($O71      -$M71      )/$M71      )*100))</f>
        <v>0</v>
      </c>
      <c r="T71" s="54">
        <f>IF(($E71      =0),0,(($P71      /$E71      )*100))</f>
        <v>0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21627000</v>
      </c>
      <c r="C73" s="117">
        <f>SUM(C71:C72)</f>
        <v>-20000000</v>
      </c>
      <c r="D73" s="117"/>
      <c r="E73" s="117">
        <f>$B73      +$C73      +$D73</f>
        <v>1627000</v>
      </c>
      <c r="F73" s="118">
        <f t="shared" ref="F73:O73" si="44">SUM(F71:F72)</f>
        <v>1627000</v>
      </c>
      <c r="G73" s="119">
        <f t="shared" si="44"/>
        <v>1627000</v>
      </c>
      <c r="H73" s="118">
        <f t="shared" si="44"/>
        <v>0</v>
      </c>
      <c r="I73" s="119">
        <f t="shared" si="44"/>
        <v>0</v>
      </c>
      <c r="J73" s="118">
        <f t="shared" si="44"/>
        <v>0</v>
      </c>
      <c r="K73" s="119">
        <f t="shared" si="44"/>
        <v>0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0</v>
      </c>
      <c r="Q73" s="119">
        <f>$I73      +$K73      +$M73      +$O73</f>
        <v>0</v>
      </c>
      <c r="R73" s="63">
        <f>IF(($L73      =0),0,((($N73      -$L73      )/$L73      )*100))</f>
        <v>0</v>
      </c>
      <c r="S73" s="64">
        <f>IF(($M73      =0),0,((($O73      -$M73      )/$M73      )*100))</f>
        <v>0</v>
      </c>
      <c r="T73" s="63">
        <f>IF(($E71      =0),0,(($P71      /$E71      )*100))</f>
        <v>0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21627000</v>
      </c>
      <c r="C74" s="120">
        <f>SUM(C71:C72)</f>
        <v>-20000000</v>
      </c>
      <c r="D74" s="120"/>
      <c r="E74" s="120">
        <f>$B74      +$C74      +$D74</f>
        <v>1627000</v>
      </c>
      <c r="F74" s="121">
        <f t="shared" ref="F74:O74" si="45">SUM(F71:F72)</f>
        <v>1627000</v>
      </c>
      <c r="G74" s="122">
        <f t="shared" si="45"/>
        <v>1627000</v>
      </c>
      <c r="H74" s="121">
        <f t="shared" si="45"/>
        <v>0</v>
      </c>
      <c r="I74" s="122">
        <f t="shared" si="45"/>
        <v>0</v>
      </c>
      <c r="J74" s="121">
        <f t="shared" si="45"/>
        <v>0</v>
      </c>
      <c r="K74" s="122">
        <f t="shared" si="45"/>
        <v>0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0</v>
      </c>
      <c r="Q74" s="122">
        <f>$I74      +$K74      +$M74      +$O74</f>
        <v>0</v>
      </c>
      <c r="R74" s="67">
        <f>IF(($L74      =0),0,((($N74      -$L74      )/$L74      )*100))</f>
        <v>0</v>
      </c>
      <c r="S74" s="68">
        <f>IF(($M74      =0),0,((($O74      -$M74      )/$M74      )*100))</f>
        <v>0</v>
      </c>
      <c r="T74" s="67">
        <f>IF(($E71      =0),0,(($P71      /$E71      )*100))</f>
        <v>0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26827000</v>
      </c>
      <c r="C75" s="120">
        <f>SUM(C9:C16,C19:C25,C28:C31,C34,C37:C41,C44:C54,C57:C60,C63:C67,C71:C72)</f>
        <v>-20900000</v>
      </c>
      <c r="D75" s="120"/>
      <c r="E75" s="120">
        <f>$B75      +$C75      +$D75</f>
        <v>5927000</v>
      </c>
      <c r="F75" s="121">
        <f t="shared" ref="F75:O75" si="46">SUM(F9:F16,F19:F25,F28:F31,F34,F37:F41,F44:F54,F57:F60,F63:F67,F71:F72)</f>
        <v>5927000</v>
      </c>
      <c r="G75" s="122">
        <f t="shared" si="46"/>
        <v>4927000</v>
      </c>
      <c r="H75" s="121">
        <f t="shared" si="46"/>
        <v>510000</v>
      </c>
      <c r="I75" s="122">
        <f t="shared" si="46"/>
        <v>0</v>
      </c>
      <c r="J75" s="121">
        <f t="shared" si="46"/>
        <v>205000</v>
      </c>
      <c r="K75" s="122">
        <f t="shared" si="46"/>
        <v>0</v>
      </c>
      <c r="L75" s="121">
        <f t="shared" si="46"/>
        <v>142000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857000</v>
      </c>
      <c r="Q75" s="122">
        <f>$I75      +$K75      +$M75      +$O75</f>
        <v>0</v>
      </c>
      <c r="R75" s="67">
        <f>IF(($L75      =0),0,((($N75      -$L75      )/$L75      )*100))</f>
        <v>-100</v>
      </c>
      <c r="S75" s="68">
        <f>IF(($M75      =0),0,((($O75      -$M75      )/$M75      )*100))</f>
        <v>0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17.393951694743251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0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530000</v>
      </c>
      <c r="C87" s="128">
        <f t="shared" si="48"/>
        <v>0</v>
      </c>
      <c r="D87" s="128">
        <f t="shared" si="48"/>
        <v>0</v>
      </c>
      <c r="E87" s="128">
        <f t="shared" si="48"/>
        <v>530000</v>
      </c>
      <c r="F87" s="128">
        <f t="shared" si="48"/>
        <v>0</v>
      </c>
      <c r="G87" s="128">
        <f t="shared" si="48"/>
        <v>0</v>
      </c>
      <c r="H87" s="128">
        <f t="shared" si="48"/>
        <v>23000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507000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530000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100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530000</v>
      </c>
      <c r="C91" s="108"/>
      <c r="D91" s="108"/>
      <c r="E91" s="108">
        <f t="shared" si="49"/>
        <v>530000</v>
      </c>
      <c r="F91" s="108">
        <v>0</v>
      </c>
      <c r="G91" s="108">
        <v>0</v>
      </c>
      <c r="H91" s="108">
        <v>23000</v>
      </c>
      <c r="I91" s="108"/>
      <c r="J91" s="108"/>
      <c r="K91" s="108"/>
      <c r="L91" s="108">
        <v>507000</v>
      </c>
      <c r="M91" s="108"/>
      <c r="N91" s="108"/>
      <c r="O91" s="108"/>
      <c r="P91" s="108">
        <f t="shared" si="50"/>
        <v>530000</v>
      </c>
      <c r="Q91" s="108">
        <f t="shared" si="51"/>
        <v>0</v>
      </c>
      <c r="R91" s="98">
        <f t="shared" si="52"/>
        <v>-100</v>
      </c>
      <c r="S91" s="98">
        <f t="shared" si="53"/>
        <v>0</v>
      </c>
      <c r="T91" s="98">
        <f t="shared" si="54"/>
        <v>100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/>
      <c r="C93" s="108"/>
      <c r="D93" s="108"/>
      <c r="E93" s="108">
        <f t="shared" si="49"/>
        <v>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530000</v>
      </c>
      <c r="C114" s="137">
        <f t="shared" si="62"/>
        <v>0</v>
      </c>
      <c r="D114" s="137">
        <f t="shared" si="62"/>
        <v>0</v>
      </c>
      <c r="E114" s="137">
        <f t="shared" si="62"/>
        <v>530000</v>
      </c>
      <c r="F114" s="137">
        <f t="shared" si="62"/>
        <v>0</v>
      </c>
      <c r="G114" s="137">
        <f t="shared" si="62"/>
        <v>0</v>
      </c>
      <c r="H114" s="137">
        <f t="shared" si="62"/>
        <v>23000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507000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530000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1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530000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530000</v>
      </c>
      <c r="F115" s="139">
        <f t="shared" si="63"/>
        <v>0</v>
      </c>
      <c r="G115" s="139">
        <f t="shared" si="63"/>
        <v>0</v>
      </c>
      <c r="H115" s="139">
        <f t="shared" si="63"/>
        <v>23000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507000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530000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1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CzykkDOfxiYI8ySeu88R09Y0aobIKdE1b2q5ejqj6RO+p2czVabXHkKK5AWZ5fwP/Ei2jHpavlREzm3HshWFmg==" saltValue="/0zx4ldqDvB59eMqUbnIq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135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3000000</v>
      </c>
      <c r="C10" s="108"/>
      <c r="D10" s="108"/>
      <c r="E10" s="108">
        <f t="shared" ref="E10:E17" si="0">$B10      +$C10      +$D10</f>
        <v>3000000</v>
      </c>
      <c r="F10" s="109">
        <v>3000000</v>
      </c>
      <c r="G10" s="110">
        <v>3000000</v>
      </c>
      <c r="H10" s="109">
        <v>1101000</v>
      </c>
      <c r="I10" s="110"/>
      <c r="J10" s="109"/>
      <c r="K10" s="110"/>
      <c r="L10" s="109"/>
      <c r="M10" s="110">
        <v>1892349</v>
      </c>
      <c r="N10" s="109"/>
      <c r="O10" s="110">
        <v>870644</v>
      </c>
      <c r="P10" s="109">
        <f t="shared" ref="P10:P17" si="1">$H10      +$J10      +$L10      +$N10</f>
        <v>1101000</v>
      </c>
      <c r="Q10" s="110">
        <f t="shared" ref="Q10:Q17" si="2">$I10      +$K10      +$M10      +$O10</f>
        <v>2762993</v>
      </c>
      <c r="R10" s="54">
        <f t="shared" ref="R10:R17" si="3">IF(($L10      =0),0,((($N10      -$L10      )/$L10      )*100))</f>
        <v>0</v>
      </c>
      <c r="S10" s="55">
        <f t="shared" ref="S10:S17" si="4">IF(($M10      =0),0,((($O10      -$M10      )/$M10      )*100))</f>
        <v>-53.991362058478643</v>
      </c>
      <c r="T10" s="54">
        <f t="shared" ref="T10:T16" si="5">IF(($E10      =0),0,(($P10      /$E10      )*100))</f>
        <v>36.700000000000003</v>
      </c>
      <c r="U10" s="56">
        <f t="shared" ref="U10:U16" si="6">IF(($E10      =0),0,(($Q10      /$E10      )*100))</f>
        <v>92.099766666666667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3000000</v>
      </c>
      <c r="C17" s="111">
        <f>SUM(C9:C16)</f>
        <v>0</v>
      </c>
      <c r="D17" s="111"/>
      <c r="E17" s="111">
        <f t="shared" si="0"/>
        <v>3000000</v>
      </c>
      <c r="F17" s="112">
        <f t="shared" ref="F17:O17" si="7">SUM(F9:F16)</f>
        <v>3000000</v>
      </c>
      <c r="G17" s="113">
        <f t="shared" si="7"/>
        <v>3000000</v>
      </c>
      <c r="H17" s="112">
        <f t="shared" si="7"/>
        <v>1101000</v>
      </c>
      <c r="I17" s="113">
        <f t="shared" si="7"/>
        <v>0</v>
      </c>
      <c r="J17" s="112">
        <f t="shared" si="7"/>
        <v>0</v>
      </c>
      <c r="K17" s="113">
        <f t="shared" si="7"/>
        <v>0</v>
      </c>
      <c r="L17" s="112">
        <f t="shared" si="7"/>
        <v>0</v>
      </c>
      <c r="M17" s="113">
        <f t="shared" si="7"/>
        <v>1892349</v>
      </c>
      <c r="N17" s="112">
        <f t="shared" si="7"/>
        <v>0</v>
      </c>
      <c r="O17" s="113">
        <f t="shared" si="7"/>
        <v>870644</v>
      </c>
      <c r="P17" s="112">
        <f t="shared" si="1"/>
        <v>1101000</v>
      </c>
      <c r="Q17" s="113">
        <f t="shared" si="2"/>
        <v>2762993</v>
      </c>
      <c r="R17" s="58">
        <f t="shared" si="3"/>
        <v>0</v>
      </c>
      <c r="S17" s="59">
        <f t="shared" si="4"/>
        <v>-53.991362058478643</v>
      </c>
      <c r="T17" s="58">
        <f>IF((SUM($E9:$E14))=0,0,(P17/(SUM($E9:$E14))*100))</f>
        <v>36.700000000000003</v>
      </c>
      <c r="U17" s="60">
        <f>IF((SUM($E9:$E14))=0,0,(Q17/(SUM($E9:$E14))*100))</f>
        <v>92.099766666666667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1200000</v>
      </c>
      <c r="C34" s="108">
        <v>660000</v>
      </c>
      <c r="D34" s="108"/>
      <c r="E34" s="108">
        <f>$B34      +$C34      +$D34</f>
        <v>1860000</v>
      </c>
      <c r="F34" s="109">
        <v>1860000</v>
      </c>
      <c r="G34" s="110">
        <v>1860000</v>
      </c>
      <c r="H34" s="109">
        <v>103000</v>
      </c>
      <c r="I34" s="110"/>
      <c r="J34" s="109">
        <v>829000</v>
      </c>
      <c r="K34" s="110"/>
      <c r="L34" s="109">
        <v>19000</v>
      </c>
      <c r="M34" s="110">
        <v>1200000</v>
      </c>
      <c r="N34" s="109"/>
      <c r="O34" s="110">
        <v>645284</v>
      </c>
      <c r="P34" s="109">
        <f>$H34      +$J34      +$L34      +$N34</f>
        <v>951000</v>
      </c>
      <c r="Q34" s="110">
        <f>$I34      +$K34      +$M34      +$O34</f>
        <v>1845284</v>
      </c>
      <c r="R34" s="54">
        <f>IF(($L34      =0),0,((($N34      -$L34      )/$L34      )*100))</f>
        <v>-100</v>
      </c>
      <c r="S34" s="55">
        <f>IF(($M34      =0),0,((($O34      -$M34      )/$M34      )*100))</f>
        <v>-46.226333333333336</v>
      </c>
      <c r="T34" s="54">
        <f>IF(($E34      =0),0,(($P34      /$E34      )*100))</f>
        <v>51.129032258064512</v>
      </c>
      <c r="U34" s="56">
        <f>IF(($E34      =0),0,(($Q34      /$E34      )*100))</f>
        <v>99.208817204301084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1200000</v>
      </c>
      <c r="C35" s="111">
        <f>C34</f>
        <v>660000</v>
      </c>
      <c r="D35" s="111"/>
      <c r="E35" s="111">
        <f>$B35      +$C35      +$D35</f>
        <v>1860000</v>
      </c>
      <c r="F35" s="112">
        <f t="shared" ref="F35:O35" si="17">F34</f>
        <v>1860000</v>
      </c>
      <c r="G35" s="113">
        <f t="shared" si="17"/>
        <v>1860000</v>
      </c>
      <c r="H35" s="112">
        <f t="shared" si="17"/>
        <v>103000</v>
      </c>
      <c r="I35" s="113">
        <f t="shared" si="17"/>
        <v>0</v>
      </c>
      <c r="J35" s="112">
        <f t="shared" si="17"/>
        <v>829000</v>
      </c>
      <c r="K35" s="113">
        <f t="shared" si="17"/>
        <v>0</v>
      </c>
      <c r="L35" s="112">
        <f t="shared" si="17"/>
        <v>19000</v>
      </c>
      <c r="M35" s="113">
        <f t="shared" si="17"/>
        <v>1200000</v>
      </c>
      <c r="N35" s="112">
        <f t="shared" si="17"/>
        <v>0</v>
      </c>
      <c r="O35" s="113">
        <f t="shared" si="17"/>
        <v>645284</v>
      </c>
      <c r="P35" s="112">
        <f>$H35      +$J35      +$L35      +$N35</f>
        <v>951000</v>
      </c>
      <c r="Q35" s="113">
        <f>$I35      +$K35      +$M35      +$O35</f>
        <v>1845284</v>
      </c>
      <c r="R35" s="58">
        <f>IF(($L35      =0),0,((($N35      -$L35      )/$L35      )*100))</f>
        <v>-100</v>
      </c>
      <c r="S35" s="59">
        <f>IF(($M35      =0),0,((($O35      -$M35      )/$M35      )*100))</f>
        <v>-46.226333333333336</v>
      </c>
      <c r="T35" s="58">
        <f>IF($E35   =0,0,($P35   /$E35   )*100)</f>
        <v>51.129032258064512</v>
      </c>
      <c r="U35" s="60">
        <f>IF($E35   =0,0,($Q35   /$E35   )*100)</f>
        <v>99.208817204301084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13494000</v>
      </c>
      <c r="C37" s="108">
        <v>-483000</v>
      </c>
      <c r="D37" s="108"/>
      <c r="E37" s="108">
        <f t="shared" ref="E37:E42" si="18">$B37      +$C37      +$D37</f>
        <v>13011000</v>
      </c>
      <c r="F37" s="109">
        <v>13011000</v>
      </c>
      <c r="G37" s="110">
        <v>13011000</v>
      </c>
      <c r="H37" s="109">
        <v>653000</v>
      </c>
      <c r="I37" s="110"/>
      <c r="J37" s="109">
        <v>4262000</v>
      </c>
      <c r="K37" s="110"/>
      <c r="L37" s="109">
        <v>3316000</v>
      </c>
      <c r="M37" s="110">
        <v>8230984</v>
      </c>
      <c r="N37" s="109">
        <v>4780000</v>
      </c>
      <c r="O37" s="110">
        <v>4780016</v>
      </c>
      <c r="P37" s="109">
        <f t="shared" ref="P37:P42" si="19">$H37      +$J37      +$L37      +$N37</f>
        <v>13011000</v>
      </c>
      <c r="Q37" s="110">
        <f t="shared" ref="Q37:Q42" si="20">$I37      +$K37      +$M37      +$O37</f>
        <v>13011000</v>
      </c>
      <c r="R37" s="54">
        <f t="shared" ref="R37:R42" si="21">IF(($L37      =0),0,((($N37      -$L37      )/$L37      )*100))</f>
        <v>44.149577804583835</v>
      </c>
      <c r="S37" s="55">
        <f t="shared" ref="S37:S42" si="22">IF(($M37      =0),0,((($O37      -$M37      )/$M37      )*100))</f>
        <v>-41.926554589341933</v>
      </c>
      <c r="T37" s="54">
        <f t="shared" ref="T37:T41" si="23">IF(($E37      =0),0,(($P37      /$E37      )*100))</f>
        <v>100</v>
      </c>
      <c r="U37" s="56">
        <f t="shared" ref="U37:U41" si="24">IF(($E37      =0),0,(($Q37      /$E37      )*100))</f>
        <v>100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11984000</v>
      </c>
      <c r="C38" s="108">
        <v>61000</v>
      </c>
      <c r="D38" s="108"/>
      <c r="E38" s="108">
        <f t="shared" si="18"/>
        <v>12045000</v>
      </c>
      <c r="F38" s="109">
        <v>11984000</v>
      </c>
      <c r="G38" s="110">
        <v>0</v>
      </c>
      <c r="H38" s="109"/>
      <c r="I38" s="110"/>
      <c r="J38" s="109"/>
      <c r="K38" s="110"/>
      <c r="L38" s="109"/>
      <c r="M38" s="110"/>
      <c r="N38" s="109">
        <v>3204000</v>
      </c>
      <c r="O38" s="110"/>
      <c r="P38" s="109">
        <f t="shared" si="19"/>
        <v>3204000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26.60024906600249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25478000</v>
      </c>
      <c r="C42" s="111">
        <f>SUM(C37:C41)</f>
        <v>-422000</v>
      </c>
      <c r="D42" s="111"/>
      <c r="E42" s="111">
        <f t="shared" si="18"/>
        <v>25056000</v>
      </c>
      <c r="F42" s="112">
        <f t="shared" ref="F42:O42" si="25">SUM(F37:F41)</f>
        <v>24995000</v>
      </c>
      <c r="G42" s="113">
        <f t="shared" si="25"/>
        <v>13011000</v>
      </c>
      <c r="H42" s="112">
        <f t="shared" si="25"/>
        <v>653000</v>
      </c>
      <c r="I42" s="113">
        <f t="shared" si="25"/>
        <v>0</v>
      </c>
      <c r="J42" s="112">
        <f t="shared" si="25"/>
        <v>4262000</v>
      </c>
      <c r="K42" s="113">
        <f t="shared" si="25"/>
        <v>0</v>
      </c>
      <c r="L42" s="112">
        <f t="shared" si="25"/>
        <v>3316000</v>
      </c>
      <c r="M42" s="113">
        <f t="shared" si="25"/>
        <v>8230984</v>
      </c>
      <c r="N42" s="112">
        <f t="shared" si="25"/>
        <v>7984000</v>
      </c>
      <c r="O42" s="113">
        <f t="shared" si="25"/>
        <v>4780016</v>
      </c>
      <c r="P42" s="112">
        <f t="shared" si="19"/>
        <v>16215000</v>
      </c>
      <c r="Q42" s="113">
        <f t="shared" si="20"/>
        <v>13011000</v>
      </c>
      <c r="R42" s="58">
        <f t="shared" si="21"/>
        <v>140.77201447527142</v>
      </c>
      <c r="S42" s="59">
        <f t="shared" si="22"/>
        <v>-41.926554589341933</v>
      </c>
      <c r="T42" s="58">
        <f>IF((+$E37+$E40) =0,0,(P42   /(+$E37+$E40) )*100)</f>
        <v>124.62531703942818</v>
      </c>
      <c r="U42" s="60">
        <f>IF((+$E37+$E40) =0,0,(Q42   /(+$E37+$E40) )*100)</f>
        <v>100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>
        <v>6174000</v>
      </c>
      <c r="D53" s="108"/>
      <c r="E53" s="108">
        <f t="shared" si="26"/>
        <v>6174000</v>
      </c>
      <c r="F53" s="109">
        <v>6174000</v>
      </c>
      <c r="G53" s="110">
        <v>6174000</v>
      </c>
      <c r="H53" s="109"/>
      <c r="I53" s="110"/>
      <c r="J53" s="109"/>
      <c r="K53" s="110"/>
      <c r="L53" s="109"/>
      <c r="M53" s="110"/>
      <c r="N53" s="109">
        <v>6174000</v>
      </c>
      <c r="O53" s="110"/>
      <c r="P53" s="109">
        <f t="shared" si="27"/>
        <v>6174000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100</v>
      </c>
      <c r="U53" s="56">
        <f t="shared" si="32"/>
        <v>0</v>
      </c>
      <c r="V53" s="109">
        <v>2075000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6174000</v>
      </c>
      <c r="D55" s="111"/>
      <c r="E55" s="111">
        <f t="shared" si="26"/>
        <v>6174000</v>
      </c>
      <c r="F55" s="112">
        <f t="shared" ref="F55:O55" si="33">SUM(F44:F54)</f>
        <v>6174000</v>
      </c>
      <c r="G55" s="113">
        <f t="shared" si="33"/>
        <v>6174000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6174000</v>
      </c>
      <c r="O55" s="113">
        <f t="shared" si="33"/>
        <v>0</v>
      </c>
      <c r="P55" s="112">
        <f t="shared" si="27"/>
        <v>6174000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100</v>
      </c>
      <c r="U55" s="60">
        <f>IF((+$E45+$E47+$E49+$E50+$E53) =0,0,(Q55   /(+$E45+$E47+$E49+$E50+$E53) )*100)</f>
        <v>0</v>
      </c>
      <c r="V55" s="112">
        <f>SUM(V44:V54)</f>
        <v>2075000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29678000</v>
      </c>
      <c r="C69" s="120">
        <f>SUM(C9:C16,C19:C25,C28:C31,C34,C37:C41,C44:C54,C57:C60,C63:C67)</f>
        <v>6412000</v>
      </c>
      <c r="D69" s="120"/>
      <c r="E69" s="120">
        <f t="shared" si="35"/>
        <v>36090000</v>
      </c>
      <c r="F69" s="121">
        <f t="shared" ref="F69:O69" si="43">SUM(F9:F16,F19:F25,F28:F31,F34,F37:F41,F44:F54,F57:F60,F63:F67)</f>
        <v>36029000</v>
      </c>
      <c r="G69" s="122">
        <f t="shared" si="43"/>
        <v>24045000</v>
      </c>
      <c r="H69" s="121">
        <f t="shared" si="43"/>
        <v>1857000</v>
      </c>
      <c r="I69" s="122">
        <f t="shared" si="43"/>
        <v>0</v>
      </c>
      <c r="J69" s="121">
        <f t="shared" si="43"/>
        <v>5091000</v>
      </c>
      <c r="K69" s="122">
        <f t="shared" si="43"/>
        <v>0</v>
      </c>
      <c r="L69" s="121">
        <f t="shared" si="43"/>
        <v>3335000</v>
      </c>
      <c r="M69" s="122">
        <f t="shared" si="43"/>
        <v>11323333</v>
      </c>
      <c r="N69" s="121">
        <f t="shared" si="43"/>
        <v>14158000</v>
      </c>
      <c r="O69" s="122">
        <f t="shared" si="43"/>
        <v>6295944</v>
      </c>
      <c r="P69" s="121">
        <f t="shared" si="36"/>
        <v>24441000</v>
      </c>
      <c r="Q69" s="122">
        <f t="shared" si="37"/>
        <v>17619277</v>
      </c>
      <c r="R69" s="67">
        <f t="shared" si="38"/>
        <v>324.52773613193403</v>
      </c>
      <c r="S69" s="68">
        <f t="shared" si="39"/>
        <v>-44.398491150971189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101.64691203992513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73.276261176959864</v>
      </c>
      <c r="V69" s="121">
        <f>SUM(V9:V16,V19:V25,V28:V31,V34,V37:V41,V44:V54,V57:V60,V63:V67)</f>
        <v>2075000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17331000</v>
      </c>
      <c r="C71" s="108">
        <v>-61000</v>
      </c>
      <c r="D71" s="108"/>
      <c r="E71" s="108">
        <f>$B71      +$C71      +$D71</f>
        <v>17270000</v>
      </c>
      <c r="F71" s="109">
        <v>17270000</v>
      </c>
      <c r="G71" s="110">
        <v>17270000</v>
      </c>
      <c r="H71" s="109">
        <v>4366000</v>
      </c>
      <c r="I71" s="110"/>
      <c r="J71" s="109">
        <v>4336000</v>
      </c>
      <c r="K71" s="110"/>
      <c r="L71" s="109">
        <v>682000</v>
      </c>
      <c r="M71" s="110">
        <v>13216410</v>
      </c>
      <c r="N71" s="109">
        <v>7760000</v>
      </c>
      <c r="O71" s="110">
        <v>3518281</v>
      </c>
      <c r="P71" s="109">
        <f>$H71      +$J71      +$L71      +$N71</f>
        <v>17144000</v>
      </c>
      <c r="Q71" s="110">
        <f>$I71      +$K71      +$M71      +$O71</f>
        <v>16734691</v>
      </c>
      <c r="R71" s="54">
        <f>IF(($L71      =0),0,((($N71      -$L71      )/$L71      )*100))</f>
        <v>1037.8299120234606</v>
      </c>
      <c r="S71" s="55">
        <f>IF(($M71      =0),0,((($O71      -$M71      )/$M71      )*100))</f>
        <v>-73.379450244052663</v>
      </c>
      <c r="T71" s="54">
        <f>IF(($E71      =0),0,(($P71      /$E71      )*100))</f>
        <v>99.270411117544882</v>
      </c>
      <c r="U71" s="56">
        <f>IF(($E71      =0),0,(($Q71      /$E71      )*100))</f>
        <v>96.900353213665312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17331000</v>
      </c>
      <c r="C73" s="117">
        <f>SUM(C71:C72)</f>
        <v>-61000</v>
      </c>
      <c r="D73" s="117"/>
      <c r="E73" s="117">
        <f>$B73      +$C73      +$D73</f>
        <v>17270000</v>
      </c>
      <c r="F73" s="118">
        <f t="shared" ref="F73:O73" si="44">SUM(F71:F72)</f>
        <v>17270000</v>
      </c>
      <c r="G73" s="119">
        <f t="shared" si="44"/>
        <v>17270000</v>
      </c>
      <c r="H73" s="118">
        <f t="shared" si="44"/>
        <v>4366000</v>
      </c>
      <c r="I73" s="119">
        <f t="shared" si="44"/>
        <v>0</v>
      </c>
      <c r="J73" s="118">
        <f t="shared" si="44"/>
        <v>4336000</v>
      </c>
      <c r="K73" s="119">
        <f t="shared" si="44"/>
        <v>0</v>
      </c>
      <c r="L73" s="118">
        <f t="shared" si="44"/>
        <v>682000</v>
      </c>
      <c r="M73" s="119">
        <f t="shared" si="44"/>
        <v>13216410</v>
      </c>
      <c r="N73" s="118">
        <f t="shared" si="44"/>
        <v>7760000</v>
      </c>
      <c r="O73" s="119">
        <f t="shared" si="44"/>
        <v>3518281</v>
      </c>
      <c r="P73" s="118">
        <f>$H73      +$J73      +$L73      +$N73</f>
        <v>17144000</v>
      </c>
      <c r="Q73" s="119">
        <f>$I73      +$K73      +$M73      +$O73</f>
        <v>16734691</v>
      </c>
      <c r="R73" s="63">
        <f>IF(($L73      =0),0,((($N73      -$L73      )/$L73      )*100))</f>
        <v>1037.8299120234606</v>
      </c>
      <c r="S73" s="64">
        <f>IF(($M73      =0),0,((($O73      -$M73      )/$M73      )*100))</f>
        <v>-73.379450244052663</v>
      </c>
      <c r="T73" s="63">
        <f>IF(($E71      =0),0,(($P71      /$E71      )*100))</f>
        <v>99.270411117544882</v>
      </c>
      <c r="U73" s="65">
        <f>IF($E71   =0,0,($Q71   /$E71 )*100)</f>
        <v>96.900353213665312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17331000</v>
      </c>
      <c r="C74" s="120">
        <f>SUM(C71:C72)</f>
        <v>-61000</v>
      </c>
      <c r="D74" s="120"/>
      <c r="E74" s="120">
        <f>$B74      +$C74      +$D74</f>
        <v>17270000</v>
      </c>
      <c r="F74" s="121">
        <f t="shared" ref="F74:O74" si="45">SUM(F71:F72)</f>
        <v>17270000</v>
      </c>
      <c r="G74" s="122">
        <f t="shared" si="45"/>
        <v>17270000</v>
      </c>
      <c r="H74" s="121">
        <f t="shared" si="45"/>
        <v>4366000</v>
      </c>
      <c r="I74" s="122">
        <f t="shared" si="45"/>
        <v>0</v>
      </c>
      <c r="J74" s="121">
        <f t="shared" si="45"/>
        <v>4336000</v>
      </c>
      <c r="K74" s="122">
        <f t="shared" si="45"/>
        <v>0</v>
      </c>
      <c r="L74" s="121">
        <f t="shared" si="45"/>
        <v>682000</v>
      </c>
      <c r="M74" s="122">
        <f t="shared" si="45"/>
        <v>13216410</v>
      </c>
      <c r="N74" s="121">
        <f t="shared" si="45"/>
        <v>7760000</v>
      </c>
      <c r="O74" s="122">
        <f t="shared" si="45"/>
        <v>3518281</v>
      </c>
      <c r="P74" s="121">
        <f>$H74      +$J74      +$L74      +$N74</f>
        <v>17144000</v>
      </c>
      <c r="Q74" s="122">
        <f>$I74      +$K74      +$M74      +$O74</f>
        <v>16734691</v>
      </c>
      <c r="R74" s="67">
        <f>IF(($L74      =0),0,((($N74      -$L74      )/$L74      )*100))</f>
        <v>1037.8299120234606</v>
      </c>
      <c r="S74" s="68">
        <f>IF(($M74      =0),0,((($O74      -$M74      )/$M74      )*100))</f>
        <v>-73.379450244052663</v>
      </c>
      <c r="T74" s="67">
        <f>IF(($E71      =0),0,(($P71      /$E71      )*100))</f>
        <v>99.270411117544882</v>
      </c>
      <c r="U74" s="71">
        <f>IF($E71   =0,0,($Q71   /$E71 )*100)</f>
        <v>96.900353213665312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47009000</v>
      </c>
      <c r="C75" s="120">
        <f>SUM(C9:C16,C19:C25,C28:C31,C34,C37:C41,C44:C54,C57:C60,C63:C67,C71:C72)</f>
        <v>6351000</v>
      </c>
      <c r="D75" s="120"/>
      <c r="E75" s="120">
        <f>$B75      +$C75      +$D75</f>
        <v>53360000</v>
      </c>
      <c r="F75" s="121">
        <f t="shared" ref="F75:O75" si="46">SUM(F9:F16,F19:F25,F28:F31,F34,F37:F41,F44:F54,F57:F60,F63:F67,F71:F72)</f>
        <v>53299000</v>
      </c>
      <c r="G75" s="122">
        <f t="shared" si="46"/>
        <v>41315000</v>
      </c>
      <c r="H75" s="121">
        <f t="shared" si="46"/>
        <v>6223000</v>
      </c>
      <c r="I75" s="122">
        <f t="shared" si="46"/>
        <v>0</v>
      </c>
      <c r="J75" s="121">
        <f t="shared" si="46"/>
        <v>9427000</v>
      </c>
      <c r="K75" s="122">
        <f t="shared" si="46"/>
        <v>0</v>
      </c>
      <c r="L75" s="121">
        <f t="shared" si="46"/>
        <v>4017000</v>
      </c>
      <c r="M75" s="122">
        <f t="shared" si="46"/>
        <v>24539743</v>
      </c>
      <c r="N75" s="121">
        <f t="shared" si="46"/>
        <v>21918000</v>
      </c>
      <c r="O75" s="122">
        <f t="shared" si="46"/>
        <v>9814225</v>
      </c>
      <c r="P75" s="121">
        <f>$H75      +$J75      +$L75      +$N75</f>
        <v>41585000</v>
      </c>
      <c r="Q75" s="122">
        <f>$I75      +$K75      +$M75      +$O75</f>
        <v>34353968</v>
      </c>
      <c r="R75" s="67">
        <f>IF(($L75      =0),0,((($N75      -$L75      )/$L75      )*100))</f>
        <v>445.63106796116506</v>
      </c>
      <c r="S75" s="68">
        <f>IF(($M75      =0),0,((($O75      -$M75      )/$M75      )*100))</f>
        <v>-60.006814252292692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100.65351567227398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83.151320343700831</v>
      </c>
      <c r="V75" s="121">
        <f>SUM(V9:V16,V19:V25,V28:V31,V34,V37:V41,V44:V54,V57:V60,V63:V67,V71:V72)</f>
        <v>2075000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9718000</v>
      </c>
      <c r="C87" s="128">
        <f t="shared" si="48"/>
        <v>0</v>
      </c>
      <c r="D87" s="128">
        <f t="shared" si="48"/>
        <v>0</v>
      </c>
      <c r="E87" s="128">
        <f t="shared" si="48"/>
        <v>9718000</v>
      </c>
      <c r="F87" s="128">
        <f t="shared" si="48"/>
        <v>0</v>
      </c>
      <c r="G87" s="128">
        <f t="shared" si="48"/>
        <v>0</v>
      </c>
      <c r="H87" s="128">
        <f t="shared" si="48"/>
        <v>19000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435000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454000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4.6717431570281951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454000</v>
      </c>
      <c r="C91" s="108"/>
      <c r="D91" s="108"/>
      <c r="E91" s="108">
        <f t="shared" si="49"/>
        <v>454000</v>
      </c>
      <c r="F91" s="108">
        <v>0</v>
      </c>
      <c r="G91" s="108">
        <v>0</v>
      </c>
      <c r="H91" s="108">
        <v>19000</v>
      </c>
      <c r="I91" s="108"/>
      <c r="J91" s="108"/>
      <c r="K91" s="108"/>
      <c r="L91" s="108">
        <v>435000</v>
      </c>
      <c r="M91" s="108"/>
      <c r="N91" s="108"/>
      <c r="O91" s="108"/>
      <c r="P91" s="108">
        <f t="shared" si="50"/>
        <v>454000</v>
      </c>
      <c r="Q91" s="108">
        <f t="shared" si="51"/>
        <v>0</v>
      </c>
      <c r="R91" s="98">
        <f t="shared" si="52"/>
        <v>-100</v>
      </c>
      <c r="S91" s="98">
        <f t="shared" si="53"/>
        <v>0</v>
      </c>
      <c r="T91" s="98">
        <f t="shared" si="54"/>
        <v>100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9264000</v>
      </c>
      <c r="C93" s="108"/>
      <c r="D93" s="108"/>
      <c r="E93" s="108">
        <f t="shared" si="49"/>
        <v>9264000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9718000</v>
      </c>
      <c r="C114" s="137">
        <f t="shared" si="62"/>
        <v>0</v>
      </c>
      <c r="D114" s="137">
        <f t="shared" si="62"/>
        <v>0</v>
      </c>
      <c r="E114" s="137">
        <f t="shared" si="62"/>
        <v>9718000</v>
      </c>
      <c r="F114" s="137">
        <f t="shared" si="62"/>
        <v>0</v>
      </c>
      <c r="G114" s="137">
        <f t="shared" si="62"/>
        <v>0</v>
      </c>
      <c r="H114" s="137">
        <f t="shared" si="62"/>
        <v>19000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435000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454000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4.671743157028195E-2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9718000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9718000</v>
      </c>
      <c r="F115" s="139">
        <f t="shared" si="63"/>
        <v>0</v>
      </c>
      <c r="G115" s="139">
        <f t="shared" si="63"/>
        <v>0</v>
      </c>
      <c r="H115" s="139">
        <f t="shared" si="63"/>
        <v>19000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435000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454000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4.671743157028195E-2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fYqjX2W4RUhzoTA0SKWdZMZ9z1NOYD+FBmhp/Bup+Owsnt9gGiQ0nQvYoBiglCcwPkzZqkRJZBIGitFMB3ShTg==" saltValue="sh0N8WrsR77W6Q5jRnf2R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136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3000000</v>
      </c>
      <c r="C10" s="108"/>
      <c r="D10" s="108"/>
      <c r="E10" s="108">
        <f t="shared" ref="E10:E17" si="0">$B10      +$C10      +$D10</f>
        <v>3000000</v>
      </c>
      <c r="F10" s="109">
        <v>3000000</v>
      </c>
      <c r="G10" s="110">
        <v>3000000</v>
      </c>
      <c r="H10" s="109"/>
      <c r="I10" s="110">
        <v>182705</v>
      </c>
      <c r="J10" s="109"/>
      <c r="K10" s="110">
        <v>2014862</v>
      </c>
      <c r="L10" s="109"/>
      <c r="M10" s="110">
        <v>340454</v>
      </c>
      <c r="N10" s="109"/>
      <c r="O10" s="110">
        <v>45960</v>
      </c>
      <c r="P10" s="109">
        <f t="shared" ref="P10:P17" si="1">$H10      +$J10      +$L10      +$N10</f>
        <v>0</v>
      </c>
      <c r="Q10" s="110">
        <f t="shared" ref="Q10:Q17" si="2">$I10      +$K10      +$M10      +$O10</f>
        <v>2583981</v>
      </c>
      <c r="R10" s="54">
        <f t="shared" ref="R10:R17" si="3">IF(($L10      =0),0,((($N10      -$L10      )/$L10      )*100))</f>
        <v>0</v>
      </c>
      <c r="S10" s="55">
        <f t="shared" ref="S10:S17" si="4">IF(($M10      =0),0,((($O10      -$M10      )/$M10      )*100))</f>
        <v>-86.500378905814003</v>
      </c>
      <c r="T10" s="54">
        <f t="shared" ref="T10:T16" si="5">IF(($E10      =0),0,(($P10      /$E10      )*100))</f>
        <v>0</v>
      </c>
      <c r="U10" s="56">
        <f t="shared" ref="U10:U16" si="6">IF(($E10      =0),0,(($Q10      /$E10      )*100))</f>
        <v>86.1327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3000000</v>
      </c>
      <c r="C17" s="111">
        <f>SUM(C9:C16)</f>
        <v>0</v>
      </c>
      <c r="D17" s="111"/>
      <c r="E17" s="111">
        <f t="shared" si="0"/>
        <v>3000000</v>
      </c>
      <c r="F17" s="112">
        <f t="shared" ref="F17:O17" si="7">SUM(F9:F16)</f>
        <v>3000000</v>
      </c>
      <c r="G17" s="113">
        <f t="shared" si="7"/>
        <v>3000000</v>
      </c>
      <c r="H17" s="112">
        <f t="shared" si="7"/>
        <v>0</v>
      </c>
      <c r="I17" s="113">
        <f t="shared" si="7"/>
        <v>182705</v>
      </c>
      <c r="J17" s="112">
        <f t="shared" si="7"/>
        <v>0</v>
      </c>
      <c r="K17" s="113">
        <f t="shared" si="7"/>
        <v>2014862</v>
      </c>
      <c r="L17" s="112">
        <f t="shared" si="7"/>
        <v>0</v>
      </c>
      <c r="M17" s="113">
        <f t="shared" si="7"/>
        <v>340454</v>
      </c>
      <c r="N17" s="112">
        <f t="shared" si="7"/>
        <v>0</v>
      </c>
      <c r="O17" s="113">
        <f t="shared" si="7"/>
        <v>45960</v>
      </c>
      <c r="P17" s="112">
        <f t="shared" si="1"/>
        <v>0</v>
      </c>
      <c r="Q17" s="113">
        <f t="shared" si="2"/>
        <v>2583981</v>
      </c>
      <c r="R17" s="58">
        <f t="shared" si="3"/>
        <v>0</v>
      </c>
      <c r="S17" s="59">
        <f t="shared" si="4"/>
        <v>-86.500378905814003</v>
      </c>
      <c r="T17" s="58">
        <f>IF((SUM($E9:$E14))=0,0,(P17/(SUM($E9:$E14))*100))</f>
        <v>0</v>
      </c>
      <c r="U17" s="60">
        <f>IF((SUM($E9:$E14))=0,0,(Q17/(SUM($E9:$E14))*100))</f>
        <v>86.1327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1200000</v>
      </c>
      <c r="C34" s="108"/>
      <c r="D34" s="108"/>
      <c r="E34" s="108">
        <f>$B34      +$C34      +$D34</f>
        <v>1200000</v>
      </c>
      <c r="F34" s="109">
        <v>1200000</v>
      </c>
      <c r="G34" s="110">
        <v>1200000</v>
      </c>
      <c r="H34" s="109"/>
      <c r="I34" s="110"/>
      <c r="J34" s="109">
        <v>661000</v>
      </c>
      <c r="K34" s="110">
        <v>660470</v>
      </c>
      <c r="L34" s="109">
        <v>280000</v>
      </c>
      <c r="M34" s="110">
        <v>179530</v>
      </c>
      <c r="N34" s="109">
        <v>259000</v>
      </c>
      <c r="O34" s="110"/>
      <c r="P34" s="109">
        <f>$H34      +$J34      +$L34      +$N34</f>
        <v>1200000</v>
      </c>
      <c r="Q34" s="110">
        <f>$I34      +$K34      +$M34      +$O34</f>
        <v>840000</v>
      </c>
      <c r="R34" s="54">
        <f>IF(($L34      =0),0,((($N34      -$L34      )/$L34      )*100))</f>
        <v>-7.5</v>
      </c>
      <c r="S34" s="55">
        <f>IF(($M34      =0),0,((($O34      -$M34      )/$M34      )*100))</f>
        <v>-100</v>
      </c>
      <c r="T34" s="54">
        <f>IF(($E34      =0),0,(($P34      /$E34      )*100))</f>
        <v>100</v>
      </c>
      <c r="U34" s="56">
        <f>IF(($E34      =0),0,(($Q34      /$E34      )*100))</f>
        <v>70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1200000</v>
      </c>
      <c r="C35" s="111">
        <f>C34</f>
        <v>0</v>
      </c>
      <c r="D35" s="111"/>
      <c r="E35" s="111">
        <f>$B35      +$C35      +$D35</f>
        <v>1200000</v>
      </c>
      <c r="F35" s="112">
        <f t="shared" ref="F35:O35" si="17">F34</f>
        <v>1200000</v>
      </c>
      <c r="G35" s="113">
        <f t="shared" si="17"/>
        <v>1200000</v>
      </c>
      <c r="H35" s="112">
        <f t="shared" si="17"/>
        <v>0</v>
      </c>
      <c r="I35" s="113">
        <f t="shared" si="17"/>
        <v>0</v>
      </c>
      <c r="J35" s="112">
        <f t="shared" si="17"/>
        <v>661000</v>
      </c>
      <c r="K35" s="113">
        <f t="shared" si="17"/>
        <v>660470</v>
      </c>
      <c r="L35" s="112">
        <f t="shared" si="17"/>
        <v>280000</v>
      </c>
      <c r="M35" s="113">
        <f t="shared" si="17"/>
        <v>179530</v>
      </c>
      <c r="N35" s="112">
        <f t="shared" si="17"/>
        <v>259000</v>
      </c>
      <c r="O35" s="113">
        <f t="shared" si="17"/>
        <v>0</v>
      </c>
      <c r="P35" s="112">
        <f>$H35      +$J35      +$L35      +$N35</f>
        <v>1200000</v>
      </c>
      <c r="Q35" s="113">
        <f>$I35      +$K35      +$M35      +$O35</f>
        <v>840000</v>
      </c>
      <c r="R35" s="58">
        <f>IF(($L35      =0),0,((($N35      -$L35      )/$L35      )*100))</f>
        <v>-7.5</v>
      </c>
      <c r="S35" s="59">
        <f>IF(($M35      =0),0,((($O35      -$M35      )/$M35      )*100))</f>
        <v>-100</v>
      </c>
      <c r="T35" s="58">
        <f>IF($E35   =0,0,($P35   /$E35   )*100)</f>
        <v>100</v>
      </c>
      <c r="U35" s="60">
        <f>IF($E35   =0,0,($Q35   /$E35   )*100)</f>
        <v>70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0</v>
      </c>
      <c r="C42" s="111">
        <f>SUM(C37:C41)</f>
        <v>0</v>
      </c>
      <c r="D42" s="111"/>
      <c r="E42" s="111">
        <f t="shared" si="18"/>
        <v>0</v>
      </c>
      <c r="F42" s="112">
        <f t="shared" ref="F42:O42" si="25">SUM(F37:F41)</f>
        <v>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30000000</v>
      </c>
      <c r="C53" s="108">
        <v>30318000</v>
      </c>
      <c r="D53" s="108"/>
      <c r="E53" s="108">
        <f t="shared" si="26"/>
        <v>60318000</v>
      </c>
      <c r="F53" s="109">
        <v>60318000</v>
      </c>
      <c r="G53" s="110">
        <v>60318000</v>
      </c>
      <c r="H53" s="109">
        <v>12602000</v>
      </c>
      <c r="I53" s="110">
        <v>6599309</v>
      </c>
      <c r="J53" s="109">
        <v>8983000</v>
      </c>
      <c r="K53" s="110">
        <v>13982848</v>
      </c>
      <c r="L53" s="109"/>
      <c r="M53" s="110"/>
      <c r="N53" s="109">
        <v>4460000</v>
      </c>
      <c r="O53" s="110">
        <v>9801034</v>
      </c>
      <c r="P53" s="109">
        <f t="shared" si="27"/>
        <v>26045000</v>
      </c>
      <c r="Q53" s="110">
        <f t="shared" si="28"/>
        <v>30383191</v>
      </c>
      <c r="R53" s="54">
        <f t="shared" si="29"/>
        <v>0</v>
      </c>
      <c r="S53" s="55">
        <f t="shared" si="30"/>
        <v>0</v>
      </c>
      <c r="T53" s="54">
        <f t="shared" si="31"/>
        <v>43.179482078318252</v>
      </c>
      <c r="U53" s="56">
        <f t="shared" si="32"/>
        <v>50.371681753373785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30000000</v>
      </c>
      <c r="C55" s="111">
        <f>SUM(C44:C54)</f>
        <v>30318000</v>
      </c>
      <c r="D55" s="111"/>
      <c r="E55" s="111">
        <f t="shared" si="26"/>
        <v>60318000</v>
      </c>
      <c r="F55" s="112">
        <f t="shared" ref="F55:O55" si="33">SUM(F44:F54)</f>
        <v>60318000</v>
      </c>
      <c r="G55" s="113">
        <f t="shared" si="33"/>
        <v>60318000</v>
      </c>
      <c r="H55" s="112">
        <f t="shared" si="33"/>
        <v>12602000</v>
      </c>
      <c r="I55" s="113">
        <f t="shared" si="33"/>
        <v>6599309</v>
      </c>
      <c r="J55" s="112">
        <f t="shared" si="33"/>
        <v>8983000</v>
      </c>
      <c r="K55" s="113">
        <f t="shared" si="33"/>
        <v>13982848</v>
      </c>
      <c r="L55" s="112">
        <f t="shared" si="33"/>
        <v>0</v>
      </c>
      <c r="M55" s="113">
        <f t="shared" si="33"/>
        <v>0</v>
      </c>
      <c r="N55" s="112">
        <f t="shared" si="33"/>
        <v>4460000</v>
      </c>
      <c r="O55" s="113">
        <f t="shared" si="33"/>
        <v>9801034</v>
      </c>
      <c r="P55" s="112">
        <f t="shared" si="27"/>
        <v>26045000</v>
      </c>
      <c r="Q55" s="113">
        <f t="shared" si="28"/>
        <v>30383191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43.179482078318252</v>
      </c>
      <c r="U55" s="60">
        <f>IF((+$E45+$E47+$E49+$E50+$E53) =0,0,(Q55   /(+$E45+$E47+$E49+$E50+$E53) )*100)</f>
        <v>50.371681753373785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34200000</v>
      </c>
      <c r="C69" s="120">
        <f>SUM(C9:C16,C19:C25,C28:C31,C34,C37:C41,C44:C54,C57:C60,C63:C67)</f>
        <v>30318000</v>
      </c>
      <c r="D69" s="120"/>
      <c r="E69" s="120">
        <f t="shared" si="35"/>
        <v>64518000</v>
      </c>
      <c r="F69" s="121">
        <f t="shared" ref="F69:O69" si="43">SUM(F9:F16,F19:F25,F28:F31,F34,F37:F41,F44:F54,F57:F60,F63:F67)</f>
        <v>64518000</v>
      </c>
      <c r="G69" s="122">
        <f t="shared" si="43"/>
        <v>64518000</v>
      </c>
      <c r="H69" s="121">
        <f t="shared" si="43"/>
        <v>12602000</v>
      </c>
      <c r="I69" s="122">
        <f t="shared" si="43"/>
        <v>6782014</v>
      </c>
      <c r="J69" s="121">
        <f t="shared" si="43"/>
        <v>9644000</v>
      </c>
      <c r="K69" s="122">
        <f t="shared" si="43"/>
        <v>16658180</v>
      </c>
      <c r="L69" s="121">
        <f t="shared" si="43"/>
        <v>280000</v>
      </c>
      <c r="M69" s="122">
        <f t="shared" si="43"/>
        <v>519984</v>
      </c>
      <c r="N69" s="121">
        <f t="shared" si="43"/>
        <v>4719000</v>
      </c>
      <c r="O69" s="122">
        <f t="shared" si="43"/>
        <v>9846994</v>
      </c>
      <c r="P69" s="121">
        <f t="shared" si="36"/>
        <v>27245000</v>
      </c>
      <c r="Q69" s="122">
        <f t="shared" si="37"/>
        <v>33807172</v>
      </c>
      <c r="R69" s="67">
        <f t="shared" si="38"/>
        <v>1585.3571428571427</v>
      </c>
      <c r="S69" s="68">
        <f t="shared" si="39"/>
        <v>1793.7109603372412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42.228525372764189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52.399597011686659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8610000</v>
      </c>
      <c r="C71" s="108">
        <v>-5000</v>
      </c>
      <c r="D71" s="108"/>
      <c r="E71" s="108">
        <f>$B71      +$C71      +$D71</f>
        <v>8605000</v>
      </c>
      <c r="F71" s="109">
        <v>8605000</v>
      </c>
      <c r="G71" s="110">
        <v>8605000</v>
      </c>
      <c r="H71" s="109">
        <v>3406000</v>
      </c>
      <c r="I71" s="110">
        <v>2454482</v>
      </c>
      <c r="J71" s="109">
        <v>2458000</v>
      </c>
      <c r="K71" s="110">
        <v>1998809</v>
      </c>
      <c r="L71" s="109">
        <v>2741000</v>
      </c>
      <c r="M71" s="110">
        <v>6598714</v>
      </c>
      <c r="N71" s="109"/>
      <c r="O71" s="110">
        <v>4381817</v>
      </c>
      <c r="P71" s="109">
        <f>$H71      +$J71      +$L71      +$N71</f>
        <v>8605000</v>
      </c>
      <c r="Q71" s="110">
        <f>$I71      +$K71      +$M71      +$O71</f>
        <v>15433822</v>
      </c>
      <c r="R71" s="54">
        <f>IF(($L71      =0),0,((($N71      -$L71      )/$L71      )*100))</f>
        <v>-100</v>
      </c>
      <c r="S71" s="55">
        <f>IF(($M71      =0),0,((($O71      -$M71      )/$M71      )*100))</f>
        <v>-33.595894594007255</v>
      </c>
      <c r="T71" s="54">
        <f>IF(($E71      =0),0,(($P71      /$E71      )*100))</f>
        <v>100</v>
      </c>
      <c r="U71" s="56">
        <f>IF(($E71      =0),0,(($Q71      /$E71      )*100))</f>
        <v>179.35876815804767</v>
      </c>
      <c r="V71" s="109">
        <v>8929000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8610000</v>
      </c>
      <c r="C73" s="117">
        <f>SUM(C71:C72)</f>
        <v>-5000</v>
      </c>
      <c r="D73" s="117"/>
      <c r="E73" s="117">
        <f>$B73      +$C73      +$D73</f>
        <v>8605000</v>
      </c>
      <c r="F73" s="118">
        <f t="shared" ref="F73:O73" si="44">SUM(F71:F72)</f>
        <v>8605000</v>
      </c>
      <c r="G73" s="119">
        <f t="shared" si="44"/>
        <v>8605000</v>
      </c>
      <c r="H73" s="118">
        <f t="shared" si="44"/>
        <v>3406000</v>
      </c>
      <c r="I73" s="119">
        <f t="shared" si="44"/>
        <v>2454482</v>
      </c>
      <c r="J73" s="118">
        <f t="shared" si="44"/>
        <v>2458000</v>
      </c>
      <c r="K73" s="119">
        <f t="shared" si="44"/>
        <v>1998809</v>
      </c>
      <c r="L73" s="118">
        <f t="shared" si="44"/>
        <v>2741000</v>
      </c>
      <c r="M73" s="119">
        <f t="shared" si="44"/>
        <v>6598714</v>
      </c>
      <c r="N73" s="118">
        <f t="shared" si="44"/>
        <v>0</v>
      </c>
      <c r="O73" s="119">
        <f t="shared" si="44"/>
        <v>4381817</v>
      </c>
      <c r="P73" s="118">
        <f>$H73      +$J73      +$L73      +$N73</f>
        <v>8605000</v>
      </c>
      <c r="Q73" s="119">
        <f>$I73      +$K73      +$M73      +$O73</f>
        <v>15433822</v>
      </c>
      <c r="R73" s="63">
        <f>IF(($L73      =0),0,((($N73      -$L73      )/$L73      )*100))</f>
        <v>-100</v>
      </c>
      <c r="S73" s="64">
        <f>IF(($M73      =0),0,((($O73      -$M73      )/$M73      )*100))</f>
        <v>-33.595894594007255</v>
      </c>
      <c r="T73" s="63">
        <f>IF(($E71      =0),0,(($P71      /$E71      )*100))</f>
        <v>100</v>
      </c>
      <c r="U73" s="65">
        <f>IF($E71   =0,0,($Q71   /$E71 )*100)</f>
        <v>179.35876815804767</v>
      </c>
      <c r="V73" s="118">
        <f>SUM(V71:V72)</f>
        <v>8929000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8610000</v>
      </c>
      <c r="C74" s="120">
        <f>SUM(C71:C72)</f>
        <v>-5000</v>
      </c>
      <c r="D74" s="120"/>
      <c r="E74" s="120">
        <f>$B74      +$C74      +$D74</f>
        <v>8605000</v>
      </c>
      <c r="F74" s="121">
        <f t="shared" ref="F74:O74" si="45">SUM(F71:F72)</f>
        <v>8605000</v>
      </c>
      <c r="G74" s="122">
        <f t="shared" si="45"/>
        <v>8605000</v>
      </c>
      <c r="H74" s="121">
        <f t="shared" si="45"/>
        <v>3406000</v>
      </c>
      <c r="I74" s="122">
        <f t="shared" si="45"/>
        <v>2454482</v>
      </c>
      <c r="J74" s="121">
        <f t="shared" si="45"/>
        <v>2458000</v>
      </c>
      <c r="K74" s="122">
        <f t="shared" si="45"/>
        <v>1998809</v>
      </c>
      <c r="L74" s="121">
        <f t="shared" si="45"/>
        <v>2741000</v>
      </c>
      <c r="M74" s="122">
        <f t="shared" si="45"/>
        <v>6598714</v>
      </c>
      <c r="N74" s="121">
        <f t="shared" si="45"/>
        <v>0</v>
      </c>
      <c r="O74" s="122">
        <f t="shared" si="45"/>
        <v>4381817</v>
      </c>
      <c r="P74" s="121">
        <f>$H74      +$J74      +$L74      +$N74</f>
        <v>8605000</v>
      </c>
      <c r="Q74" s="122">
        <f>$I74      +$K74      +$M74      +$O74</f>
        <v>15433822</v>
      </c>
      <c r="R74" s="67">
        <f>IF(($L74      =0),0,((($N74      -$L74      )/$L74      )*100))</f>
        <v>-100</v>
      </c>
      <c r="S74" s="68">
        <f>IF(($M74      =0),0,((($O74      -$M74      )/$M74      )*100))</f>
        <v>-33.595894594007255</v>
      </c>
      <c r="T74" s="67">
        <f>IF(($E71      =0),0,(($P71      /$E71      )*100))</f>
        <v>100</v>
      </c>
      <c r="U74" s="71">
        <f>IF($E71   =0,0,($Q71   /$E71 )*100)</f>
        <v>179.35876815804767</v>
      </c>
      <c r="V74" s="121">
        <f>SUM(V71:V72)</f>
        <v>8929000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42810000</v>
      </c>
      <c r="C75" s="120">
        <f>SUM(C9:C16,C19:C25,C28:C31,C34,C37:C41,C44:C54,C57:C60,C63:C67,C71:C72)</f>
        <v>30313000</v>
      </c>
      <c r="D75" s="120"/>
      <c r="E75" s="120">
        <f>$B75      +$C75      +$D75</f>
        <v>73123000</v>
      </c>
      <c r="F75" s="121">
        <f t="shared" ref="F75:O75" si="46">SUM(F9:F16,F19:F25,F28:F31,F34,F37:F41,F44:F54,F57:F60,F63:F67,F71:F72)</f>
        <v>73123000</v>
      </c>
      <c r="G75" s="122">
        <f t="shared" si="46"/>
        <v>73123000</v>
      </c>
      <c r="H75" s="121">
        <f t="shared" si="46"/>
        <v>16008000</v>
      </c>
      <c r="I75" s="122">
        <f t="shared" si="46"/>
        <v>9236496</v>
      </c>
      <c r="J75" s="121">
        <f t="shared" si="46"/>
        <v>12102000</v>
      </c>
      <c r="K75" s="122">
        <f t="shared" si="46"/>
        <v>18656989</v>
      </c>
      <c r="L75" s="121">
        <f t="shared" si="46"/>
        <v>3021000</v>
      </c>
      <c r="M75" s="122">
        <f t="shared" si="46"/>
        <v>7118698</v>
      </c>
      <c r="N75" s="121">
        <f t="shared" si="46"/>
        <v>4719000</v>
      </c>
      <c r="O75" s="122">
        <f t="shared" si="46"/>
        <v>14228811</v>
      </c>
      <c r="P75" s="121">
        <f>$H75      +$J75      +$L75      +$N75</f>
        <v>35850000</v>
      </c>
      <c r="Q75" s="122">
        <f>$I75      +$K75      +$M75      +$O75</f>
        <v>49240994</v>
      </c>
      <c r="R75" s="67">
        <f>IF(($L75      =0),0,((($N75      -$L75      )/$L75      )*100))</f>
        <v>56.206554121151939</v>
      </c>
      <c r="S75" s="68">
        <f>IF(($M75      =0),0,((($O75      -$M75      )/$M75      )*100))</f>
        <v>99.879402104148824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49.026981934548637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67.339953229490035</v>
      </c>
      <c r="V75" s="121">
        <f>SUM(V9:V16,V19:V25,V28:V31,V34,V37:V41,V44:V54,V57:V60,V63:V67,V71:V72)</f>
        <v>8929000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2434000</v>
      </c>
      <c r="C87" s="128">
        <f t="shared" si="48"/>
        <v>0</v>
      </c>
      <c r="D87" s="128">
        <f t="shared" si="48"/>
        <v>0</v>
      </c>
      <c r="E87" s="128">
        <f t="shared" si="48"/>
        <v>2434000</v>
      </c>
      <c r="F87" s="128">
        <f t="shared" si="48"/>
        <v>0</v>
      </c>
      <c r="G87" s="128">
        <f t="shared" si="48"/>
        <v>0</v>
      </c>
      <c r="H87" s="128">
        <f t="shared" si="48"/>
        <v>49000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1085000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1134000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46.589975349219394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1134000</v>
      </c>
      <c r="C91" s="108"/>
      <c r="D91" s="108"/>
      <c r="E91" s="108">
        <f t="shared" si="49"/>
        <v>1134000</v>
      </c>
      <c r="F91" s="108">
        <v>0</v>
      </c>
      <c r="G91" s="108">
        <v>0</v>
      </c>
      <c r="H91" s="108">
        <v>49000</v>
      </c>
      <c r="I91" s="108"/>
      <c r="J91" s="108"/>
      <c r="K91" s="108"/>
      <c r="L91" s="108">
        <v>1085000</v>
      </c>
      <c r="M91" s="108"/>
      <c r="N91" s="108"/>
      <c r="O91" s="108"/>
      <c r="P91" s="108">
        <f t="shared" si="50"/>
        <v>1134000</v>
      </c>
      <c r="Q91" s="108">
        <f t="shared" si="51"/>
        <v>0</v>
      </c>
      <c r="R91" s="98">
        <f t="shared" si="52"/>
        <v>-100</v>
      </c>
      <c r="S91" s="98">
        <f t="shared" si="53"/>
        <v>0</v>
      </c>
      <c r="T91" s="98">
        <f t="shared" si="54"/>
        <v>100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1300000</v>
      </c>
      <c r="C93" s="108"/>
      <c r="D93" s="108"/>
      <c r="E93" s="108">
        <f t="shared" si="49"/>
        <v>1300000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2434000</v>
      </c>
      <c r="C114" s="137">
        <f t="shared" si="62"/>
        <v>0</v>
      </c>
      <c r="D114" s="137">
        <f t="shared" si="62"/>
        <v>0</v>
      </c>
      <c r="E114" s="137">
        <f t="shared" si="62"/>
        <v>2434000</v>
      </c>
      <c r="F114" s="137">
        <f t="shared" si="62"/>
        <v>0</v>
      </c>
      <c r="G114" s="137">
        <f t="shared" si="62"/>
        <v>0</v>
      </c>
      <c r="H114" s="137">
        <f t="shared" si="62"/>
        <v>49000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1085000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1134000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0.46589975349219392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2434000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2434000</v>
      </c>
      <c r="F115" s="139">
        <f t="shared" si="63"/>
        <v>0</v>
      </c>
      <c r="G115" s="139">
        <f t="shared" si="63"/>
        <v>0</v>
      </c>
      <c r="H115" s="139">
        <f t="shared" si="63"/>
        <v>49000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1085000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1134000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0.46589975349219392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/iSdLi6mH93FX7G63iLAZiq+i7QG9bNxqxsR5owjScM2e3coP9xiwGHDc7UtFgeDes0p18bOLalu0neeIFEEww==" saltValue="m2kyOiAn3ZLAfsbBeyrRS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137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3000000</v>
      </c>
      <c r="C10" s="108"/>
      <c r="D10" s="108"/>
      <c r="E10" s="108">
        <f t="shared" ref="E10:E17" si="0">$B10      +$C10      +$D10</f>
        <v>3000000</v>
      </c>
      <c r="F10" s="109">
        <v>3000000</v>
      </c>
      <c r="G10" s="110">
        <v>3000000</v>
      </c>
      <c r="H10" s="109"/>
      <c r="I10" s="110"/>
      <c r="J10" s="109">
        <v>321000</v>
      </c>
      <c r="K10" s="110"/>
      <c r="L10" s="109">
        <v>44000</v>
      </c>
      <c r="M10" s="110"/>
      <c r="N10" s="109"/>
      <c r="O10" s="110">
        <v>2241429</v>
      </c>
      <c r="P10" s="109">
        <f t="shared" ref="P10:P17" si="1">$H10      +$J10      +$L10      +$N10</f>
        <v>365000</v>
      </c>
      <c r="Q10" s="110">
        <f t="shared" ref="Q10:Q17" si="2">$I10      +$K10      +$M10      +$O10</f>
        <v>2241429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0</v>
      </c>
      <c r="T10" s="54">
        <f t="shared" ref="T10:T16" si="5">IF(($E10      =0),0,(($P10      /$E10      )*100))</f>
        <v>12.166666666666668</v>
      </c>
      <c r="U10" s="56">
        <f t="shared" ref="U10:U16" si="6">IF(($E10      =0),0,(($Q10      /$E10      )*100))</f>
        <v>74.714299999999994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>
        <v>30000000</v>
      </c>
      <c r="C14" s="108">
        <v>-10000000</v>
      </c>
      <c r="D14" s="108"/>
      <c r="E14" s="108">
        <f t="shared" si="0"/>
        <v>20000000</v>
      </c>
      <c r="F14" s="109">
        <v>20000000</v>
      </c>
      <c r="G14" s="110">
        <v>20000000</v>
      </c>
      <c r="H14" s="109"/>
      <c r="I14" s="110"/>
      <c r="J14" s="109"/>
      <c r="K14" s="110"/>
      <c r="L14" s="109">
        <v>1260000</v>
      </c>
      <c r="M14" s="110">
        <v>1260000</v>
      </c>
      <c r="N14" s="109"/>
      <c r="O14" s="110">
        <v>872062</v>
      </c>
      <c r="P14" s="109">
        <f t="shared" si="1"/>
        <v>1260000</v>
      </c>
      <c r="Q14" s="110">
        <f t="shared" si="2"/>
        <v>2132062</v>
      </c>
      <c r="R14" s="54">
        <f t="shared" si="3"/>
        <v>-100</v>
      </c>
      <c r="S14" s="55">
        <f t="shared" si="4"/>
        <v>-30.788730158730161</v>
      </c>
      <c r="T14" s="54">
        <f t="shared" si="5"/>
        <v>6.3</v>
      </c>
      <c r="U14" s="56">
        <f t="shared" si="6"/>
        <v>10.660310000000001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>
        <v>2000000</v>
      </c>
      <c r="C15" s="108">
        <v>-2000000</v>
      </c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35000000</v>
      </c>
      <c r="C17" s="111">
        <f>SUM(C9:C16)</f>
        <v>-12000000</v>
      </c>
      <c r="D17" s="111"/>
      <c r="E17" s="111">
        <f t="shared" si="0"/>
        <v>23000000</v>
      </c>
      <c r="F17" s="112">
        <f t="shared" ref="F17:O17" si="7">SUM(F9:F16)</f>
        <v>23000000</v>
      </c>
      <c r="G17" s="113">
        <f t="shared" si="7"/>
        <v>23000000</v>
      </c>
      <c r="H17" s="112">
        <f t="shared" si="7"/>
        <v>0</v>
      </c>
      <c r="I17" s="113">
        <f t="shared" si="7"/>
        <v>0</v>
      </c>
      <c r="J17" s="112">
        <f t="shared" si="7"/>
        <v>321000</v>
      </c>
      <c r="K17" s="113">
        <f t="shared" si="7"/>
        <v>0</v>
      </c>
      <c r="L17" s="112">
        <f t="shared" si="7"/>
        <v>1304000</v>
      </c>
      <c r="M17" s="113">
        <f t="shared" si="7"/>
        <v>1260000</v>
      </c>
      <c r="N17" s="112">
        <f t="shared" si="7"/>
        <v>0</v>
      </c>
      <c r="O17" s="113">
        <f t="shared" si="7"/>
        <v>3113491</v>
      </c>
      <c r="P17" s="112">
        <f t="shared" si="1"/>
        <v>1625000</v>
      </c>
      <c r="Q17" s="113">
        <f t="shared" si="2"/>
        <v>4373491</v>
      </c>
      <c r="R17" s="58">
        <f t="shared" si="3"/>
        <v>-100</v>
      </c>
      <c r="S17" s="59">
        <f t="shared" si="4"/>
        <v>147.10246031746033</v>
      </c>
      <c r="T17" s="58">
        <f>IF((SUM($E9:$E14))=0,0,(P17/(SUM($E9:$E14))*100))</f>
        <v>7.0652173913043477</v>
      </c>
      <c r="U17" s="60">
        <f>IF((SUM($E9:$E14))=0,0,(Q17/(SUM($E9:$E14))*100))</f>
        <v>19.015178260869565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1200000</v>
      </c>
      <c r="C34" s="108"/>
      <c r="D34" s="108"/>
      <c r="E34" s="108">
        <f>$B34      +$C34      +$D34</f>
        <v>1200000</v>
      </c>
      <c r="F34" s="109">
        <v>1200000</v>
      </c>
      <c r="G34" s="110">
        <v>1200000</v>
      </c>
      <c r="H34" s="109">
        <v>300000</v>
      </c>
      <c r="I34" s="110"/>
      <c r="J34" s="109">
        <v>503000</v>
      </c>
      <c r="K34" s="110"/>
      <c r="L34" s="109">
        <v>54000</v>
      </c>
      <c r="M34" s="110"/>
      <c r="N34" s="109"/>
      <c r="O34" s="110"/>
      <c r="P34" s="109">
        <f>$H34      +$J34      +$L34      +$N34</f>
        <v>857000</v>
      </c>
      <c r="Q34" s="110">
        <f>$I34      +$K34      +$M34      +$O34</f>
        <v>0</v>
      </c>
      <c r="R34" s="54">
        <f>IF(($L34      =0),0,((($N34      -$L34      )/$L34      )*100))</f>
        <v>-100</v>
      </c>
      <c r="S34" s="55">
        <f>IF(($M34      =0),0,((($O34      -$M34      )/$M34      )*100))</f>
        <v>0</v>
      </c>
      <c r="T34" s="54">
        <f>IF(($E34      =0),0,(($P34      /$E34      )*100))</f>
        <v>71.416666666666657</v>
      </c>
      <c r="U34" s="56">
        <f>IF(($E34      =0),0,(($Q34      /$E34      )*100))</f>
        <v>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1200000</v>
      </c>
      <c r="C35" s="111">
        <f>C34</f>
        <v>0</v>
      </c>
      <c r="D35" s="111"/>
      <c r="E35" s="111">
        <f>$B35      +$C35      +$D35</f>
        <v>1200000</v>
      </c>
      <c r="F35" s="112">
        <f t="shared" ref="F35:O35" si="17">F34</f>
        <v>1200000</v>
      </c>
      <c r="G35" s="113">
        <f t="shared" si="17"/>
        <v>1200000</v>
      </c>
      <c r="H35" s="112">
        <f t="shared" si="17"/>
        <v>300000</v>
      </c>
      <c r="I35" s="113">
        <f t="shared" si="17"/>
        <v>0</v>
      </c>
      <c r="J35" s="112">
        <f t="shared" si="17"/>
        <v>503000</v>
      </c>
      <c r="K35" s="113">
        <f t="shared" si="17"/>
        <v>0</v>
      </c>
      <c r="L35" s="112">
        <f t="shared" si="17"/>
        <v>54000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857000</v>
      </c>
      <c r="Q35" s="113">
        <f>$I35      +$K35      +$M35      +$O35</f>
        <v>0</v>
      </c>
      <c r="R35" s="58">
        <f>IF(($L35      =0),0,((($N35      -$L35      )/$L35      )*100))</f>
        <v>-100</v>
      </c>
      <c r="S35" s="59">
        <f>IF(($M35      =0),0,((($O35      -$M35      )/$M35      )*100))</f>
        <v>0</v>
      </c>
      <c r="T35" s="58">
        <f>IF($E35   =0,0,($P35   /$E35   )*100)</f>
        <v>71.416666666666657</v>
      </c>
      <c r="U35" s="60">
        <f>IF($E35   =0,0,($Q35   /$E35   )*100)</f>
        <v>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0</v>
      </c>
      <c r="C42" s="111">
        <f>SUM(C37:C41)</f>
        <v>0</v>
      </c>
      <c r="D42" s="111"/>
      <c r="E42" s="111">
        <f t="shared" si="18"/>
        <v>0</v>
      </c>
      <c r="F42" s="112">
        <f t="shared" ref="F42:O42" si="25">SUM(F37:F41)</f>
        <v>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>
        <v>5000000</v>
      </c>
      <c r="C46" s="108"/>
      <c r="D46" s="108"/>
      <c r="E46" s="108">
        <f t="shared" si="26"/>
        <v>5000000</v>
      </c>
      <c r="F46" s="109">
        <v>5000000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11233000</v>
      </c>
      <c r="C53" s="108">
        <v>-2000000</v>
      </c>
      <c r="D53" s="108"/>
      <c r="E53" s="108">
        <f t="shared" si="26"/>
        <v>9233000</v>
      </c>
      <c r="F53" s="109">
        <v>9233000</v>
      </c>
      <c r="G53" s="110">
        <v>9233000</v>
      </c>
      <c r="H53" s="109"/>
      <c r="I53" s="110"/>
      <c r="J53" s="109">
        <v>783000</v>
      </c>
      <c r="K53" s="110">
        <v>783093</v>
      </c>
      <c r="L53" s="109">
        <v>1827000</v>
      </c>
      <c r="M53" s="110">
        <v>1827655</v>
      </c>
      <c r="N53" s="109">
        <v>5624000</v>
      </c>
      <c r="O53" s="110">
        <v>2846630</v>
      </c>
      <c r="P53" s="109">
        <f t="shared" si="27"/>
        <v>8234000</v>
      </c>
      <c r="Q53" s="110">
        <f t="shared" si="28"/>
        <v>5457378</v>
      </c>
      <c r="R53" s="54">
        <f t="shared" si="29"/>
        <v>207.82703886152163</v>
      </c>
      <c r="S53" s="55">
        <f t="shared" si="30"/>
        <v>55.753137216816086</v>
      </c>
      <c r="T53" s="54">
        <f t="shared" si="31"/>
        <v>89.180114805588644</v>
      </c>
      <c r="U53" s="56">
        <f t="shared" si="32"/>
        <v>59.107310733239473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16233000</v>
      </c>
      <c r="C55" s="111">
        <f>SUM(C44:C54)</f>
        <v>-2000000</v>
      </c>
      <c r="D55" s="111"/>
      <c r="E55" s="111">
        <f t="shared" si="26"/>
        <v>14233000</v>
      </c>
      <c r="F55" s="112">
        <f t="shared" ref="F55:O55" si="33">SUM(F44:F54)</f>
        <v>14233000</v>
      </c>
      <c r="G55" s="113">
        <f t="shared" si="33"/>
        <v>9233000</v>
      </c>
      <c r="H55" s="112">
        <f t="shared" si="33"/>
        <v>0</v>
      </c>
      <c r="I55" s="113">
        <f t="shared" si="33"/>
        <v>0</v>
      </c>
      <c r="J55" s="112">
        <f t="shared" si="33"/>
        <v>783000</v>
      </c>
      <c r="K55" s="113">
        <f t="shared" si="33"/>
        <v>783093</v>
      </c>
      <c r="L55" s="112">
        <f t="shared" si="33"/>
        <v>1827000</v>
      </c>
      <c r="M55" s="113">
        <f t="shared" si="33"/>
        <v>1827655</v>
      </c>
      <c r="N55" s="112">
        <f t="shared" si="33"/>
        <v>5624000</v>
      </c>
      <c r="O55" s="113">
        <f t="shared" si="33"/>
        <v>2846630</v>
      </c>
      <c r="P55" s="112">
        <f t="shared" si="27"/>
        <v>8234000</v>
      </c>
      <c r="Q55" s="113">
        <f t="shared" si="28"/>
        <v>5457378</v>
      </c>
      <c r="R55" s="58">
        <f t="shared" si="29"/>
        <v>207.82703886152163</v>
      </c>
      <c r="S55" s="59">
        <f t="shared" si="30"/>
        <v>55.753137216816086</v>
      </c>
      <c r="T55" s="58">
        <f>IF((+$E45+$E47+$E49+$E50+$E53) =0,0,(P55   /(+$E45+$E47+$E49+$E50+$E53) )*100)</f>
        <v>89.180114805588644</v>
      </c>
      <c r="U55" s="60">
        <f>IF((+$E45+$E47+$E49+$E50+$E53) =0,0,(Q55   /(+$E45+$E47+$E49+$E50+$E53) )*100)</f>
        <v>59.107310733239473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52433000</v>
      </c>
      <c r="C69" s="120">
        <f>SUM(C9:C16,C19:C25,C28:C31,C34,C37:C41,C44:C54,C57:C60,C63:C67)</f>
        <v>-14000000</v>
      </c>
      <c r="D69" s="120"/>
      <c r="E69" s="120">
        <f t="shared" si="35"/>
        <v>38433000</v>
      </c>
      <c r="F69" s="121">
        <f t="shared" ref="F69:O69" si="43">SUM(F9:F16,F19:F25,F28:F31,F34,F37:F41,F44:F54,F57:F60,F63:F67)</f>
        <v>38433000</v>
      </c>
      <c r="G69" s="122">
        <f t="shared" si="43"/>
        <v>33433000</v>
      </c>
      <c r="H69" s="121">
        <f t="shared" si="43"/>
        <v>300000</v>
      </c>
      <c r="I69" s="122">
        <f t="shared" si="43"/>
        <v>0</v>
      </c>
      <c r="J69" s="121">
        <f t="shared" si="43"/>
        <v>1607000</v>
      </c>
      <c r="K69" s="122">
        <f t="shared" si="43"/>
        <v>783093</v>
      </c>
      <c r="L69" s="121">
        <f t="shared" si="43"/>
        <v>3185000</v>
      </c>
      <c r="M69" s="122">
        <f t="shared" si="43"/>
        <v>3087655</v>
      </c>
      <c r="N69" s="121">
        <f t="shared" si="43"/>
        <v>5624000</v>
      </c>
      <c r="O69" s="122">
        <f t="shared" si="43"/>
        <v>5960121</v>
      </c>
      <c r="P69" s="121">
        <f t="shared" si="36"/>
        <v>10716000</v>
      </c>
      <c r="Q69" s="122">
        <f t="shared" si="37"/>
        <v>9830869</v>
      </c>
      <c r="R69" s="67">
        <f t="shared" si="38"/>
        <v>76.577708006279437</v>
      </c>
      <c r="S69" s="68">
        <f t="shared" si="39"/>
        <v>93.030665666986749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32.052164029551641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29.404686985912122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28687000</v>
      </c>
      <c r="C71" s="108">
        <v>-84000</v>
      </c>
      <c r="D71" s="108"/>
      <c r="E71" s="108">
        <f>$B71      +$C71      +$D71</f>
        <v>28603000</v>
      </c>
      <c r="F71" s="109">
        <v>28603000</v>
      </c>
      <c r="G71" s="110">
        <v>28603000</v>
      </c>
      <c r="H71" s="109">
        <v>7465000</v>
      </c>
      <c r="I71" s="110">
        <v>8708764</v>
      </c>
      <c r="J71" s="109">
        <v>11360000</v>
      </c>
      <c r="K71" s="110">
        <v>13974612</v>
      </c>
      <c r="L71" s="109">
        <v>7282000</v>
      </c>
      <c r="M71" s="110">
        <v>5136030</v>
      </c>
      <c r="N71" s="109">
        <v>2349000</v>
      </c>
      <c r="O71" s="110">
        <v>888046</v>
      </c>
      <c r="P71" s="109">
        <f>$H71      +$J71      +$L71      +$N71</f>
        <v>28456000</v>
      </c>
      <c r="Q71" s="110">
        <f>$I71      +$K71      +$M71      +$O71</f>
        <v>28707452</v>
      </c>
      <c r="R71" s="54">
        <f>IF(($L71      =0),0,((($N71      -$L71      )/$L71      )*100))</f>
        <v>-67.742378467454003</v>
      </c>
      <c r="S71" s="55">
        <f>IF(($M71      =0),0,((($O71      -$M71      )/$M71      )*100))</f>
        <v>-82.709485731197049</v>
      </c>
      <c r="T71" s="54">
        <f>IF(($E71      =0),0,(($P71      /$E71      )*100))</f>
        <v>99.486067894976046</v>
      </c>
      <c r="U71" s="56">
        <f>IF(($E71      =0),0,(($Q71      /$E71      )*100))</f>
        <v>100.36517847778205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28687000</v>
      </c>
      <c r="C73" s="117">
        <f>SUM(C71:C72)</f>
        <v>-84000</v>
      </c>
      <c r="D73" s="117"/>
      <c r="E73" s="117">
        <f>$B73      +$C73      +$D73</f>
        <v>28603000</v>
      </c>
      <c r="F73" s="118">
        <f t="shared" ref="F73:O73" si="44">SUM(F71:F72)</f>
        <v>28603000</v>
      </c>
      <c r="G73" s="119">
        <f t="shared" si="44"/>
        <v>28603000</v>
      </c>
      <c r="H73" s="118">
        <f t="shared" si="44"/>
        <v>7465000</v>
      </c>
      <c r="I73" s="119">
        <f t="shared" si="44"/>
        <v>8708764</v>
      </c>
      <c r="J73" s="118">
        <f t="shared" si="44"/>
        <v>11360000</v>
      </c>
      <c r="K73" s="119">
        <f t="shared" si="44"/>
        <v>13974612</v>
      </c>
      <c r="L73" s="118">
        <f t="shared" si="44"/>
        <v>7282000</v>
      </c>
      <c r="M73" s="119">
        <f t="shared" si="44"/>
        <v>5136030</v>
      </c>
      <c r="N73" s="118">
        <f t="shared" si="44"/>
        <v>2349000</v>
      </c>
      <c r="O73" s="119">
        <f t="shared" si="44"/>
        <v>888046</v>
      </c>
      <c r="P73" s="118">
        <f>$H73      +$J73      +$L73      +$N73</f>
        <v>28456000</v>
      </c>
      <c r="Q73" s="119">
        <f>$I73      +$K73      +$M73      +$O73</f>
        <v>28707452</v>
      </c>
      <c r="R73" s="63">
        <f>IF(($L73      =0),0,((($N73      -$L73      )/$L73      )*100))</f>
        <v>-67.742378467454003</v>
      </c>
      <c r="S73" s="64">
        <f>IF(($M73      =0),0,((($O73      -$M73      )/$M73      )*100))</f>
        <v>-82.709485731197049</v>
      </c>
      <c r="T73" s="63">
        <f>IF(($E71      =0),0,(($P71      /$E71      )*100))</f>
        <v>99.486067894976046</v>
      </c>
      <c r="U73" s="65">
        <f>IF($E71   =0,0,($Q71   /$E71 )*100)</f>
        <v>100.36517847778205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28687000</v>
      </c>
      <c r="C74" s="120">
        <f>SUM(C71:C72)</f>
        <v>-84000</v>
      </c>
      <c r="D74" s="120"/>
      <c r="E74" s="120">
        <f>$B74      +$C74      +$D74</f>
        <v>28603000</v>
      </c>
      <c r="F74" s="121">
        <f t="shared" ref="F74:O74" si="45">SUM(F71:F72)</f>
        <v>28603000</v>
      </c>
      <c r="G74" s="122">
        <f t="shared" si="45"/>
        <v>28603000</v>
      </c>
      <c r="H74" s="121">
        <f t="shared" si="45"/>
        <v>7465000</v>
      </c>
      <c r="I74" s="122">
        <f t="shared" si="45"/>
        <v>8708764</v>
      </c>
      <c r="J74" s="121">
        <f t="shared" si="45"/>
        <v>11360000</v>
      </c>
      <c r="K74" s="122">
        <f t="shared" si="45"/>
        <v>13974612</v>
      </c>
      <c r="L74" s="121">
        <f t="shared" si="45"/>
        <v>7282000</v>
      </c>
      <c r="M74" s="122">
        <f t="shared" si="45"/>
        <v>5136030</v>
      </c>
      <c r="N74" s="121">
        <f t="shared" si="45"/>
        <v>2349000</v>
      </c>
      <c r="O74" s="122">
        <f t="shared" si="45"/>
        <v>888046</v>
      </c>
      <c r="P74" s="121">
        <f>$H74      +$J74      +$L74      +$N74</f>
        <v>28456000</v>
      </c>
      <c r="Q74" s="122">
        <f>$I74      +$K74      +$M74      +$O74</f>
        <v>28707452</v>
      </c>
      <c r="R74" s="67">
        <f>IF(($L74      =0),0,((($N74      -$L74      )/$L74      )*100))</f>
        <v>-67.742378467454003</v>
      </c>
      <c r="S74" s="68">
        <f>IF(($M74      =0),0,((($O74      -$M74      )/$M74      )*100))</f>
        <v>-82.709485731197049</v>
      </c>
      <c r="T74" s="67">
        <f>IF(($E71      =0),0,(($P71      /$E71      )*100))</f>
        <v>99.486067894976046</v>
      </c>
      <c r="U74" s="71">
        <f>IF($E71   =0,0,($Q71   /$E71 )*100)</f>
        <v>100.36517847778205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81120000</v>
      </c>
      <c r="C75" s="120">
        <f>SUM(C9:C16,C19:C25,C28:C31,C34,C37:C41,C44:C54,C57:C60,C63:C67,C71:C72)</f>
        <v>-14084000</v>
      </c>
      <c r="D75" s="120"/>
      <c r="E75" s="120">
        <f>$B75      +$C75      +$D75</f>
        <v>67036000</v>
      </c>
      <c r="F75" s="121">
        <f t="shared" ref="F75:O75" si="46">SUM(F9:F16,F19:F25,F28:F31,F34,F37:F41,F44:F54,F57:F60,F63:F67,F71:F72)</f>
        <v>67036000</v>
      </c>
      <c r="G75" s="122">
        <f t="shared" si="46"/>
        <v>62036000</v>
      </c>
      <c r="H75" s="121">
        <f t="shared" si="46"/>
        <v>7765000</v>
      </c>
      <c r="I75" s="122">
        <f t="shared" si="46"/>
        <v>8708764</v>
      </c>
      <c r="J75" s="121">
        <f t="shared" si="46"/>
        <v>12967000</v>
      </c>
      <c r="K75" s="122">
        <f t="shared" si="46"/>
        <v>14757705</v>
      </c>
      <c r="L75" s="121">
        <f t="shared" si="46"/>
        <v>10467000</v>
      </c>
      <c r="M75" s="122">
        <f t="shared" si="46"/>
        <v>8223685</v>
      </c>
      <c r="N75" s="121">
        <f t="shared" si="46"/>
        <v>7973000</v>
      </c>
      <c r="O75" s="122">
        <f t="shared" si="46"/>
        <v>6848167</v>
      </c>
      <c r="P75" s="121">
        <f>$H75      +$J75      +$L75      +$N75</f>
        <v>39172000</v>
      </c>
      <c r="Q75" s="122">
        <f>$I75      +$K75      +$M75      +$O75</f>
        <v>38538321</v>
      </c>
      <c r="R75" s="67">
        <f>IF(($L75      =0),0,((($N75      -$L75      )/$L75      )*100))</f>
        <v>-23.827266647558996</v>
      </c>
      <c r="S75" s="68">
        <f>IF(($M75      =0),0,((($O75      -$M75      )/$M75      )*100))</f>
        <v>-16.726297274275463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63.143980914307818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62.122511122573989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8570000</v>
      </c>
      <c r="C87" s="128">
        <f t="shared" si="48"/>
        <v>0</v>
      </c>
      <c r="D87" s="128">
        <f t="shared" si="48"/>
        <v>0</v>
      </c>
      <c r="E87" s="128">
        <f t="shared" si="48"/>
        <v>8570000</v>
      </c>
      <c r="F87" s="128">
        <f t="shared" si="48"/>
        <v>0</v>
      </c>
      <c r="G87" s="128">
        <f t="shared" si="48"/>
        <v>0</v>
      </c>
      <c r="H87" s="128">
        <f t="shared" si="48"/>
        <v>14000</v>
      </c>
      <c r="I87" s="128">
        <f t="shared" si="48"/>
        <v>0</v>
      </c>
      <c r="J87" s="128">
        <f t="shared" si="48"/>
        <v>7357000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7371000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86.009334889148192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7371000</v>
      </c>
      <c r="C91" s="108"/>
      <c r="D91" s="108"/>
      <c r="E91" s="108">
        <f t="shared" si="49"/>
        <v>7371000</v>
      </c>
      <c r="F91" s="108">
        <v>0</v>
      </c>
      <c r="G91" s="108">
        <v>0</v>
      </c>
      <c r="H91" s="108">
        <v>14000</v>
      </c>
      <c r="I91" s="108"/>
      <c r="J91" s="108">
        <v>7357000</v>
      </c>
      <c r="K91" s="108"/>
      <c r="L91" s="108"/>
      <c r="M91" s="108"/>
      <c r="N91" s="108"/>
      <c r="O91" s="108"/>
      <c r="P91" s="108">
        <f t="shared" si="50"/>
        <v>7371000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100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1199000</v>
      </c>
      <c r="C93" s="108"/>
      <c r="D93" s="108"/>
      <c r="E93" s="108">
        <f t="shared" si="49"/>
        <v>1199000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8570000</v>
      </c>
      <c r="C114" s="137">
        <f t="shared" si="62"/>
        <v>0</v>
      </c>
      <c r="D114" s="137">
        <f t="shared" si="62"/>
        <v>0</v>
      </c>
      <c r="E114" s="137">
        <f t="shared" si="62"/>
        <v>8570000</v>
      </c>
      <c r="F114" s="137">
        <f t="shared" si="62"/>
        <v>0</v>
      </c>
      <c r="G114" s="137">
        <f t="shared" si="62"/>
        <v>0</v>
      </c>
      <c r="H114" s="137">
        <f t="shared" si="62"/>
        <v>14000</v>
      </c>
      <c r="I114" s="137">
        <f t="shared" si="62"/>
        <v>0</v>
      </c>
      <c r="J114" s="137">
        <f t="shared" si="62"/>
        <v>7357000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7371000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0.86009334889148192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8570000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8570000</v>
      </c>
      <c r="F115" s="139">
        <f t="shared" si="63"/>
        <v>0</v>
      </c>
      <c r="G115" s="139">
        <f t="shared" si="63"/>
        <v>0</v>
      </c>
      <c r="H115" s="139">
        <f t="shared" si="63"/>
        <v>14000</v>
      </c>
      <c r="I115" s="139">
        <f t="shared" si="63"/>
        <v>0</v>
      </c>
      <c r="J115" s="139">
        <f t="shared" si="63"/>
        <v>7357000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7371000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0.86009334889148192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1XjoGqsvclsgG8L4dF6Wrh255eecyWmZPOetdaYuSTR+XKd+DC9TveHpndb4GquAbFipecFEj0L34jUGmiqn3w==" saltValue="EznaIaGSDKQ7bfejHSoF3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138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1200000</v>
      </c>
      <c r="C10" s="108"/>
      <c r="D10" s="108"/>
      <c r="E10" s="108">
        <f t="shared" ref="E10:E17" si="0">$B10      +$C10      +$D10</f>
        <v>1200000</v>
      </c>
      <c r="F10" s="109">
        <v>1200000</v>
      </c>
      <c r="G10" s="110">
        <v>1200000</v>
      </c>
      <c r="H10" s="109">
        <v>281000</v>
      </c>
      <c r="I10" s="110"/>
      <c r="J10" s="109">
        <v>219000</v>
      </c>
      <c r="K10" s="110">
        <v>425267</v>
      </c>
      <c r="L10" s="109">
        <v>204000</v>
      </c>
      <c r="M10" s="110">
        <v>239235</v>
      </c>
      <c r="N10" s="109"/>
      <c r="O10" s="110">
        <v>-62622</v>
      </c>
      <c r="P10" s="109">
        <f t="shared" ref="P10:P17" si="1">$H10      +$J10      +$L10      +$N10</f>
        <v>704000</v>
      </c>
      <c r="Q10" s="110">
        <f t="shared" ref="Q10:Q17" si="2">$I10      +$K10      +$M10      +$O10</f>
        <v>601880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-126.17593579534767</v>
      </c>
      <c r="T10" s="54">
        <f t="shared" ref="T10:T16" si="5">IF(($E10      =0),0,(($P10      /$E10      )*100))</f>
        <v>58.666666666666664</v>
      </c>
      <c r="U10" s="56">
        <f t="shared" ref="U10:U16" si="6">IF(($E10      =0),0,(($Q10      /$E10      )*100))</f>
        <v>50.156666666666673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1200000</v>
      </c>
      <c r="C17" s="111">
        <f>SUM(C9:C16)</f>
        <v>0</v>
      </c>
      <c r="D17" s="111"/>
      <c r="E17" s="111">
        <f t="shared" si="0"/>
        <v>1200000</v>
      </c>
      <c r="F17" s="112">
        <f t="shared" ref="F17:O17" si="7">SUM(F9:F16)</f>
        <v>1200000</v>
      </c>
      <c r="G17" s="113">
        <f t="shared" si="7"/>
        <v>1200000</v>
      </c>
      <c r="H17" s="112">
        <f t="shared" si="7"/>
        <v>281000</v>
      </c>
      <c r="I17" s="113">
        <f t="shared" si="7"/>
        <v>0</v>
      </c>
      <c r="J17" s="112">
        <f t="shared" si="7"/>
        <v>219000</v>
      </c>
      <c r="K17" s="113">
        <f t="shared" si="7"/>
        <v>425267</v>
      </c>
      <c r="L17" s="112">
        <f t="shared" si="7"/>
        <v>204000</v>
      </c>
      <c r="M17" s="113">
        <f t="shared" si="7"/>
        <v>239235</v>
      </c>
      <c r="N17" s="112">
        <f t="shared" si="7"/>
        <v>0</v>
      </c>
      <c r="O17" s="113">
        <f t="shared" si="7"/>
        <v>-62622</v>
      </c>
      <c r="P17" s="112">
        <f t="shared" si="1"/>
        <v>704000</v>
      </c>
      <c r="Q17" s="113">
        <f t="shared" si="2"/>
        <v>601880</v>
      </c>
      <c r="R17" s="58">
        <f t="shared" si="3"/>
        <v>-100</v>
      </c>
      <c r="S17" s="59">
        <f t="shared" si="4"/>
        <v>-126.17593579534767</v>
      </c>
      <c r="T17" s="58">
        <f>IF((SUM($E9:$E14))=0,0,(P17/(SUM($E9:$E14))*100))</f>
        <v>58.666666666666664</v>
      </c>
      <c r="U17" s="60">
        <f>IF((SUM($E9:$E14))=0,0,(Q17/(SUM($E9:$E14))*100))</f>
        <v>50.156666666666673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>
        <v>4860000</v>
      </c>
      <c r="C21" s="108"/>
      <c r="D21" s="108"/>
      <c r="E21" s="108">
        <f t="shared" si="8"/>
        <v>4860000</v>
      </c>
      <c r="F21" s="109">
        <v>4860000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4860000</v>
      </c>
      <c r="C26" s="111">
        <f>SUM(C19:C25)</f>
        <v>0</v>
      </c>
      <c r="D26" s="111"/>
      <c r="E26" s="111">
        <f t="shared" si="8"/>
        <v>4860000</v>
      </c>
      <c r="F26" s="112">
        <f t="shared" ref="F26:O26" si="15">SUM(F19:F25)</f>
        <v>4860000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>
        <v>3217000</v>
      </c>
      <c r="C31" s="108"/>
      <c r="D31" s="108"/>
      <c r="E31" s="108">
        <f>$B31      +$C31      +$D31</f>
        <v>3217000</v>
      </c>
      <c r="F31" s="109">
        <v>3217000</v>
      </c>
      <c r="G31" s="110">
        <v>3217000</v>
      </c>
      <c r="H31" s="109"/>
      <c r="I31" s="110"/>
      <c r="J31" s="109">
        <v>306000</v>
      </c>
      <c r="K31" s="110">
        <v>1292278</v>
      </c>
      <c r="L31" s="109">
        <v>104000</v>
      </c>
      <c r="M31" s="110">
        <v>1289324</v>
      </c>
      <c r="N31" s="109">
        <v>800000</v>
      </c>
      <c r="O31" s="110">
        <v>114283</v>
      </c>
      <c r="P31" s="109">
        <f>$H31      +$J31      +$L31      +$N31</f>
        <v>1210000</v>
      </c>
      <c r="Q31" s="110">
        <f>$I31      +$K31      +$M31      +$O31</f>
        <v>2695885</v>
      </c>
      <c r="R31" s="54">
        <f>IF(($L31      =0),0,((($N31      -$L31      )/$L31      )*100))</f>
        <v>669.23076923076928</v>
      </c>
      <c r="S31" s="55">
        <f>IF(($M31      =0),0,((($O31      -$M31      )/$M31      )*100))</f>
        <v>-91.136207811225106</v>
      </c>
      <c r="T31" s="54">
        <f>IF(($E31      =0),0,(($P31      /$E31      )*100))</f>
        <v>37.612682623562328</v>
      </c>
      <c r="U31" s="56">
        <f>IF(($E31      =0),0,(($Q31      /$E31      )*100))</f>
        <v>83.801212309605219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3217000</v>
      </c>
      <c r="C32" s="111">
        <f>SUM(C28:C31)</f>
        <v>0</v>
      </c>
      <c r="D32" s="111"/>
      <c r="E32" s="111">
        <f>$B32      +$C32      +$D32</f>
        <v>3217000</v>
      </c>
      <c r="F32" s="112">
        <f t="shared" ref="F32:O32" si="16">SUM(F28:F31)</f>
        <v>3217000</v>
      </c>
      <c r="G32" s="113">
        <f t="shared" si="16"/>
        <v>3217000</v>
      </c>
      <c r="H32" s="112">
        <f t="shared" si="16"/>
        <v>0</v>
      </c>
      <c r="I32" s="113">
        <f t="shared" si="16"/>
        <v>0</v>
      </c>
      <c r="J32" s="112">
        <f t="shared" si="16"/>
        <v>306000</v>
      </c>
      <c r="K32" s="113">
        <f t="shared" si="16"/>
        <v>1292278</v>
      </c>
      <c r="L32" s="112">
        <f t="shared" si="16"/>
        <v>104000</v>
      </c>
      <c r="M32" s="113">
        <f t="shared" si="16"/>
        <v>1289324</v>
      </c>
      <c r="N32" s="112">
        <f t="shared" si="16"/>
        <v>800000</v>
      </c>
      <c r="O32" s="113">
        <f t="shared" si="16"/>
        <v>114283</v>
      </c>
      <c r="P32" s="112">
        <f>$H32      +$J32      +$L32      +$N32</f>
        <v>1210000</v>
      </c>
      <c r="Q32" s="113">
        <f>$I32      +$K32      +$M32      +$O32</f>
        <v>2695885</v>
      </c>
      <c r="R32" s="58">
        <f>IF(($L32      =0),0,((($N32      -$L32      )/$L32      )*100))</f>
        <v>669.23076923076928</v>
      </c>
      <c r="S32" s="59">
        <f>IF(($M32      =0),0,((($O32      -$M32      )/$M32      )*100))</f>
        <v>-91.136207811225106</v>
      </c>
      <c r="T32" s="58">
        <f>IF($E32   =0,0,($P32   /$E32   )*100)</f>
        <v>37.612682623562328</v>
      </c>
      <c r="U32" s="60">
        <f>IF($E32   =0,0,($Q32   /$E32   )*100)</f>
        <v>83.801212309605219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1251000</v>
      </c>
      <c r="C34" s="108">
        <v>-360000</v>
      </c>
      <c r="D34" s="108"/>
      <c r="E34" s="108">
        <f>$B34      +$C34      +$D34</f>
        <v>891000</v>
      </c>
      <c r="F34" s="109">
        <v>891000</v>
      </c>
      <c r="G34" s="110">
        <v>891000</v>
      </c>
      <c r="H34" s="109">
        <v>676000</v>
      </c>
      <c r="I34" s="110"/>
      <c r="J34" s="109">
        <v>215000</v>
      </c>
      <c r="K34" s="110">
        <v>817368</v>
      </c>
      <c r="L34" s="109"/>
      <c r="M34" s="110">
        <v>415381</v>
      </c>
      <c r="N34" s="109"/>
      <c r="O34" s="110"/>
      <c r="P34" s="109">
        <f>$H34      +$J34      +$L34      +$N34</f>
        <v>891000</v>
      </c>
      <c r="Q34" s="110">
        <f>$I34      +$K34      +$M34      +$O34</f>
        <v>1232749</v>
      </c>
      <c r="R34" s="54">
        <f>IF(($L34      =0),0,((($N34      -$L34      )/$L34      )*100))</f>
        <v>0</v>
      </c>
      <c r="S34" s="55">
        <f>IF(($M34      =0),0,((($O34      -$M34      )/$M34      )*100))</f>
        <v>-100</v>
      </c>
      <c r="T34" s="54">
        <f>IF(($E34      =0),0,(($P34      /$E34      )*100))</f>
        <v>100</v>
      </c>
      <c r="U34" s="56">
        <f>IF(($E34      =0),0,(($Q34      /$E34      )*100))</f>
        <v>138.35566778900113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1251000</v>
      </c>
      <c r="C35" s="111">
        <f>C34</f>
        <v>-360000</v>
      </c>
      <c r="D35" s="111"/>
      <c r="E35" s="111">
        <f>$B35      +$C35      +$D35</f>
        <v>891000</v>
      </c>
      <c r="F35" s="112">
        <f t="shared" ref="F35:O35" si="17">F34</f>
        <v>891000</v>
      </c>
      <c r="G35" s="113">
        <f t="shared" si="17"/>
        <v>891000</v>
      </c>
      <c r="H35" s="112">
        <f t="shared" si="17"/>
        <v>676000</v>
      </c>
      <c r="I35" s="113">
        <f t="shared" si="17"/>
        <v>0</v>
      </c>
      <c r="J35" s="112">
        <f t="shared" si="17"/>
        <v>215000</v>
      </c>
      <c r="K35" s="113">
        <f t="shared" si="17"/>
        <v>817368</v>
      </c>
      <c r="L35" s="112">
        <f t="shared" si="17"/>
        <v>0</v>
      </c>
      <c r="M35" s="113">
        <f t="shared" si="17"/>
        <v>415381</v>
      </c>
      <c r="N35" s="112">
        <f t="shared" si="17"/>
        <v>0</v>
      </c>
      <c r="O35" s="113">
        <f t="shared" si="17"/>
        <v>0</v>
      </c>
      <c r="P35" s="112">
        <f>$H35      +$J35      +$L35      +$N35</f>
        <v>891000</v>
      </c>
      <c r="Q35" s="113">
        <f>$I35      +$K35      +$M35      +$O35</f>
        <v>1232749</v>
      </c>
      <c r="R35" s="58">
        <f>IF(($L35      =0),0,((($N35      -$L35      )/$L35      )*100))</f>
        <v>0</v>
      </c>
      <c r="S35" s="59">
        <f>IF(($M35      =0),0,((($O35      -$M35      )/$M35      )*100))</f>
        <v>-100</v>
      </c>
      <c r="T35" s="58">
        <f>IF($E35   =0,0,($P35   /$E35   )*100)</f>
        <v>100</v>
      </c>
      <c r="U35" s="60">
        <f>IF($E35   =0,0,($Q35   /$E35   )*100)</f>
        <v>138.35566778900113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0</v>
      </c>
      <c r="C42" s="111">
        <f>SUM(C37:C41)</f>
        <v>0</v>
      </c>
      <c r="D42" s="111"/>
      <c r="E42" s="111">
        <f t="shared" si="18"/>
        <v>0</v>
      </c>
      <c r="F42" s="112">
        <f t="shared" ref="F42:O42" si="25">SUM(F37:F41)</f>
        <v>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10528000</v>
      </c>
      <c r="C69" s="120">
        <f>SUM(C9:C16,C19:C25,C28:C31,C34,C37:C41,C44:C54,C57:C60,C63:C67)</f>
        <v>-360000</v>
      </c>
      <c r="D69" s="120"/>
      <c r="E69" s="120">
        <f t="shared" si="35"/>
        <v>10168000</v>
      </c>
      <c r="F69" s="121">
        <f t="shared" ref="F69:O69" si="43">SUM(F9:F16,F19:F25,F28:F31,F34,F37:F41,F44:F54,F57:F60,F63:F67)</f>
        <v>10168000</v>
      </c>
      <c r="G69" s="122">
        <f t="shared" si="43"/>
        <v>5308000</v>
      </c>
      <c r="H69" s="121">
        <f t="shared" si="43"/>
        <v>957000</v>
      </c>
      <c r="I69" s="122">
        <f t="shared" si="43"/>
        <v>0</v>
      </c>
      <c r="J69" s="121">
        <f t="shared" si="43"/>
        <v>740000</v>
      </c>
      <c r="K69" s="122">
        <f t="shared" si="43"/>
        <v>2534913</v>
      </c>
      <c r="L69" s="121">
        <f t="shared" si="43"/>
        <v>308000</v>
      </c>
      <c r="M69" s="122">
        <f t="shared" si="43"/>
        <v>1943940</v>
      </c>
      <c r="N69" s="121">
        <f t="shared" si="43"/>
        <v>800000</v>
      </c>
      <c r="O69" s="122">
        <f t="shared" si="43"/>
        <v>51661</v>
      </c>
      <c r="P69" s="121">
        <f t="shared" si="36"/>
        <v>2805000</v>
      </c>
      <c r="Q69" s="122">
        <f t="shared" si="37"/>
        <v>4530514</v>
      </c>
      <c r="R69" s="67">
        <f t="shared" si="38"/>
        <v>159.74025974025975</v>
      </c>
      <c r="S69" s="68">
        <f t="shared" si="39"/>
        <v>-97.342459129397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52.844762622456663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85.352562170308971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/>
      <c r="C71" s="108"/>
      <c r="D71" s="108"/>
      <c r="E71" s="108">
        <f>$B71      +$C71      +$D71</f>
        <v>0</v>
      </c>
      <c r="F71" s="109">
        <v>0</v>
      </c>
      <c r="G71" s="110">
        <v>0</v>
      </c>
      <c r="H71" s="109"/>
      <c r="I71" s="110"/>
      <c r="J71" s="109"/>
      <c r="K71" s="110"/>
      <c r="L71" s="109"/>
      <c r="M71" s="110"/>
      <c r="N71" s="109"/>
      <c r="O71" s="110"/>
      <c r="P71" s="109">
        <f>$H71      +$J71      +$L71      +$N71</f>
        <v>0</v>
      </c>
      <c r="Q71" s="110">
        <f>$I71      +$K71      +$M71      +$O71</f>
        <v>0</v>
      </c>
      <c r="R71" s="54">
        <f>IF(($L71      =0),0,((($N71      -$L71      )/$L71      )*100))</f>
        <v>0</v>
      </c>
      <c r="S71" s="55">
        <f>IF(($M71      =0),0,((($O71      -$M71      )/$M71      )*100))</f>
        <v>0</v>
      </c>
      <c r="T71" s="54">
        <f>IF(($E71      =0),0,(($P71      /$E71      )*100))</f>
        <v>0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0</v>
      </c>
      <c r="C73" s="117">
        <f>SUM(C71:C72)</f>
        <v>0</v>
      </c>
      <c r="D73" s="117"/>
      <c r="E73" s="117">
        <f>$B73      +$C73      +$D73</f>
        <v>0</v>
      </c>
      <c r="F73" s="118">
        <f t="shared" ref="F73:O73" si="44">SUM(F71:F72)</f>
        <v>0</v>
      </c>
      <c r="G73" s="119">
        <f t="shared" si="44"/>
        <v>0</v>
      </c>
      <c r="H73" s="118">
        <f t="shared" si="44"/>
        <v>0</v>
      </c>
      <c r="I73" s="119">
        <f t="shared" si="44"/>
        <v>0</v>
      </c>
      <c r="J73" s="118">
        <f t="shared" si="44"/>
        <v>0</v>
      </c>
      <c r="K73" s="119">
        <f t="shared" si="44"/>
        <v>0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0</v>
      </c>
      <c r="Q73" s="119">
        <f>$I73      +$K73      +$M73      +$O73</f>
        <v>0</v>
      </c>
      <c r="R73" s="63">
        <f>IF(($L73      =0),0,((($N73      -$L73      )/$L73      )*100))</f>
        <v>0</v>
      </c>
      <c r="S73" s="64">
        <f>IF(($M73      =0),0,((($O73      -$M73      )/$M73      )*100))</f>
        <v>0</v>
      </c>
      <c r="T73" s="63">
        <f>IF(($E71      =0),0,(($P71      /$E71      )*100))</f>
        <v>0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0</v>
      </c>
      <c r="C74" s="120">
        <f>SUM(C71:C72)</f>
        <v>0</v>
      </c>
      <c r="D74" s="120"/>
      <c r="E74" s="120">
        <f>$B74      +$C74      +$D74</f>
        <v>0</v>
      </c>
      <c r="F74" s="121">
        <f t="shared" ref="F74:O74" si="45">SUM(F71:F72)</f>
        <v>0</v>
      </c>
      <c r="G74" s="122">
        <f t="shared" si="45"/>
        <v>0</v>
      </c>
      <c r="H74" s="121">
        <f t="shared" si="45"/>
        <v>0</v>
      </c>
      <c r="I74" s="122">
        <f t="shared" si="45"/>
        <v>0</v>
      </c>
      <c r="J74" s="121">
        <f t="shared" si="45"/>
        <v>0</v>
      </c>
      <c r="K74" s="122">
        <f t="shared" si="45"/>
        <v>0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0</v>
      </c>
      <c r="Q74" s="122">
        <f>$I74      +$K74      +$M74      +$O74</f>
        <v>0</v>
      </c>
      <c r="R74" s="67">
        <f>IF(($L74      =0),0,((($N74      -$L74      )/$L74      )*100))</f>
        <v>0</v>
      </c>
      <c r="S74" s="68">
        <f>IF(($M74      =0),0,((($O74      -$M74      )/$M74      )*100))</f>
        <v>0</v>
      </c>
      <c r="T74" s="67">
        <f>IF(($E71      =0),0,(($P71      /$E71      )*100))</f>
        <v>0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10528000</v>
      </c>
      <c r="C75" s="120">
        <f>SUM(C9:C16,C19:C25,C28:C31,C34,C37:C41,C44:C54,C57:C60,C63:C67,C71:C72)</f>
        <v>-360000</v>
      </c>
      <c r="D75" s="120"/>
      <c r="E75" s="120">
        <f>$B75      +$C75      +$D75</f>
        <v>10168000</v>
      </c>
      <c r="F75" s="121">
        <f t="shared" ref="F75:O75" si="46">SUM(F9:F16,F19:F25,F28:F31,F34,F37:F41,F44:F54,F57:F60,F63:F67,F71:F72)</f>
        <v>10168000</v>
      </c>
      <c r="G75" s="122">
        <f t="shared" si="46"/>
        <v>5308000</v>
      </c>
      <c r="H75" s="121">
        <f t="shared" si="46"/>
        <v>957000</v>
      </c>
      <c r="I75" s="122">
        <f t="shared" si="46"/>
        <v>0</v>
      </c>
      <c r="J75" s="121">
        <f t="shared" si="46"/>
        <v>740000</v>
      </c>
      <c r="K75" s="122">
        <f t="shared" si="46"/>
        <v>2534913</v>
      </c>
      <c r="L75" s="121">
        <f t="shared" si="46"/>
        <v>308000</v>
      </c>
      <c r="M75" s="122">
        <f t="shared" si="46"/>
        <v>1943940</v>
      </c>
      <c r="N75" s="121">
        <f t="shared" si="46"/>
        <v>800000</v>
      </c>
      <c r="O75" s="122">
        <f t="shared" si="46"/>
        <v>51661</v>
      </c>
      <c r="P75" s="121">
        <f>$H75      +$J75      +$L75      +$N75</f>
        <v>2805000</v>
      </c>
      <c r="Q75" s="122">
        <f>$I75      +$K75      +$M75      +$O75</f>
        <v>4530514</v>
      </c>
      <c r="R75" s="67">
        <f>IF(($L75      =0),0,((($N75      -$L75      )/$L75      )*100))</f>
        <v>159.74025974025975</v>
      </c>
      <c r="S75" s="68">
        <f>IF(($M75      =0),0,((($O75      -$M75      )/$M75      )*100))</f>
        <v>-97.342459129397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52.844762622456663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85.352562170308971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1308000</v>
      </c>
      <c r="C87" s="128">
        <f t="shared" si="48"/>
        <v>0</v>
      </c>
      <c r="D87" s="128">
        <f t="shared" si="48"/>
        <v>0</v>
      </c>
      <c r="E87" s="128">
        <f t="shared" si="48"/>
        <v>1308000</v>
      </c>
      <c r="F87" s="128">
        <f t="shared" si="48"/>
        <v>0</v>
      </c>
      <c r="G87" s="128">
        <f t="shared" si="48"/>
        <v>0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/>
      <c r="C91" s="108"/>
      <c r="D91" s="108"/>
      <c r="E91" s="108">
        <f t="shared" si="49"/>
        <v>0</v>
      </c>
      <c r="F91" s="108">
        <v>0</v>
      </c>
      <c r="G91" s="108">
        <v>0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1308000</v>
      </c>
      <c r="C93" s="108"/>
      <c r="D93" s="108"/>
      <c r="E93" s="108">
        <f t="shared" si="49"/>
        <v>1308000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1308000</v>
      </c>
      <c r="C114" s="137">
        <f t="shared" si="62"/>
        <v>0</v>
      </c>
      <c r="D114" s="137">
        <f t="shared" si="62"/>
        <v>0</v>
      </c>
      <c r="E114" s="137">
        <f t="shared" si="62"/>
        <v>1308000</v>
      </c>
      <c r="F114" s="137">
        <f t="shared" si="62"/>
        <v>0</v>
      </c>
      <c r="G114" s="137">
        <f t="shared" si="62"/>
        <v>0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0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1308000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1308000</v>
      </c>
      <c r="F115" s="139">
        <f t="shared" si="63"/>
        <v>0</v>
      </c>
      <c r="G115" s="139">
        <f t="shared" si="63"/>
        <v>0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0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bAG8uvQtjRPgGh4UI70cz3Q3GD/lyerrfKHy4284I/d0LGdNwSaVMbeLnCI+toQf1B1ouZD6p9BPgTEKJLjUhw==" saltValue="f3At3il7thr1UgpFgEPMk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139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1800000</v>
      </c>
      <c r="C10" s="108"/>
      <c r="D10" s="108"/>
      <c r="E10" s="108">
        <f t="shared" ref="E10:E17" si="0">$B10      +$C10      +$D10</f>
        <v>1800000</v>
      </c>
      <c r="F10" s="109">
        <v>1800000</v>
      </c>
      <c r="G10" s="110">
        <v>1800000</v>
      </c>
      <c r="H10" s="109">
        <v>132000</v>
      </c>
      <c r="I10" s="110"/>
      <c r="J10" s="109">
        <v>198000</v>
      </c>
      <c r="K10" s="110">
        <v>379758</v>
      </c>
      <c r="L10" s="109">
        <v>622000</v>
      </c>
      <c r="M10" s="110">
        <v>1628457</v>
      </c>
      <c r="N10" s="109"/>
      <c r="O10" s="110">
        <v>-209635</v>
      </c>
      <c r="P10" s="109">
        <f t="shared" ref="P10:P17" si="1">$H10      +$J10      +$L10      +$N10</f>
        <v>952000</v>
      </c>
      <c r="Q10" s="110">
        <f t="shared" ref="Q10:Q17" si="2">$I10      +$K10      +$M10      +$O10</f>
        <v>1798580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-112.87322907513062</v>
      </c>
      <c r="T10" s="54">
        <f t="shared" ref="T10:T16" si="5">IF(($E10      =0),0,(($P10      /$E10      )*100))</f>
        <v>52.888888888888886</v>
      </c>
      <c r="U10" s="56">
        <f t="shared" ref="U10:U16" si="6">IF(($E10      =0),0,(($Q10      /$E10      )*100))</f>
        <v>99.921111111111117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>
        <v>4500000</v>
      </c>
      <c r="C11" s="108"/>
      <c r="D11" s="108"/>
      <c r="E11" s="108">
        <f t="shared" si="0"/>
        <v>4500000</v>
      </c>
      <c r="F11" s="109">
        <v>4500000</v>
      </c>
      <c r="G11" s="110">
        <v>4500000</v>
      </c>
      <c r="H11" s="109">
        <v>950000</v>
      </c>
      <c r="I11" s="110"/>
      <c r="J11" s="109">
        <v>548000</v>
      </c>
      <c r="K11" s="110">
        <v>2423750</v>
      </c>
      <c r="L11" s="109">
        <v>794000</v>
      </c>
      <c r="M11" s="110">
        <v>915947</v>
      </c>
      <c r="N11" s="109">
        <v>1648000</v>
      </c>
      <c r="O11" s="110">
        <v>1002077</v>
      </c>
      <c r="P11" s="109">
        <f t="shared" si="1"/>
        <v>3940000</v>
      </c>
      <c r="Q11" s="110">
        <f t="shared" si="2"/>
        <v>4341774</v>
      </c>
      <c r="R11" s="54">
        <f t="shared" si="3"/>
        <v>107.55667506297229</v>
      </c>
      <c r="S11" s="55">
        <f t="shared" si="4"/>
        <v>9.4033825101234019</v>
      </c>
      <c r="T11" s="54">
        <f t="shared" si="5"/>
        <v>87.555555555555557</v>
      </c>
      <c r="U11" s="56">
        <f t="shared" si="6"/>
        <v>96.483866666666657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>
        <v>100000</v>
      </c>
      <c r="C15" s="108">
        <v>-100000</v>
      </c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>
        <v>101725000</v>
      </c>
      <c r="D16" s="108"/>
      <c r="E16" s="108">
        <f t="shared" si="0"/>
        <v>101725000</v>
      </c>
      <c r="F16" s="109">
        <v>101725000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6400000</v>
      </c>
      <c r="C17" s="111">
        <f>SUM(C9:C16)</f>
        <v>101625000</v>
      </c>
      <c r="D17" s="111"/>
      <c r="E17" s="111">
        <f t="shared" si="0"/>
        <v>108025000</v>
      </c>
      <c r="F17" s="112">
        <f t="shared" ref="F17:O17" si="7">SUM(F9:F16)</f>
        <v>108025000</v>
      </c>
      <c r="G17" s="113">
        <f t="shared" si="7"/>
        <v>6300000</v>
      </c>
      <c r="H17" s="112">
        <f t="shared" si="7"/>
        <v>1082000</v>
      </c>
      <c r="I17" s="113">
        <f t="shared" si="7"/>
        <v>0</v>
      </c>
      <c r="J17" s="112">
        <f t="shared" si="7"/>
        <v>746000</v>
      </c>
      <c r="K17" s="113">
        <f t="shared" si="7"/>
        <v>2803508</v>
      </c>
      <c r="L17" s="112">
        <f t="shared" si="7"/>
        <v>1416000</v>
      </c>
      <c r="M17" s="113">
        <f t="shared" si="7"/>
        <v>2544404</v>
      </c>
      <c r="N17" s="112">
        <f t="shared" si="7"/>
        <v>1648000</v>
      </c>
      <c r="O17" s="113">
        <f t="shared" si="7"/>
        <v>792442</v>
      </c>
      <c r="P17" s="112">
        <f t="shared" si="1"/>
        <v>4892000</v>
      </c>
      <c r="Q17" s="113">
        <f t="shared" si="2"/>
        <v>6140354</v>
      </c>
      <c r="R17" s="58">
        <f t="shared" si="3"/>
        <v>16.38418079096045</v>
      </c>
      <c r="S17" s="59">
        <f t="shared" si="4"/>
        <v>-68.855496218367847</v>
      </c>
      <c r="T17" s="58">
        <f>IF((SUM($E9:$E14))=0,0,(P17/(SUM($E9:$E14))*100))</f>
        <v>77.650793650793645</v>
      </c>
      <c r="U17" s="60">
        <f>IF((SUM($E9:$E14))=0,0,(Q17/(SUM($E9:$E14))*100))</f>
        <v>97.465936507936519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>
        <v>75229000</v>
      </c>
      <c r="C19" s="108">
        <v>627000</v>
      </c>
      <c r="D19" s="108"/>
      <c r="E19" s="108">
        <f t="shared" ref="E19:E26" si="8">$B19      +$C19      +$D19</f>
        <v>75856000</v>
      </c>
      <c r="F19" s="109">
        <v>75856000</v>
      </c>
      <c r="G19" s="110">
        <v>75856000</v>
      </c>
      <c r="H19" s="109">
        <v>11645000</v>
      </c>
      <c r="I19" s="110">
        <v>10126718</v>
      </c>
      <c r="J19" s="109">
        <v>22562000</v>
      </c>
      <c r="K19" s="110">
        <v>23081491</v>
      </c>
      <c r="L19" s="109">
        <v>6427000</v>
      </c>
      <c r="M19" s="110">
        <v>5103480</v>
      </c>
      <c r="N19" s="109">
        <v>33448000</v>
      </c>
      <c r="O19" s="110">
        <v>34061065</v>
      </c>
      <c r="P19" s="109">
        <f t="shared" ref="P19:P26" si="9">$H19      +$J19      +$L19      +$N19</f>
        <v>74082000</v>
      </c>
      <c r="Q19" s="110">
        <f t="shared" ref="Q19:Q26" si="10">$I19      +$K19      +$M19      +$O19</f>
        <v>72372754</v>
      </c>
      <c r="R19" s="54">
        <f t="shared" ref="R19:R26" si="11">IF(($L19      =0),0,((($N19      -$L19      )/$L19      )*100))</f>
        <v>420.42943830714171</v>
      </c>
      <c r="S19" s="55">
        <f t="shared" ref="S19:S26" si="12">IF(($M19      =0),0,((($O19      -$M19      )/$M19      )*100))</f>
        <v>567.40861137890226</v>
      </c>
      <c r="T19" s="54">
        <f t="shared" ref="T19:T25" si="13">IF(($E19      =0),0,(($P19      /$E19      )*100))</f>
        <v>97.661358363214518</v>
      </c>
      <c r="U19" s="56">
        <f t="shared" ref="U19:U25" si="14">IF(($E19      =0),0,(($Q19      /$E19      )*100))</f>
        <v>95.408081101033531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75229000</v>
      </c>
      <c r="C26" s="111">
        <f>SUM(C19:C25)</f>
        <v>627000</v>
      </c>
      <c r="D26" s="111"/>
      <c r="E26" s="111">
        <f t="shared" si="8"/>
        <v>75856000</v>
      </c>
      <c r="F26" s="112">
        <f t="shared" ref="F26:O26" si="15">SUM(F19:F25)</f>
        <v>75856000</v>
      </c>
      <c r="G26" s="113">
        <f t="shared" si="15"/>
        <v>75856000</v>
      </c>
      <c r="H26" s="112">
        <f t="shared" si="15"/>
        <v>11645000</v>
      </c>
      <c r="I26" s="113">
        <f t="shared" si="15"/>
        <v>10126718</v>
      </c>
      <c r="J26" s="112">
        <f t="shared" si="15"/>
        <v>22562000</v>
      </c>
      <c r="K26" s="113">
        <f t="shared" si="15"/>
        <v>23081491</v>
      </c>
      <c r="L26" s="112">
        <f t="shared" si="15"/>
        <v>6427000</v>
      </c>
      <c r="M26" s="113">
        <f t="shared" si="15"/>
        <v>5103480</v>
      </c>
      <c r="N26" s="112">
        <f t="shared" si="15"/>
        <v>33448000</v>
      </c>
      <c r="O26" s="113">
        <f t="shared" si="15"/>
        <v>34061065</v>
      </c>
      <c r="P26" s="112">
        <f t="shared" si="9"/>
        <v>74082000</v>
      </c>
      <c r="Q26" s="113">
        <f t="shared" si="10"/>
        <v>72372754</v>
      </c>
      <c r="R26" s="58">
        <f t="shared" si="11"/>
        <v>420.42943830714171</v>
      </c>
      <c r="S26" s="59">
        <f t="shared" si="12"/>
        <v>567.40861137890226</v>
      </c>
      <c r="T26" s="58">
        <f>IF(($E26-$E21-$E25)   =0,0,($P26   /($E26-$E21-$E25)   )*100)</f>
        <v>97.661358363214518</v>
      </c>
      <c r="U26" s="60">
        <f>IF(($E26-$E21-$E25)   =0,0,($Q26   /($E26-$E21-$E25)   )*100)</f>
        <v>95.408081101033531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2267000</v>
      </c>
      <c r="C34" s="108">
        <v>660000</v>
      </c>
      <c r="D34" s="108"/>
      <c r="E34" s="108">
        <f>$B34      +$C34      +$D34</f>
        <v>2927000</v>
      </c>
      <c r="F34" s="109">
        <v>2927000</v>
      </c>
      <c r="G34" s="110">
        <v>2927000</v>
      </c>
      <c r="H34" s="109">
        <v>566000</v>
      </c>
      <c r="I34" s="110"/>
      <c r="J34" s="109"/>
      <c r="K34" s="110">
        <v>2267000</v>
      </c>
      <c r="L34" s="109"/>
      <c r="M34" s="110"/>
      <c r="N34" s="109">
        <v>660000</v>
      </c>
      <c r="O34" s="110">
        <v>660000</v>
      </c>
      <c r="P34" s="109">
        <f>$H34      +$J34      +$L34      +$N34</f>
        <v>1226000</v>
      </c>
      <c r="Q34" s="110">
        <f>$I34      +$K34      +$M34      +$O34</f>
        <v>2927000</v>
      </c>
      <c r="R34" s="54">
        <f>IF(($L34      =0),0,((($N34      -$L34      )/$L34      )*100))</f>
        <v>0</v>
      </c>
      <c r="S34" s="55">
        <f>IF(($M34      =0),0,((($O34      -$M34      )/$M34      )*100))</f>
        <v>0</v>
      </c>
      <c r="T34" s="54">
        <f>IF(($E34      =0),0,(($P34      /$E34      )*100))</f>
        <v>41.885889989750595</v>
      </c>
      <c r="U34" s="56">
        <f>IF(($E34      =0),0,(($Q34      /$E34      )*100))</f>
        <v>100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2267000</v>
      </c>
      <c r="C35" s="111">
        <f>C34</f>
        <v>660000</v>
      </c>
      <c r="D35" s="111"/>
      <c r="E35" s="111">
        <f>$B35      +$C35      +$D35</f>
        <v>2927000</v>
      </c>
      <c r="F35" s="112">
        <f t="shared" ref="F35:O35" si="17">F34</f>
        <v>2927000</v>
      </c>
      <c r="G35" s="113">
        <f t="shared" si="17"/>
        <v>2927000</v>
      </c>
      <c r="H35" s="112">
        <f t="shared" si="17"/>
        <v>566000</v>
      </c>
      <c r="I35" s="113">
        <f t="shared" si="17"/>
        <v>0</v>
      </c>
      <c r="J35" s="112">
        <f t="shared" si="17"/>
        <v>0</v>
      </c>
      <c r="K35" s="113">
        <f t="shared" si="17"/>
        <v>2267000</v>
      </c>
      <c r="L35" s="112">
        <f t="shared" si="17"/>
        <v>0</v>
      </c>
      <c r="M35" s="113">
        <f t="shared" si="17"/>
        <v>0</v>
      </c>
      <c r="N35" s="112">
        <f t="shared" si="17"/>
        <v>660000</v>
      </c>
      <c r="O35" s="113">
        <f t="shared" si="17"/>
        <v>660000</v>
      </c>
      <c r="P35" s="112">
        <f>$H35      +$J35      +$L35      +$N35</f>
        <v>1226000</v>
      </c>
      <c r="Q35" s="113">
        <f>$I35      +$K35      +$M35      +$O35</f>
        <v>2927000</v>
      </c>
      <c r="R35" s="58">
        <f>IF(($L35      =0),0,((($N35      -$L35      )/$L35      )*100))</f>
        <v>0</v>
      </c>
      <c r="S35" s="59">
        <f>IF(($M35      =0),0,((($O35      -$M35      )/$M35      )*100))</f>
        <v>0</v>
      </c>
      <c r="T35" s="58">
        <f>IF($E35   =0,0,($P35   /$E35   )*100)</f>
        <v>41.885889989750595</v>
      </c>
      <c r="U35" s="60">
        <f>IF($E35   =0,0,($Q35   /$E35   )*100)</f>
        <v>100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>
        <v>4500000</v>
      </c>
      <c r="D37" s="108"/>
      <c r="E37" s="108">
        <f t="shared" ref="E37:E42" si="18">$B37      +$C37      +$D37</f>
        <v>4500000</v>
      </c>
      <c r="F37" s="109">
        <v>4500000</v>
      </c>
      <c r="G37" s="110">
        <v>4500000</v>
      </c>
      <c r="H37" s="109"/>
      <c r="I37" s="110"/>
      <c r="J37" s="109"/>
      <c r="K37" s="110"/>
      <c r="L37" s="109"/>
      <c r="M37" s="110"/>
      <c r="N37" s="109">
        <v>2130000</v>
      </c>
      <c r="O37" s="110">
        <v>1027713</v>
      </c>
      <c r="P37" s="109">
        <f t="shared" ref="P37:P42" si="19">$H37      +$J37      +$L37      +$N37</f>
        <v>2130000</v>
      </c>
      <c r="Q37" s="110">
        <f t="shared" ref="Q37:Q42" si="20">$I37      +$K37      +$M37      +$O37</f>
        <v>1027713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47.333333333333336</v>
      </c>
      <c r="U37" s="56">
        <f t="shared" ref="U37:U41" si="24">IF(($E37      =0),0,(($Q37      /$E37      )*100))</f>
        <v>22.838066666666666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>
        <v>966000</v>
      </c>
      <c r="D38" s="108"/>
      <c r="E38" s="108">
        <f t="shared" si="18"/>
        <v>966000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>
        <v>5000000</v>
      </c>
      <c r="C40" s="108"/>
      <c r="D40" s="108"/>
      <c r="E40" s="108">
        <f t="shared" si="18"/>
        <v>5000000</v>
      </c>
      <c r="F40" s="109">
        <v>5000000</v>
      </c>
      <c r="G40" s="110">
        <v>5000000</v>
      </c>
      <c r="H40" s="109"/>
      <c r="I40" s="110"/>
      <c r="J40" s="109">
        <v>2992000</v>
      </c>
      <c r="K40" s="110">
        <v>2245781</v>
      </c>
      <c r="L40" s="109">
        <v>1128000</v>
      </c>
      <c r="M40" s="110">
        <v>1998846</v>
      </c>
      <c r="N40" s="109">
        <v>880000</v>
      </c>
      <c r="O40" s="110">
        <v>755374</v>
      </c>
      <c r="P40" s="109">
        <f t="shared" si="19"/>
        <v>5000000</v>
      </c>
      <c r="Q40" s="110">
        <f t="shared" si="20"/>
        <v>5000001</v>
      </c>
      <c r="R40" s="54">
        <f t="shared" si="21"/>
        <v>-21.98581560283688</v>
      </c>
      <c r="S40" s="55">
        <f t="shared" si="22"/>
        <v>-62.209494878544923</v>
      </c>
      <c r="T40" s="54">
        <f t="shared" si="23"/>
        <v>100</v>
      </c>
      <c r="U40" s="56">
        <f t="shared" si="24"/>
        <v>100.00001999999999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5000000</v>
      </c>
      <c r="C42" s="111">
        <f>SUM(C37:C41)</f>
        <v>5466000</v>
      </c>
      <c r="D42" s="111"/>
      <c r="E42" s="111">
        <f t="shared" si="18"/>
        <v>10466000</v>
      </c>
      <c r="F42" s="112">
        <f t="shared" ref="F42:O42" si="25">SUM(F37:F41)</f>
        <v>9500000</v>
      </c>
      <c r="G42" s="113">
        <f t="shared" si="25"/>
        <v>9500000</v>
      </c>
      <c r="H42" s="112">
        <f t="shared" si="25"/>
        <v>0</v>
      </c>
      <c r="I42" s="113">
        <f t="shared" si="25"/>
        <v>0</v>
      </c>
      <c r="J42" s="112">
        <f t="shared" si="25"/>
        <v>2992000</v>
      </c>
      <c r="K42" s="113">
        <f t="shared" si="25"/>
        <v>2245781</v>
      </c>
      <c r="L42" s="112">
        <f t="shared" si="25"/>
        <v>1128000</v>
      </c>
      <c r="M42" s="113">
        <f t="shared" si="25"/>
        <v>1998846</v>
      </c>
      <c r="N42" s="112">
        <f t="shared" si="25"/>
        <v>3010000</v>
      </c>
      <c r="O42" s="113">
        <f t="shared" si="25"/>
        <v>1783087</v>
      </c>
      <c r="P42" s="112">
        <f t="shared" si="19"/>
        <v>7130000</v>
      </c>
      <c r="Q42" s="113">
        <f t="shared" si="20"/>
        <v>6027714</v>
      </c>
      <c r="R42" s="58">
        <f t="shared" si="21"/>
        <v>166.84397163120568</v>
      </c>
      <c r="S42" s="59">
        <f t="shared" si="22"/>
        <v>-10.794178240844968</v>
      </c>
      <c r="T42" s="58">
        <f>IF((+$E37+$E40) =0,0,(P42   /(+$E37+$E40) )*100)</f>
        <v>75.05263157894737</v>
      </c>
      <c r="U42" s="60">
        <f>IF((+$E37+$E40) =0,0,(Q42   /(+$E37+$E40) )*100)</f>
        <v>63.449621052631578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>
        <v>492000000</v>
      </c>
      <c r="C45" s="108"/>
      <c r="D45" s="108"/>
      <c r="E45" s="108">
        <f t="shared" si="26"/>
        <v>492000000</v>
      </c>
      <c r="F45" s="109">
        <v>492000000</v>
      </c>
      <c r="G45" s="110">
        <v>360000000</v>
      </c>
      <c r="H45" s="109">
        <v>26213000</v>
      </c>
      <c r="I45" s="110">
        <v>26764872</v>
      </c>
      <c r="J45" s="109">
        <v>158197000</v>
      </c>
      <c r="K45" s="110">
        <v>195220457</v>
      </c>
      <c r="L45" s="109">
        <v>142887000</v>
      </c>
      <c r="M45" s="110">
        <v>106557906</v>
      </c>
      <c r="N45" s="109">
        <v>32703000</v>
      </c>
      <c r="O45" s="110">
        <v>163456765</v>
      </c>
      <c r="P45" s="109">
        <f t="shared" si="27"/>
        <v>360000000</v>
      </c>
      <c r="Q45" s="110">
        <f t="shared" si="28"/>
        <v>492000000</v>
      </c>
      <c r="R45" s="54">
        <f t="shared" si="29"/>
        <v>-77.112683449159121</v>
      </c>
      <c r="S45" s="55">
        <f t="shared" si="30"/>
        <v>53.397125690514223</v>
      </c>
      <c r="T45" s="54">
        <f t="shared" si="31"/>
        <v>73.170731707317074</v>
      </c>
      <c r="U45" s="56">
        <f t="shared" si="32"/>
        <v>100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>
        <v>2000000</v>
      </c>
      <c r="C54" s="108"/>
      <c r="D54" s="108"/>
      <c r="E54" s="108">
        <f t="shared" si="26"/>
        <v>2000000</v>
      </c>
      <c r="F54" s="109">
        <v>2000000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494000000</v>
      </c>
      <c r="C55" s="111">
        <f>SUM(C44:C54)</f>
        <v>0</v>
      </c>
      <c r="D55" s="111"/>
      <c r="E55" s="111">
        <f t="shared" si="26"/>
        <v>494000000</v>
      </c>
      <c r="F55" s="112">
        <f t="shared" ref="F55:O55" si="33">SUM(F44:F54)</f>
        <v>494000000</v>
      </c>
      <c r="G55" s="113">
        <f t="shared" si="33"/>
        <v>360000000</v>
      </c>
      <c r="H55" s="112">
        <f t="shared" si="33"/>
        <v>26213000</v>
      </c>
      <c r="I55" s="113">
        <f t="shared" si="33"/>
        <v>26764872</v>
      </c>
      <c r="J55" s="112">
        <f t="shared" si="33"/>
        <v>158197000</v>
      </c>
      <c r="K55" s="113">
        <f t="shared" si="33"/>
        <v>195220457</v>
      </c>
      <c r="L55" s="112">
        <f t="shared" si="33"/>
        <v>142887000</v>
      </c>
      <c r="M55" s="113">
        <f t="shared" si="33"/>
        <v>106557906</v>
      </c>
      <c r="N55" s="112">
        <f t="shared" si="33"/>
        <v>32703000</v>
      </c>
      <c r="O55" s="113">
        <f t="shared" si="33"/>
        <v>163456765</v>
      </c>
      <c r="P55" s="112">
        <f t="shared" si="27"/>
        <v>360000000</v>
      </c>
      <c r="Q55" s="113">
        <f t="shared" si="28"/>
        <v>492000000</v>
      </c>
      <c r="R55" s="58">
        <f t="shared" si="29"/>
        <v>-77.112683449159121</v>
      </c>
      <c r="S55" s="59">
        <f t="shared" si="30"/>
        <v>53.397125690514223</v>
      </c>
      <c r="T55" s="58">
        <f>IF((+$E45+$E47+$E49+$E50+$E53) =0,0,(P55   /(+$E45+$E47+$E49+$E50+$E53) )*100)</f>
        <v>73.170731707317074</v>
      </c>
      <c r="U55" s="60">
        <f>IF((+$E45+$E47+$E49+$E50+$E53) =0,0,(Q55   /(+$E45+$E47+$E49+$E50+$E53) )*100)</f>
        <v>100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582896000</v>
      </c>
      <c r="C69" s="120">
        <f>SUM(C9:C16,C19:C25,C28:C31,C34,C37:C41,C44:C54,C57:C60,C63:C67)</f>
        <v>108378000</v>
      </c>
      <c r="D69" s="120"/>
      <c r="E69" s="120">
        <f t="shared" si="35"/>
        <v>691274000</v>
      </c>
      <c r="F69" s="121">
        <f t="shared" ref="F69:O69" si="43">SUM(F9:F16,F19:F25,F28:F31,F34,F37:F41,F44:F54,F57:F60,F63:F67)</f>
        <v>690308000</v>
      </c>
      <c r="G69" s="122">
        <f t="shared" si="43"/>
        <v>454583000</v>
      </c>
      <c r="H69" s="121">
        <f t="shared" si="43"/>
        <v>39506000</v>
      </c>
      <c r="I69" s="122">
        <f t="shared" si="43"/>
        <v>36891590</v>
      </c>
      <c r="J69" s="121">
        <f t="shared" si="43"/>
        <v>184497000</v>
      </c>
      <c r="K69" s="122">
        <f t="shared" si="43"/>
        <v>225618237</v>
      </c>
      <c r="L69" s="121">
        <f t="shared" si="43"/>
        <v>151858000</v>
      </c>
      <c r="M69" s="122">
        <f t="shared" si="43"/>
        <v>116204636</v>
      </c>
      <c r="N69" s="121">
        <f t="shared" si="43"/>
        <v>71469000</v>
      </c>
      <c r="O69" s="122">
        <f t="shared" si="43"/>
        <v>200753359</v>
      </c>
      <c r="P69" s="121">
        <f t="shared" si="36"/>
        <v>447330000</v>
      </c>
      <c r="Q69" s="122">
        <f t="shared" si="37"/>
        <v>579467822</v>
      </c>
      <c r="R69" s="67">
        <f t="shared" si="38"/>
        <v>-52.936954259900695</v>
      </c>
      <c r="S69" s="68">
        <f t="shared" si="39"/>
        <v>72.758476692788747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76.260307577955729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98.787012579634933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/>
      <c r="C71" s="108"/>
      <c r="D71" s="108"/>
      <c r="E71" s="108">
        <f>$B71      +$C71      +$D71</f>
        <v>0</v>
      </c>
      <c r="F71" s="109">
        <v>0</v>
      </c>
      <c r="G71" s="110">
        <v>0</v>
      </c>
      <c r="H71" s="109"/>
      <c r="I71" s="110"/>
      <c r="J71" s="109"/>
      <c r="K71" s="110"/>
      <c r="L71" s="109"/>
      <c r="M71" s="110"/>
      <c r="N71" s="109"/>
      <c r="O71" s="110"/>
      <c r="P71" s="109">
        <f>$H71      +$J71      +$L71      +$N71</f>
        <v>0</v>
      </c>
      <c r="Q71" s="110">
        <f>$I71      +$K71      +$M71      +$O71</f>
        <v>0</v>
      </c>
      <c r="R71" s="54">
        <f>IF(($L71      =0),0,((($N71      -$L71      )/$L71      )*100))</f>
        <v>0</v>
      </c>
      <c r="S71" s="55">
        <f>IF(($M71      =0),0,((($O71      -$M71      )/$M71      )*100))</f>
        <v>0</v>
      </c>
      <c r="T71" s="54">
        <f>IF(($E71      =0),0,(($P71      /$E71      )*100))</f>
        <v>0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0</v>
      </c>
      <c r="C73" s="117">
        <f>SUM(C71:C72)</f>
        <v>0</v>
      </c>
      <c r="D73" s="117"/>
      <c r="E73" s="117">
        <f>$B73      +$C73      +$D73</f>
        <v>0</v>
      </c>
      <c r="F73" s="118">
        <f t="shared" ref="F73:O73" si="44">SUM(F71:F72)</f>
        <v>0</v>
      </c>
      <c r="G73" s="119">
        <f t="shared" si="44"/>
        <v>0</v>
      </c>
      <c r="H73" s="118">
        <f t="shared" si="44"/>
        <v>0</v>
      </c>
      <c r="I73" s="119">
        <f t="shared" si="44"/>
        <v>0</v>
      </c>
      <c r="J73" s="118">
        <f t="shared" si="44"/>
        <v>0</v>
      </c>
      <c r="K73" s="119">
        <f t="shared" si="44"/>
        <v>0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0</v>
      </c>
      <c r="Q73" s="119">
        <f>$I73      +$K73      +$M73      +$O73</f>
        <v>0</v>
      </c>
      <c r="R73" s="63">
        <f>IF(($L73      =0),0,((($N73      -$L73      )/$L73      )*100))</f>
        <v>0</v>
      </c>
      <c r="S73" s="64">
        <f>IF(($M73      =0),0,((($O73      -$M73      )/$M73      )*100))</f>
        <v>0</v>
      </c>
      <c r="T73" s="63">
        <f>IF(($E71      =0),0,(($P71      /$E71      )*100))</f>
        <v>0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0</v>
      </c>
      <c r="C74" s="120">
        <f>SUM(C71:C72)</f>
        <v>0</v>
      </c>
      <c r="D74" s="120"/>
      <c r="E74" s="120">
        <f>$B74      +$C74      +$D74</f>
        <v>0</v>
      </c>
      <c r="F74" s="121">
        <f t="shared" ref="F74:O74" si="45">SUM(F71:F72)</f>
        <v>0</v>
      </c>
      <c r="G74" s="122">
        <f t="shared" si="45"/>
        <v>0</v>
      </c>
      <c r="H74" s="121">
        <f t="shared" si="45"/>
        <v>0</v>
      </c>
      <c r="I74" s="122">
        <f t="shared" si="45"/>
        <v>0</v>
      </c>
      <c r="J74" s="121">
        <f t="shared" si="45"/>
        <v>0</v>
      </c>
      <c r="K74" s="122">
        <f t="shared" si="45"/>
        <v>0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0</v>
      </c>
      <c r="Q74" s="122">
        <f>$I74      +$K74      +$M74      +$O74</f>
        <v>0</v>
      </c>
      <c r="R74" s="67">
        <f>IF(($L74      =0),0,((($N74      -$L74      )/$L74      )*100))</f>
        <v>0</v>
      </c>
      <c r="S74" s="68">
        <f>IF(($M74      =0),0,((($O74      -$M74      )/$M74      )*100))</f>
        <v>0</v>
      </c>
      <c r="T74" s="67">
        <f>IF(($E71      =0),0,(($P71      /$E71      )*100))</f>
        <v>0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582896000</v>
      </c>
      <c r="C75" s="120">
        <f>SUM(C9:C16,C19:C25,C28:C31,C34,C37:C41,C44:C54,C57:C60,C63:C67,C71:C72)</f>
        <v>108378000</v>
      </c>
      <c r="D75" s="120"/>
      <c r="E75" s="120">
        <f>$B75      +$C75      +$D75</f>
        <v>691274000</v>
      </c>
      <c r="F75" s="121">
        <f t="shared" ref="F75:O75" si="46">SUM(F9:F16,F19:F25,F28:F31,F34,F37:F41,F44:F54,F57:F60,F63:F67,F71:F72)</f>
        <v>690308000</v>
      </c>
      <c r="G75" s="122">
        <f t="shared" si="46"/>
        <v>454583000</v>
      </c>
      <c r="H75" s="121">
        <f t="shared" si="46"/>
        <v>39506000</v>
      </c>
      <c r="I75" s="122">
        <f t="shared" si="46"/>
        <v>36891590</v>
      </c>
      <c r="J75" s="121">
        <f t="shared" si="46"/>
        <v>184497000</v>
      </c>
      <c r="K75" s="122">
        <f t="shared" si="46"/>
        <v>225618237</v>
      </c>
      <c r="L75" s="121">
        <f t="shared" si="46"/>
        <v>151858000</v>
      </c>
      <c r="M75" s="122">
        <f t="shared" si="46"/>
        <v>116204636</v>
      </c>
      <c r="N75" s="121">
        <f t="shared" si="46"/>
        <v>71469000</v>
      </c>
      <c r="O75" s="122">
        <f t="shared" si="46"/>
        <v>200753359</v>
      </c>
      <c r="P75" s="121">
        <f>$H75      +$J75      +$L75      +$N75</f>
        <v>447330000</v>
      </c>
      <c r="Q75" s="122">
        <f>$I75      +$K75      +$M75      +$O75</f>
        <v>579467822</v>
      </c>
      <c r="R75" s="67">
        <f>IF(($L75      =0),0,((($N75      -$L75      )/$L75      )*100))</f>
        <v>-52.936954259900695</v>
      </c>
      <c r="S75" s="68">
        <f>IF(($M75      =0),0,((($O75      -$M75      )/$M75      )*100))</f>
        <v>72.758476692788747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76.260307577955729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98.787012579634933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59819000</v>
      </c>
      <c r="C87" s="128">
        <f t="shared" si="48"/>
        <v>10144000</v>
      </c>
      <c r="D87" s="128">
        <f t="shared" si="48"/>
        <v>0</v>
      </c>
      <c r="E87" s="128">
        <f t="shared" si="48"/>
        <v>69963000</v>
      </c>
      <c r="F87" s="128">
        <f t="shared" si="48"/>
        <v>0</v>
      </c>
      <c r="G87" s="128">
        <f t="shared" si="48"/>
        <v>0</v>
      </c>
      <c r="H87" s="128">
        <f t="shared" si="48"/>
        <v>4080000</v>
      </c>
      <c r="I87" s="128">
        <f t="shared" si="48"/>
        <v>0</v>
      </c>
      <c r="J87" s="128">
        <f t="shared" si="48"/>
        <v>39160000</v>
      </c>
      <c r="K87" s="128">
        <f t="shared" si="48"/>
        <v>0</v>
      </c>
      <c r="L87" s="128">
        <f t="shared" si="48"/>
        <v>16579000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59819000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85.500907622600522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59819000</v>
      </c>
      <c r="C91" s="108">
        <v>10000000</v>
      </c>
      <c r="D91" s="108"/>
      <c r="E91" s="108">
        <f t="shared" si="49"/>
        <v>69819000</v>
      </c>
      <c r="F91" s="108">
        <v>0</v>
      </c>
      <c r="G91" s="108">
        <v>0</v>
      </c>
      <c r="H91" s="108">
        <v>4080000</v>
      </c>
      <c r="I91" s="108"/>
      <c r="J91" s="108">
        <v>39160000</v>
      </c>
      <c r="K91" s="108"/>
      <c r="L91" s="108">
        <v>16579000</v>
      </c>
      <c r="M91" s="108"/>
      <c r="N91" s="108"/>
      <c r="O91" s="108"/>
      <c r="P91" s="108">
        <f t="shared" si="50"/>
        <v>59819000</v>
      </c>
      <c r="Q91" s="108">
        <f t="shared" si="51"/>
        <v>0</v>
      </c>
      <c r="R91" s="98">
        <f t="shared" si="52"/>
        <v>-100</v>
      </c>
      <c r="S91" s="98">
        <f t="shared" si="53"/>
        <v>0</v>
      </c>
      <c r="T91" s="98">
        <f t="shared" si="54"/>
        <v>85.677251178046092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>
        <v>108000</v>
      </c>
      <c r="D92" s="108"/>
      <c r="E92" s="108">
        <f t="shared" si="49"/>
        <v>108000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/>
      <c r="C93" s="108"/>
      <c r="D93" s="108"/>
      <c r="E93" s="108">
        <f t="shared" si="49"/>
        <v>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>
        <v>36000</v>
      </c>
      <c r="D95" s="108"/>
      <c r="E95" s="108">
        <f t="shared" si="49"/>
        <v>36000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59819000</v>
      </c>
      <c r="C114" s="137">
        <f t="shared" si="62"/>
        <v>10144000</v>
      </c>
      <c r="D114" s="137">
        <f t="shared" si="62"/>
        <v>0</v>
      </c>
      <c r="E114" s="137">
        <f t="shared" si="62"/>
        <v>69963000</v>
      </c>
      <c r="F114" s="137">
        <f t="shared" si="62"/>
        <v>0</v>
      </c>
      <c r="G114" s="137">
        <f t="shared" si="62"/>
        <v>0</v>
      </c>
      <c r="H114" s="137">
        <f t="shared" si="62"/>
        <v>4080000</v>
      </c>
      <c r="I114" s="137">
        <f t="shared" si="62"/>
        <v>0</v>
      </c>
      <c r="J114" s="137">
        <f t="shared" si="62"/>
        <v>39160000</v>
      </c>
      <c r="K114" s="137">
        <f t="shared" si="62"/>
        <v>0</v>
      </c>
      <c r="L114" s="137">
        <f t="shared" si="62"/>
        <v>16579000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59819000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0.85500907622600519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59819000</v>
      </c>
      <c r="C115" s="139">
        <f t="shared" ref="C115:Q115" si="63">C87</f>
        <v>10144000</v>
      </c>
      <c r="D115" s="139">
        <f t="shared" si="63"/>
        <v>0</v>
      </c>
      <c r="E115" s="139">
        <f t="shared" si="63"/>
        <v>69963000</v>
      </c>
      <c r="F115" s="139">
        <f t="shared" si="63"/>
        <v>0</v>
      </c>
      <c r="G115" s="139">
        <f t="shared" si="63"/>
        <v>0</v>
      </c>
      <c r="H115" s="139">
        <f t="shared" si="63"/>
        <v>4080000</v>
      </c>
      <c r="I115" s="139">
        <f t="shared" si="63"/>
        <v>0</v>
      </c>
      <c r="J115" s="139">
        <f t="shared" si="63"/>
        <v>39160000</v>
      </c>
      <c r="K115" s="139">
        <f t="shared" si="63"/>
        <v>0</v>
      </c>
      <c r="L115" s="139">
        <f t="shared" si="63"/>
        <v>16579000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59819000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0.85500907622600519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2w4kHQoT8u4NAbOTt8HooQhOwAEzEvvBS4QJd+NLRqOkWEQepOgG0pzcjn17oMOeymQBvYkVl1isprKlzR4e6w==" saltValue="fRUK3dDyIJGVhPhFGJULX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140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3000000</v>
      </c>
      <c r="C10" s="108"/>
      <c r="D10" s="108"/>
      <c r="E10" s="108">
        <f t="shared" ref="E10:E17" si="0">$B10      +$C10      +$D10</f>
        <v>3000000</v>
      </c>
      <c r="F10" s="109">
        <v>3000000</v>
      </c>
      <c r="G10" s="110">
        <v>3000000</v>
      </c>
      <c r="H10" s="109"/>
      <c r="I10" s="110"/>
      <c r="J10" s="109"/>
      <c r="K10" s="110"/>
      <c r="L10" s="109"/>
      <c r="M10" s="110">
        <v>250010</v>
      </c>
      <c r="N10" s="109"/>
      <c r="O10" s="110">
        <v>245167</v>
      </c>
      <c r="P10" s="109">
        <f t="shared" ref="P10:P17" si="1">$H10      +$J10      +$L10      +$N10</f>
        <v>0</v>
      </c>
      <c r="Q10" s="110">
        <f t="shared" ref="Q10:Q17" si="2">$I10      +$K10      +$M10      +$O10</f>
        <v>495177</v>
      </c>
      <c r="R10" s="54">
        <f t="shared" ref="R10:R17" si="3">IF(($L10      =0),0,((($N10      -$L10      )/$L10      )*100))</f>
        <v>0</v>
      </c>
      <c r="S10" s="55">
        <f t="shared" ref="S10:S17" si="4">IF(($M10      =0),0,((($O10      -$M10      )/$M10      )*100))</f>
        <v>-1.937122515099396</v>
      </c>
      <c r="T10" s="54">
        <f t="shared" ref="T10:T16" si="5">IF(($E10      =0),0,(($P10      /$E10      )*100))</f>
        <v>0</v>
      </c>
      <c r="U10" s="56">
        <f t="shared" ref="U10:U16" si="6">IF(($E10      =0),0,(($Q10      /$E10      )*100))</f>
        <v>16.5059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3000000</v>
      </c>
      <c r="C17" s="111">
        <f>SUM(C9:C16)</f>
        <v>0</v>
      </c>
      <c r="D17" s="111"/>
      <c r="E17" s="111">
        <f t="shared" si="0"/>
        <v>3000000</v>
      </c>
      <c r="F17" s="112">
        <f t="shared" ref="F17:O17" si="7">SUM(F9:F16)</f>
        <v>3000000</v>
      </c>
      <c r="G17" s="113">
        <f t="shared" si="7"/>
        <v>3000000</v>
      </c>
      <c r="H17" s="112">
        <f t="shared" si="7"/>
        <v>0</v>
      </c>
      <c r="I17" s="113">
        <f t="shared" si="7"/>
        <v>0</v>
      </c>
      <c r="J17" s="112">
        <f t="shared" si="7"/>
        <v>0</v>
      </c>
      <c r="K17" s="113">
        <f t="shared" si="7"/>
        <v>0</v>
      </c>
      <c r="L17" s="112">
        <f t="shared" si="7"/>
        <v>0</v>
      </c>
      <c r="M17" s="113">
        <f t="shared" si="7"/>
        <v>250010</v>
      </c>
      <c r="N17" s="112">
        <f t="shared" si="7"/>
        <v>0</v>
      </c>
      <c r="O17" s="113">
        <f t="shared" si="7"/>
        <v>245167</v>
      </c>
      <c r="P17" s="112">
        <f t="shared" si="1"/>
        <v>0</v>
      </c>
      <c r="Q17" s="113">
        <f t="shared" si="2"/>
        <v>495177</v>
      </c>
      <c r="R17" s="58">
        <f t="shared" si="3"/>
        <v>0</v>
      </c>
      <c r="S17" s="59">
        <f t="shared" si="4"/>
        <v>-1.937122515099396</v>
      </c>
      <c r="T17" s="58">
        <f>IF((SUM($E9:$E14))=0,0,(P17/(SUM($E9:$E14))*100))</f>
        <v>0</v>
      </c>
      <c r="U17" s="60">
        <f>IF((SUM($E9:$E14))=0,0,(Q17/(SUM($E9:$E14))*100))</f>
        <v>16.5059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1278000</v>
      </c>
      <c r="C34" s="108"/>
      <c r="D34" s="108"/>
      <c r="E34" s="108">
        <f>$B34      +$C34      +$D34</f>
        <v>1278000</v>
      </c>
      <c r="F34" s="109">
        <v>1278000</v>
      </c>
      <c r="G34" s="110">
        <v>1278000</v>
      </c>
      <c r="H34" s="109">
        <v>320000</v>
      </c>
      <c r="I34" s="110"/>
      <c r="J34" s="109">
        <v>603000</v>
      </c>
      <c r="K34" s="110">
        <v>91490</v>
      </c>
      <c r="L34" s="109">
        <v>337000</v>
      </c>
      <c r="M34" s="110"/>
      <c r="N34" s="109"/>
      <c r="O34" s="110">
        <v>1169487</v>
      </c>
      <c r="P34" s="109">
        <f>$H34      +$J34      +$L34      +$N34</f>
        <v>1260000</v>
      </c>
      <c r="Q34" s="110">
        <f>$I34      +$K34      +$M34      +$O34</f>
        <v>1260977</v>
      </c>
      <c r="R34" s="54">
        <f>IF(($L34      =0),0,((($N34      -$L34      )/$L34      )*100))</f>
        <v>-100</v>
      </c>
      <c r="S34" s="55">
        <f>IF(($M34      =0),0,((($O34      -$M34      )/$M34      )*100))</f>
        <v>0</v>
      </c>
      <c r="T34" s="54">
        <f>IF(($E34      =0),0,(($P34      /$E34      )*100))</f>
        <v>98.591549295774655</v>
      </c>
      <c r="U34" s="56">
        <f>IF(($E34      =0),0,(($Q34      /$E34      )*100))</f>
        <v>98.667996870109548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1278000</v>
      </c>
      <c r="C35" s="111">
        <f>C34</f>
        <v>0</v>
      </c>
      <c r="D35" s="111"/>
      <c r="E35" s="111">
        <f>$B35      +$C35      +$D35</f>
        <v>1278000</v>
      </c>
      <c r="F35" s="112">
        <f t="shared" ref="F35:O35" si="17">F34</f>
        <v>1278000</v>
      </c>
      <c r="G35" s="113">
        <f t="shared" si="17"/>
        <v>1278000</v>
      </c>
      <c r="H35" s="112">
        <f t="shared" si="17"/>
        <v>320000</v>
      </c>
      <c r="I35" s="113">
        <f t="shared" si="17"/>
        <v>0</v>
      </c>
      <c r="J35" s="112">
        <f t="shared" si="17"/>
        <v>603000</v>
      </c>
      <c r="K35" s="113">
        <f t="shared" si="17"/>
        <v>91490</v>
      </c>
      <c r="L35" s="112">
        <f t="shared" si="17"/>
        <v>337000</v>
      </c>
      <c r="M35" s="113">
        <f t="shared" si="17"/>
        <v>0</v>
      </c>
      <c r="N35" s="112">
        <f t="shared" si="17"/>
        <v>0</v>
      </c>
      <c r="O35" s="113">
        <f t="shared" si="17"/>
        <v>1169487</v>
      </c>
      <c r="P35" s="112">
        <f>$H35      +$J35      +$L35      +$N35</f>
        <v>1260000</v>
      </c>
      <c r="Q35" s="113">
        <f>$I35      +$K35      +$M35      +$O35</f>
        <v>1260977</v>
      </c>
      <c r="R35" s="58">
        <f>IF(($L35      =0),0,((($N35      -$L35      )/$L35      )*100))</f>
        <v>-100</v>
      </c>
      <c r="S35" s="59">
        <f>IF(($M35      =0),0,((($O35      -$M35      )/$M35      )*100))</f>
        <v>0</v>
      </c>
      <c r="T35" s="58">
        <f>IF($E35   =0,0,($P35   /$E35   )*100)</f>
        <v>98.591549295774655</v>
      </c>
      <c r="U35" s="60">
        <f>IF($E35   =0,0,($Q35   /$E35   )*100)</f>
        <v>98.667996870109548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>
        <v>4589000</v>
      </c>
      <c r="D37" s="108"/>
      <c r="E37" s="108">
        <f t="shared" ref="E37:E42" si="18">$B37      +$C37      +$D37</f>
        <v>4589000</v>
      </c>
      <c r="F37" s="109">
        <v>4589000</v>
      </c>
      <c r="G37" s="110">
        <v>4589000</v>
      </c>
      <c r="H37" s="109"/>
      <c r="I37" s="110"/>
      <c r="J37" s="109"/>
      <c r="K37" s="110"/>
      <c r="L37" s="109"/>
      <c r="M37" s="110"/>
      <c r="N37" s="109">
        <v>1729000</v>
      </c>
      <c r="O37" s="110">
        <v>947983</v>
      </c>
      <c r="P37" s="109">
        <f t="shared" ref="P37:P42" si="19">$H37      +$J37      +$L37      +$N37</f>
        <v>1729000</v>
      </c>
      <c r="Q37" s="110">
        <f t="shared" ref="Q37:Q42" si="20">$I37      +$K37      +$M37      +$O37</f>
        <v>947983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37.677053824362602</v>
      </c>
      <c r="U37" s="56">
        <f t="shared" ref="U37:U41" si="24">IF(($E37      =0),0,(($Q37      /$E37      )*100))</f>
        <v>20.65772499455219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8200000</v>
      </c>
      <c r="C38" s="108">
        <v>362000</v>
      </c>
      <c r="D38" s="108"/>
      <c r="E38" s="108">
        <f t="shared" si="18"/>
        <v>8562000</v>
      </c>
      <c r="F38" s="109">
        <v>8200000</v>
      </c>
      <c r="G38" s="110">
        <v>0</v>
      </c>
      <c r="H38" s="109"/>
      <c r="I38" s="110"/>
      <c r="J38" s="109"/>
      <c r="K38" s="110"/>
      <c r="L38" s="109"/>
      <c r="M38" s="110"/>
      <c r="N38" s="109">
        <v>-32000</v>
      </c>
      <c r="O38" s="110"/>
      <c r="P38" s="109">
        <f t="shared" si="19"/>
        <v>-32000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-0.37374445223078717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8200000</v>
      </c>
      <c r="C42" s="111">
        <f>SUM(C37:C41)</f>
        <v>4951000</v>
      </c>
      <c r="D42" s="111"/>
      <c r="E42" s="111">
        <f t="shared" si="18"/>
        <v>13151000</v>
      </c>
      <c r="F42" s="112">
        <f t="shared" ref="F42:O42" si="25">SUM(F37:F41)</f>
        <v>12789000</v>
      </c>
      <c r="G42" s="113">
        <f t="shared" si="25"/>
        <v>4589000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1697000</v>
      </c>
      <c r="O42" s="113">
        <f t="shared" si="25"/>
        <v>947983</v>
      </c>
      <c r="P42" s="112">
        <f t="shared" si="19"/>
        <v>1697000</v>
      </c>
      <c r="Q42" s="113">
        <f t="shared" si="20"/>
        <v>947983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36.979734146872957</v>
      </c>
      <c r="U42" s="60">
        <f>IF((+$E37+$E40) =0,0,(Q42   /(+$E37+$E40) )*100)</f>
        <v>20.65772499455219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>
        <v>1062000</v>
      </c>
      <c r="C54" s="108"/>
      <c r="D54" s="108"/>
      <c r="E54" s="108">
        <f t="shared" si="26"/>
        <v>1062000</v>
      </c>
      <c r="F54" s="109">
        <v>1062000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1062000</v>
      </c>
      <c r="C55" s="111">
        <f>SUM(C44:C54)</f>
        <v>0</v>
      </c>
      <c r="D55" s="111"/>
      <c r="E55" s="111">
        <f t="shared" si="26"/>
        <v>1062000</v>
      </c>
      <c r="F55" s="112">
        <f t="shared" ref="F55:O55" si="33">SUM(F44:F54)</f>
        <v>1062000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13540000</v>
      </c>
      <c r="C69" s="120">
        <f>SUM(C9:C16,C19:C25,C28:C31,C34,C37:C41,C44:C54,C57:C60,C63:C67)</f>
        <v>4951000</v>
      </c>
      <c r="D69" s="120"/>
      <c r="E69" s="120">
        <f t="shared" si="35"/>
        <v>18491000</v>
      </c>
      <c r="F69" s="121">
        <f t="shared" ref="F69:O69" si="43">SUM(F9:F16,F19:F25,F28:F31,F34,F37:F41,F44:F54,F57:F60,F63:F67)</f>
        <v>18129000</v>
      </c>
      <c r="G69" s="122">
        <f t="shared" si="43"/>
        <v>8867000</v>
      </c>
      <c r="H69" s="121">
        <f t="shared" si="43"/>
        <v>320000</v>
      </c>
      <c r="I69" s="122">
        <f t="shared" si="43"/>
        <v>0</v>
      </c>
      <c r="J69" s="121">
        <f t="shared" si="43"/>
        <v>603000</v>
      </c>
      <c r="K69" s="122">
        <f t="shared" si="43"/>
        <v>91490</v>
      </c>
      <c r="L69" s="121">
        <f t="shared" si="43"/>
        <v>337000</v>
      </c>
      <c r="M69" s="122">
        <f t="shared" si="43"/>
        <v>250010</v>
      </c>
      <c r="N69" s="121">
        <f t="shared" si="43"/>
        <v>1697000</v>
      </c>
      <c r="O69" s="122">
        <f t="shared" si="43"/>
        <v>2362637</v>
      </c>
      <c r="P69" s="121">
        <f t="shared" si="36"/>
        <v>2957000</v>
      </c>
      <c r="Q69" s="122">
        <f t="shared" si="37"/>
        <v>2704137</v>
      </c>
      <c r="R69" s="67">
        <f t="shared" si="38"/>
        <v>403.56083086053411</v>
      </c>
      <c r="S69" s="68">
        <f t="shared" si="39"/>
        <v>845.01699932002714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33.348370362016468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30.496639224089321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22097000</v>
      </c>
      <c r="C71" s="108">
        <v>-65000</v>
      </c>
      <c r="D71" s="108"/>
      <c r="E71" s="108">
        <f>$B71      +$C71      +$D71</f>
        <v>22032000</v>
      </c>
      <c r="F71" s="109">
        <v>22032000</v>
      </c>
      <c r="G71" s="110">
        <v>22032000</v>
      </c>
      <c r="H71" s="109">
        <v>6045000</v>
      </c>
      <c r="I71" s="110"/>
      <c r="J71" s="109">
        <v>6045000</v>
      </c>
      <c r="K71" s="110">
        <v>1391958</v>
      </c>
      <c r="L71" s="109">
        <v>1420000</v>
      </c>
      <c r="M71" s="110">
        <v>311670</v>
      </c>
      <c r="N71" s="109">
        <v>8522000</v>
      </c>
      <c r="O71" s="110">
        <v>19603779</v>
      </c>
      <c r="P71" s="109">
        <f>$H71      +$J71      +$L71      +$N71</f>
        <v>22032000</v>
      </c>
      <c r="Q71" s="110">
        <f>$I71      +$K71      +$M71      +$O71</f>
        <v>21307407</v>
      </c>
      <c r="R71" s="54">
        <f>IF(($L71      =0),0,((($N71      -$L71      )/$L71      )*100))</f>
        <v>500.14084507042253</v>
      </c>
      <c r="S71" s="55">
        <f>IF(($M71      =0),0,((($O71      -$M71      )/$M71      )*100))</f>
        <v>6189.9152950235821</v>
      </c>
      <c r="T71" s="54">
        <f>IF(($E71      =0),0,(($P71      /$E71      )*100))</f>
        <v>100</v>
      </c>
      <c r="U71" s="56">
        <f>IF(($E71      =0),0,(($Q71      /$E71      )*100))</f>
        <v>96.711179193899781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22097000</v>
      </c>
      <c r="C73" s="117">
        <f>SUM(C71:C72)</f>
        <v>-65000</v>
      </c>
      <c r="D73" s="117"/>
      <c r="E73" s="117">
        <f>$B73      +$C73      +$D73</f>
        <v>22032000</v>
      </c>
      <c r="F73" s="118">
        <f t="shared" ref="F73:O73" si="44">SUM(F71:F72)</f>
        <v>22032000</v>
      </c>
      <c r="G73" s="119">
        <f t="shared" si="44"/>
        <v>22032000</v>
      </c>
      <c r="H73" s="118">
        <f t="shared" si="44"/>
        <v>6045000</v>
      </c>
      <c r="I73" s="119">
        <f t="shared" si="44"/>
        <v>0</v>
      </c>
      <c r="J73" s="118">
        <f t="shared" si="44"/>
        <v>6045000</v>
      </c>
      <c r="K73" s="119">
        <f t="shared" si="44"/>
        <v>1391958</v>
      </c>
      <c r="L73" s="118">
        <f t="shared" si="44"/>
        <v>1420000</v>
      </c>
      <c r="M73" s="119">
        <f t="shared" si="44"/>
        <v>311670</v>
      </c>
      <c r="N73" s="118">
        <f t="shared" si="44"/>
        <v>8522000</v>
      </c>
      <c r="O73" s="119">
        <f t="shared" si="44"/>
        <v>19603779</v>
      </c>
      <c r="P73" s="118">
        <f>$H73      +$J73      +$L73      +$N73</f>
        <v>22032000</v>
      </c>
      <c r="Q73" s="119">
        <f>$I73      +$K73      +$M73      +$O73</f>
        <v>21307407</v>
      </c>
      <c r="R73" s="63">
        <f>IF(($L73      =0),0,((($N73      -$L73      )/$L73      )*100))</f>
        <v>500.14084507042253</v>
      </c>
      <c r="S73" s="64">
        <f>IF(($M73      =0),0,((($O73      -$M73      )/$M73      )*100))</f>
        <v>6189.9152950235821</v>
      </c>
      <c r="T73" s="63">
        <f>IF(($E71      =0),0,(($P71      /$E71      )*100))</f>
        <v>100</v>
      </c>
      <c r="U73" s="65">
        <f>IF($E71   =0,0,($Q71   /$E71 )*100)</f>
        <v>96.711179193899781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22097000</v>
      </c>
      <c r="C74" s="120">
        <f>SUM(C71:C72)</f>
        <v>-65000</v>
      </c>
      <c r="D74" s="120"/>
      <c r="E74" s="120">
        <f>$B74      +$C74      +$D74</f>
        <v>22032000</v>
      </c>
      <c r="F74" s="121">
        <f t="shared" ref="F74:O74" si="45">SUM(F71:F72)</f>
        <v>22032000</v>
      </c>
      <c r="G74" s="122">
        <f t="shared" si="45"/>
        <v>22032000</v>
      </c>
      <c r="H74" s="121">
        <f t="shared" si="45"/>
        <v>6045000</v>
      </c>
      <c r="I74" s="122">
        <f t="shared" si="45"/>
        <v>0</v>
      </c>
      <c r="J74" s="121">
        <f t="shared" si="45"/>
        <v>6045000</v>
      </c>
      <c r="K74" s="122">
        <f t="shared" si="45"/>
        <v>1391958</v>
      </c>
      <c r="L74" s="121">
        <f t="shared" si="45"/>
        <v>1420000</v>
      </c>
      <c r="M74" s="122">
        <f t="shared" si="45"/>
        <v>311670</v>
      </c>
      <c r="N74" s="121">
        <f t="shared" si="45"/>
        <v>8522000</v>
      </c>
      <c r="O74" s="122">
        <f t="shared" si="45"/>
        <v>19603779</v>
      </c>
      <c r="P74" s="121">
        <f>$H74      +$J74      +$L74      +$N74</f>
        <v>22032000</v>
      </c>
      <c r="Q74" s="122">
        <f>$I74      +$K74      +$M74      +$O74</f>
        <v>21307407</v>
      </c>
      <c r="R74" s="67">
        <f>IF(($L74      =0),0,((($N74      -$L74      )/$L74      )*100))</f>
        <v>500.14084507042253</v>
      </c>
      <c r="S74" s="68">
        <f>IF(($M74      =0),0,((($O74      -$M74      )/$M74      )*100))</f>
        <v>6189.9152950235821</v>
      </c>
      <c r="T74" s="67">
        <f>IF(($E71      =0),0,(($P71      /$E71      )*100))</f>
        <v>100</v>
      </c>
      <c r="U74" s="71">
        <f>IF($E71   =0,0,($Q71   /$E71 )*100)</f>
        <v>96.711179193899781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35637000</v>
      </c>
      <c r="C75" s="120">
        <f>SUM(C9:C16,C19:C25,C28:C31,C34,C37:C41,C44:C54,C57:C60,C63:C67,C71:C72)</f>
        <v>4886000</v>
      </c>
      <c r="D75" s="120"/>
      <c r="E75" s="120">
        <f>$B75      +$C75      +$D75</f>
        <v>40523000</v>
      </c>
      <c r="F75" s="121">
        <f t="shared" ref="F75:O75" si="46">SUM(F9:F16,F19:F25,F28:F31,F34,F37:F41,F44:F54,F57:F60,F63:F67,F71:F72)</f>
        <v>40161000</v>
      </c>
      <c r="G75" s="122">
        <f t="shared" si="46"/>
        <v>30899000</v>
      </c>
      <c r="H75" s="121">
        <f t="shared" si="46"/>
        <v>6365000</v>
      </c>
      <c r="I75" s="122">
        <f t="shared" si="46"/>
        <v>0</v>
      </c>
      <c r="J75" s="121">
        <f t="shared" si="46"/>
        <v>6648000</v>
      </c>
      <c r="K75" s="122">
        <f t="shared" si="46"/>
        <v>1483448</v>
      </c>
      <c r="L75" s="121">
        <f t="shared" si="46"/>
        <v>1757000</v>
      </c>
      <c r="M75" s="122">
        <f t="shared" si="46"/>
        <v>561680</v>
      </c>
      <c r="N75" s="121">
        <f t="shared" si="46"/>
        <v>10219000</v>
      </c>
      <c r="O75" s="122">
        <f t="shared" si="46"/>
        <v>21966416</v>
      </c>
      <c r="P75" s="121">
        <f>$H75      +$J75      +$L75      +$N75</f>
        <v>24989000</v>
      </c>
      <c r="Q75" s="122">
        <f>$I75      +$K75      +$M75      +$O75</f>
        <v>24011544</v>
      </c>
      <c r="R75" s="67">
        <f>IF(($L75      =0),0,((($N75      -$L75      )/$L75      )*100))</f>
        <v>481.61639157655094</v>
      </c>
      <c r="S75" s="68">
        <f>IF(($M75      =0),0,((($O75      -$M75      )/$M75      )*100))</f>
        <v>3810.8417604329866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80.873167416421239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77.709777015437396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1755000</v>
      </c>
      <c r="C87" s="128">
        <f t="shared" si="48"/>
        <v>0</v>
      </c>
      <c r="D87" s="128">
        <f t="shared" si="48"/>
        <v>0</v>
      </c>
      <c r="E87" s="128">
        <f t="shared" si="48"/>
        <v>1755000</v>
      </c>
      <c r="F87" s="128">
        <f t="shared" si="48"/>
        <v>0</v>
      </c>
      <c r="G87" s="128">
        <f t="shared" si="48"/>
        <v>0</v>
      </c>
      <c r="H87" s="128">
        <f t="shared" si="48"/>
        <v>245000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210000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455000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25.925925925925924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455000</v>
      </c>
      <c r="C91" s="108"/>
      <c r="D91" s="108"/>
      <c r="E91" s="108">
        <f t="shared" si="49"/>
        <v>455000</v>
      </c>
      <c r="F91" s="108">
        <v>0</v>
      </c>
      <c r="G91" s="108">
        <v>0</v>
      </c>
      <c r="H91" s="108">
        <v>245000</v>
      </c>
      <c r="I91" s="108"/>
      <c r="J91" s="108"/>
      <c r="K91" s="108"/>
      <c r="L91" s="108">
        <v>210000</v>
      </c>
      <c r="M91" s="108"/>
      <c r="N91" s="108"/>
      <c r="O91" s="108"/>
      <c r="P91" s="108">
        <f t="shared" si="50"/>
        <v>455000</v>
      </c>
      <c r="Q91" s="108">
        <f t="shared" si="51"/>
        <v>0</v>
      </c>
      <c r="R91" s="98">
        <f t="shared" si="52"/>
        <v>-100</v>
      </c>
      <c r="S91" s="98">
        <f t="shared" si="53"/>
        <v>0</v>
      </c>
      <c r="T91" s="98">
        <f t="shared" si="54"/>
        <v>100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1300000</v>
      </c>
      <c r="C93" s="108"/>
      <c r="D93" s="108"/>
      <c r="E93" s="108">
        <f t="shared" si="49"/>
        <v>1300000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1755000</v>
      </c>
      <c r="C114" s="137">
        <f t="shared" si="62"/>
        <v>0</v>
      </c>
      <c r="D114" s="137">
        <f t="shared" si="62"/>
        <v>0</v>
      </c>
      <c r="E114" s="137">
        <f t="shared" si="62"/>
        <v>1755000</v>
      </c>
      <c r="F114" s="137">
        <f t="shared" si="62"/>
        <v>0</v>
      </c>
      <c r="G114" s="137">
        <f t="shared" si="62"/>
        <v>0</v>
      </c>
      <c r="H114" s="137">
        <f t="shared" si="62"/>
        <v>245000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210000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455000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0.25925925925925924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1755000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1755000</v>
      </c>
      <c r="F115" s="139">
        <f t="shared" si="63"/>
        <v>0</v>
      </c>
      <c r="G115" s="139">
        <f t="shared" si="63"/>
        <v>0</v>
      </c>
      <c r="H115" s="139">
        <f t="shared" si="63"/>
        <v>245000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210000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455000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0.25925925925925924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Asd9RD1wl26TJfDIsuYN9XgRJ48uM2hVY29aVpcfsiQZi5ptwqbkZU7Xxo+8uBnT0x08XFl/dVTWbBj/I9X1Sw==" saltValue="Vf+A54saKWoumk4TcjQfJ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114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3000000</v>
      </c>
      <c r="C10" s="108"/>
      <c r="D10" s="108"/>
      <c r="E10" s="108">
        <f t="shared" ref="E10:E17" si="0">$B10      +$C10      +$D10</f>
        <v>3000000</v>
      </c>
      <c r="F10" s="109">
        <v>3000000</v>
      </c>
      <c r="G10" s="110">
        <v>3000000</v>
      </c>
      <c r="H10" s="109">
        <v>1032000</v>
      </c>
      <c r="I10" s="110">
        <v>1032500</v>
      </c>
      <c r="J10" s="109">
        <v>153000</v>
      </c>
      <c r="K10" s="110">
        <v>152469</v>
      </c>
      <c r="L10" s="109">
        <v>485000</v>
      </c>
      <c r="M10" s="110">
        <v>425000</v>
      </c>
      <c r="N10" s="109"/>
      <c r="O10" s="110">
        <v>1342245</v>
      </c>
      <c r="P10" s="109">
        <f t="shared" ref="P10:P17" si="1">$H10      +$J10      +$L10      +$N10</f>
        <v>1670000</v>
      </c>
      <c r="Q10" s="110">
        <f t="shared" ref="Q10:Q17" si="2">$I10      +$K10      +$M10      +$O10</f>
        <v>2952214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215.82235294117646</v>
      </c>
      <c r="T10" s="54">
        <f t="shared" ref="T10:T16" si="5">IF(($E10      =0),0,(($P10      /$E10      )*100))</f>
        <v>55.666666666666664</v>
      </c>
      <c r="U10" s="56">
        <f t="shared" ref="U10:U16" si="6">IF(($E10      =0),0,(($Q10      /$E10      )*100))</f>
        <v>98.407133333333334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>
        <v>1000000</v>
      </c>
      <c r="C14" s="108">
        <v>23004000</v>
      </c>
      <c r="D14" s="108"/>
      <c r="E14" s="108">
        <f t="shared" si="0"/>
        <v>24004000</v>
      </c>
      <c r="F14" s="109">
        <v>24004000</v>
      </c>
      <c r="G14" s="110">
        <v>24004000</v>
      </c>
      <c r="H14" s="109"/>
      <c r="I14" s="110"/>
      <c r="J14" s="109">
        <v>969000</v>
      </c>
      <c r="K14" s="110">
        <v>968564</v>
      </c>
      <c r="L14" s="109"/>
      <c r="M14" s="110">
        <v>114736</v>
      </c>
      <c r="N14" s="109"/>
      <c r="O14" s="110">
        <v>22806389</v>
      </c>
      <c r="P14" s="109">
        <f t="shared" si="1"/>
        <v>969000</v>
      </c>
      <c r="Q14" s="110">
        <f t="shared" si="2"/>
        <v>23889689</v>
      </c>
      <c r="R14" s="54">
        <f t="shared" si="3"/>
        <v>0</v>
      </c>
      <c r="S14" s="55">
        <f t="shared" si="4"/>
        <v>19777.273915771857</v>
      </c>
      <c r="T14" s="54">
        <f t="shared" si="5"/>
        <v>4.0368271954674215</v>
      </c>
      <c r="U14" s="56">
        <f t="shared" si="6"/>
        <v>99.523783536077332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>
        <v>2000000</v>
      </c>
      <c r="C15" s="108">
        <v>-2000000</v>
      </c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6000000</v>
      </c>
      <c r="C17" s="111">
        <f>SUM(C9:C16)</f>
        <v>21004000</v>
      </c>
      <c r="D17" s="111"/>
      <c r="E17" s="111">
        <f t="shared" si="0"/>
        <v>27004000</v>
      </c>
      <c r="F17" s="112">
        <f t="shared" ref="F17:O17" si="7">SUM(F9:F16)</f>
        <v>27004000</v>
      </c>
      <c r="G17" s="113">
        <f t="shared" si="7"/>
        <v>27004000</v>
      </c>
      <c r="H17" s="112">
        <f t="shared" si="7"/>
        <v>1032000</v>
      </c>
      <c r="I17" s="113">
        <f t="shared" si="7"/>
        <v>1032500</v>
      </c>
      <c r="J17" s="112">
        <f t="shared" si="7"/>
        <v>1122000</v>
      </c>
      <c r="K17" s="113">
        <f t="shared" si="7"/>
        <v>1121033</v>
      </c>
      <c r="L17" s="112">
        <f t="shared" si="7"/>
        <v>485000</v>
      </c>
      <c r="M17" s="113">
        <f t="shared" si="7"/>
        <v>539736</v>
      </c>
      <c r="N17" s="112">
        <f t="shared" si="7"/>
        <v>0</v>
      </c>
      <c r="O17" s="113">
        <f t="shared" si="7"/>
        <v>24148634</v>
      </c>
      <c r="P17" s="112">
        <f t="shared" si="1"/>
        <v>2639000</v>
      </c>
      <c r="Q17" s="113">
        <f t="shared" si="2"/>
        <v>26841903</v>
      </c>
      <c r="R17" s="58">
        <f t="shared" si="3"/>
        <v>-100</v>
      </c>
      <c r="S17" s="59">
        <f t="shared" si="4"/>
        <v>4374.1566247202336</v>
      </c>
      <c r="T17" s="58">
        <f>IF((SUM($E9:$E14))=0,0,(P17/(SUM($E9:$E14))*100))</f>
        <v>9.7726262775885058</v>
      </c>
      <c r="U17" s="60">
        <f>IF((SUM($E9:$E14))=0,0,(Q17/(SUM($E9:$E14))*100))</f>
        <v>99.399729669678578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1271000</v>
      </c>
      <c r="C34" s="108"/>
      <c r="D34" s="108"/>
      <c r="E34" s="108">
        <f>$B34      +$C34      +$D34</f>
        <v>1271000</v>
      </c>
      <c r="F34" s="109">
        <v>1271000</v>
      </c>
      <c r="G34" s="110">
        <v>1271000</v>
      </c>
      <c r="H34" s="109">
        <v>266000</v>
      </c>
      <c r="I34" s="110">
        <v>266000</v>
      </c>
      <c r="J34" s="109">
        <v>286000</v>
      </c>
      <c r="K34" s="110">
        <v>300521</v>
      </c>
      <c r="L34" s="109">
        <v>278000</v>
      </c>
      <c r="M34" s="110">
        <v>177400</v>
      </c>
      <c r="N34" s="109">
        <v>234000</v>
      </c>
      <c r="O34" s="110">
        <v>403910</v>
      </c>
      <c r="P34" s="109">
        <f>$H34      +$J34      +$L34      +$N34</f>
        <v>1064000</v>
      </c>
      <c r="Q34" s="110">
        <f>$I34      +$K34      +$M34      +$O34</f>
        <v>1147831</v>
      </c>
      <c r="R34" s="54">
        <f>IF(($L34      =0),0,((($N34      -$L34      )/$L34      )*100))</f>
        <v>-15.827338129496402</v>
      </c>
      <c r="S34" s="55">
        <f>IF(($M34      =0),0,((($O34      -$M34      )/$M34      )*100))</f>
        <v>127.68320180383314</v>
      </c>
      <c r="T34" s="54">
        <f>IF(($E34      =0),0,(($P34      /$E34      )*100))</f>
        <v>83.713611329661688</v>
      </c>
      <c r="U34" s="56">
        <f>IF(($E34      =0),0,(($Q34      /$E34      )*100))</f>
        <v>90.309284028324157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1271000</v>
      </c>
      <c r="C35" s="111">
        <f>C34</f>
        <v>0</v>
      </c>
      <c r="D35" s="111"/>
      <c r="E35" s="111">
        <f>$B35      +$C35      +$D35</f>
        <v>1271000</v>
      </c>
      <c r="F35" s="112">
        <f t="shared" ref="F35:O35" si="17">F34</f>
        <v>1271000</v>
      </c>
      <c r="G35" s="113">
        <f t="shared" si="17"/>
        <v>1271000</v>
      </c>
      <c r="H35" s="112">
        <f t="shared" si="17"/>
        <v>266000</v>
      </c>
      <c r="I35" s="113">
        <f t="shared" si="17"/>
        <v>266000</v>
      </c>
      <c r="J35" s="112">
        <f t="shared" si="17"/>
        <v>286000</v>
      </c>
      <c r="K35" s="113">
        <f t="shared" si="17"/>
        <v>300521</v>
      </c>
      <c r="L35" s="112">
        <f t="shared" si="17"/>
        <v>278000</v>
      </c>
      <c r="M35" s="113">
        <f t="shared" si="17"/>
        <v>177400</v>
      </c>
      <c r="N35" s="112">
        <f t="shared" si="17"/>
        <v>234000</v>
      </c>
      <c r="O35" s="113">
        <f t="shared" si="17"/>
        <v>403910</v>
      </c>
      <c r="P35" s="112">
        <f>$H35      +$J35      +$L35      +$N35</f>
        <v>1064000</v>
      </c>
      <c r="Q35" s="113">
        <f>$I35      +$K35      +$M35      +$O35</f>
        <v>1147831</v>
      </c>
      <c r="R35" s="58">
        <f>IF(($L35      =0),0,((($N35      -$L35      )/$L35      )*100))</f>
        <v>-15.827338129496402</v>
      </c>
      <c r="S35" s="59">
        <f>IF(($M35      =0),0,((($O35      -$M35      )/$M35      )*100))</f>
        <v>127.68320180383314</v>
      </c>
      <c r="T35" s="58">
        <f>IF($E35   =0,0,($P35   /$E35   )*100)</f>
        <v>83.713611329661688</v>
      </c>
      <c r="U35" s="60">
        <f>IF($E35   =0,0,($Q35   /$E35   )*100)</f>
        <v>90.309284028324157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53183000</v>
      </c>
      <c r="C37" s="108"/>
      <c r="D37" s="108"/>
      <c r="E37" s="108">
        <f t="shared" ref="E37:E42" si="18">$B37      +$C37      +$D37</f>
        <v>53183000</v>
      </c>
      <c r="F37" s="109">
        <v>53183000</v>
      </c>
      <c r="G37" s="110">
        <v>53183000</v>
      </c>
      <c r="H37" s="109">
        <v>12728000</v>
      </c>
      <c r="I37" s="110">
        <v>14224677</v>
      </c>
      <c r="J37" s="109">
        <v>9946000</v>
      </c>
      <c r="K37" s="110">
        <v>14545500</v>
      </c>
      <c r="L37" s="109">
        <v>14442000</v>
      </c>
      <c r="M37" s="110">
        <v>8295195</v>
      </c>
      <c r="N37" s="109">
        <v>16067000</v>
      </c>
      <c r="O37" s="110">
        <v>11468152</v>
      </c>
      <c r="P37" s="109">
        <f t="shared" ref="P37:P42" si="19">$H37      +$J37      +$L37      +$N37</f>
        <v>53183000</v>
      </c>
      <c r="Q37" s="110">
        <f t="shared" ref="Q37:Q42" si="20">$I37      +$K37      +$M37      +$O37</f>
        <v>48533524</v>
      </c>
      <c r="R37" s="54">
        <f t="shared" ref="R37:R42" si="21">IF(($L37      =0),0,((($N37      -$L37      )/$L37      )*100))</f>
        <v>11.251904168397729</v>
      </c>
      <c r="S37" s="55">
        <f t="shared" ref="S37:S42" si="22">IF(($M37      =0),0,((($O37      -$M37      )/$M37      )*100))</f>
        <v>38.250541427898924</v>
      </c>
      <c r="T37" s="54">
        <f t="shared" ref="T37:T41" si="23">IF(($E37      =0),0,(($P37      /$E37      )*100))</f>
        <v>100</v>
      </c>
      <c r="U37" s="56">
        <f t="shared" ref="U37:U41" si="24">IF(($E37      =0),0,(($Q37      /$E37      )*100))</f>
        <v>91.257589831337086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81698000</v>
      </c>
      <c r="C38" s="108"/>
      <c r="D38" s="108"/>
      <c r="E38" s="108">
        <f t="shared" si="18"/>
        <v>81698000</v>
      </c>
      <c r="F38" s="109">
        <v>81698000</v>
      </c>
      <c r="G38" s="110">
        <v>0</v>
      </c>
      <c r="H38" s="109"/>
      <c r="I38" s="110"/>
      <c r="J38" s="109"/>
      <c r="K38" s="110"/>
      <c r="L38" s="109"/>
      <c r="M38" s="110"/>
      <c r="N38" s="109">
        <v>786000</v>
      </c>
      <c r="O38" s="110"/>
      <c r="P38" s="109">
        <f t="shared" si="19"/>
        <v>786000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0.96207985507601157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>
        <v>4000000</v>
      </c>
      <c r="C40" s="108"/>
      <c r="D40" s="108"/>
      <c r="E40" s="108">
        <f t="shared" si="18"/>
        <v>4000000</v>
      </c>
      <c r="F40" s="109">
        <v>4000000</v>
      </c>
      <c r="G40" s="110">
        <v>4000000</v>
      </c>
      <c r="H40" s="109"/>
      <c r="I40" s="110"/>
      <c r="J40" s="109">
        <v>1200000</v>
      </c>
      <c r="K40" s="110">
        <v>2093478</v>
      </c>
      <c r="L40" s="109">
        <v>2163000</v>
      </c>
      <c r="M40" s="110">
        <v>831399</v>
      </c>
      <c r="N40" s="109"/>
      <c r="O40" s="110">
        <v>502514</v>
      </c>
      <c r="P40" s="109">
        <f t="shared" si="19"/>
        <v>3363000</v>
      </c>
      <c r="Q40" s="110">
        <f t="shared" si="20"/>
        <v>3427391</v>
      </c>
      <c r="R40" s="54">
        <f t="shared" si="21"/>
        <v>-100</v>
      </c>
      <c r="S40" s="55">
        <f t="shared" si="22"/>
        <v>-39.55802208085408</v>
      </c>
      <c r="T40" s="54">
        <f t="shared" si="23"/>
        <v>84.075000000000003</v>
      </c>
      <c r="U40" s="56">
        <f t="shared" si="24"/>
        <v>85.684775000000002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138881000</v>
      </c>
      <c r="C42" s="111">
        <f>SUM(C37:C41)</f>
        <v>0</v>
      </c>
      <c r="D42" s="111"/>
      <c r="E42" s="111">
        <f t="shared" si="18"/>
        <v>138881000</v>
      </c>
      <c r="F42" s="112">
        <f t="shared" ref="F42:O42" si="25">SUM(F37:F41)</f>
        <v>138881000</v>
      </c>
      <c r="G42" s="113">
        <f t="shared" si="25"/>
        <v>57183000</v>
      </c>
      <c r="H42" s="112">
        <f t="shared" si="25"/>
        <v>12728000</v>
      </c>
      <c r="I42" s="113">
        <f t="shared" si="25"/>
        <v>14224677</v>
      </c>
      <c r="J42" s="112">
        <f t="shared" si="25"/>
        <v>11146000</v>
      </c>
      <c r="K42" s="113">
        <f t="shared" si="25"/>
        <v>16638978</v>
      </c>
      <c r="L42" s="112">
        <f t="shared" si="25"/>
        <v>16605000</v>
      </c>
      <c r="M42" s="113">
        <f t="shared" si="25"/>
        <v>9126594</v>
      </c>
      <c r="N42" s="112">
        <f t="shared" si="25"/>
        <v>16853000</v>
      </c>
      <c r="O42" s="113">
        <f t="shared" si="25"/>
        <v>11970666</v>
      </c>
      <c r="P42" s="112">
        <f t="shared" si="19"/>
        <v>57332000</v>
      </c>
      <c r="Q42" s="113">
        <f t="shared" si="20"/>
        <v>51960915</v>
      </c>
      <c r="R42" s="58">
        <f t="shared" si="21"/>
        <v>1.4935260463715749</v>
      </c>
      <c r="S42" s="59">
        <f t="shared" si="22"/>
        <v>31.162468715054047</v>
      </c>
      <c r="T42" s="58">
        <f>IF((+$E37+$E40) =0,0,(P42   /(+$E37+$E40) )*100)</f>
        <v>100.26056695171641</v>
      </c>
      <c r="U42" s="60">
        <f>IF((+$E37+$E40) =0,0,(Q42   /(+$E37+$E40) )*100)</f>
        <v>90.86776664393264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31000000</v>
      </c>
      <c r="C53" s="108">
        <v>-6200000</v>
      </c>
      <c r="D53" s="108"/>
      <c r="E53" s="108">
        <f t="shared" si="26"/>
        <v>24800000</v>
      </c>
      <c r="F53" s="109">
        <v>24800000</v>
      </c>
      <c r="G53" s="110">
        <v>24800000</v>
      </c>
      <c r="H53" s="109"/>
      <c r="I53" s="110"/>
      <c r="J53" s="109">
        <v>12978000</v>
      </c>
      <c r="K53" s="110">
        <v>12940207</v>
      </c>
      <c r="L53" s="109">
        <v>1167000</v>
      </c>
      <c r="M53" s="110">
        <v>2287702</v>
      </c>
      <c r="N53" s="109">
        <v>10655000</v>
      </c>
      <c r="O53" s="110">
        <v>9702333</v>
      </c>
      <c r="P53" s="109">
        <f t="shared" si="27"/>
        <v>24800000</v>
      </c>
      <c r="Q53" s="110">
        <f t="shared" si="28"/>
        <v>24930242</v>
      </c>
      <c r="R53" s="54">
        <f t="shared" si="29"/>
        <v>813.02485004284483</v>
      </c>
      <c r="S53" s="55">
        <f t="shared" si="30"/>
        <v>324.10825360995443</v>
      </c>
      <c r="T53" s="54">
        <f t="shared" si="31"/>
        <v>100</v>
      </c>
      <c r="U53" s="56">
        <f t="shared" si="32"/>
        <v>100.52516935483871</v>
      </c>
      <c r="V53" s="109">
        <v>1018000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31000000</v>
      </c>
      <c r="C55" s="111">
        <f>SUM(C44:C54)</f>
        <v>-6200000</v>
      </c>
      <c r="D55" s="111"/>
      <c r="E55" s="111">
        <f t="shared" si="26"/>
        <v>24800000</v>
      </c>
      <c r="F55" s="112">
        <f t="shared" ref="F55:O55" si="33">SUM(F44:F54)</f>
        <v>24800000</v>
      </c>
      <c r="G55" s="113">
        <f t="shared" si="33"/>
        <v>24800000</v>
      </c>
      <c r="H55" s="112">
        <f t="shared" si="33"/>
        <v>0</v>
      </c>
      <c r="I55" s="113">
        <f t="shared" si="33"/>
        <v>0</v>
      </c>
      <c r="J55" s="112">
        <f t="shared" si="33"/>
        <v>12978000</v>
      </c>
      <c r="K55" s="113">
        <f t="shared" si="33"/>
        <v>12940207</v>
      </c>
      <c r="L55" s="112">
        <f t="shared" si="33"/>
        <v>1167000</v>
      </c>
      <c r="M55" s="113">
        <f t="shared" si="33"/>
        <v>2287702</v>
      </c>
      <c r="N55" s="112">
        <f t="shared" si="33"/>
        <v>10655000</v>
      </c>
      <c r="O55" s="113">
        <f t="shared" si="33"/>
        <v>9702333</v>
      </c>
      <c r="P55" s="112">
        <f t="shared" si="27"/>
        <v>24800000</v>
      </c>
      <c r="Q55" s="113">
        <f t="shared" si="28"/>
        <v>24930242</v>
      </c>
      <c r="R55" s="58">
        <f t="shared" si="29"/>
        <v>813.02485004284483</v>
      </c>
      <c r="S55" s="59">
        <f t="shared" si="30"/>
        <v>324.10825360995443</v>
      </c>
      <c r="T55" s="58">
        <f>IF((+$E45+$E47+$E49+$E50+$E53) =0,0,(P55   /(+$E45+$E47+$E49+$E50+$E53) )*100)</f>
        <v>100</v>
      </c>
      <c r="U55" s="60">
        <f>IF((+$E45+$E47+$E49+$E50+$E53) =0,0,(Q55   /(+$E45+$E47+$E49+$E50+$E53) )*100)</f>
        <v>100.52516935483871</v>
      </c>
      <c r="V55" s="112">
        <f>SUM(V44:V54)</f>
        <v>1018000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177152000</v>
      </c>
      <c r="C69" s="120">
        <f>SUM(C9:C16,C19:C25,C28:C31,C34,C37:C41,C44:C54,C57:C60,C63:C67)</f>
        <v>14804000</v>
      </c>
      <c r="D69" s="120"/>
      <c r="E69" s="120">
        <f t="shared" si="35"/>
        <v>191956000</v>
      </c>
      <c r="F69" s="121">
        <f t="shared" ref="F69:O69" si="43">SUM(F9:F16,F19:F25,F28:F31,F34,F37:F41,F44:F54,F57:F60,F63:F67)</f>
        <v>191956000</v>
      </c>
      <c r="G69" s="122">
        <f t="shared" si="43"/>
        <v>110258000</v>
      </c>
      <c r="H69" s="121">
        <f t="shared" si="43"/>
        <v>14026000</v>
      </c>
      <c r="I69" s="122">
        <f t="shared" si="43"/>
        <v>15523177</v>
      </c>
      <c r="J69" s="121">
        <f t="shared" si="43"/>
        <v>25532000</v>
      </c>
      <c r="K69" s="122">
        <f t="shared" si="43"/>
        <v>31000739</v>
      </c>
      <c r="L69" s="121">
        <f t="shared" si="43"/>
        <v>18535000</v>
      </c>
      <c r="M69" s="122">
        <f t="shared" si="43"/>
        <v>12131432</v>
      </c>
      <c r="N69" s="121">
        <f t="shared" si="43"/>
        <v>27742000</v>
      </c>
      <c r="O69" s="122">
        <f t="shared" si="43"/>
        <v>46225543</v>
      </c>
      <c r="P69" s="121">
        <f t="shared" si="36"/>
        <v>85835000</v>
      </c>
      <c r="Q69" s="122">
        <f t="shared" si="37"/>
        <v>104880891</v>
      </c>
      <c r="R69" s="67">
        <f t="shared" si="38"/>
        <v>49.673590504451035</v>
      </c>
      <c r="S69" s="68">
        <f t="shared" si="39"/>
        <v>281.0394601395779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77.849226359992016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95.123157503310424</v>
      </c>
      <c r="V69" s="121">
        <f>SUM(V9:V16,V19:V25,V28:V31,V34,V37:V41,V44:V54,V57:V60,V63:V67)</f>
        <v>1018000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61137000</v>
      </c>
      <c r="C71" s="108">
        <v>8000000</v>
      </c>
      <c r="D71" s="108"/>
      <c r="E71" s="108">
        <f>$B71      +$C71      +$D71</f>
        <v>69137000</v>
      </c>
      <c r="F71" s="109">
        <v>69137000</v>
      </c>
      <c r="G71" s="110">
        <v>69137000</v>
      </c>
      <c r="H71" s="109">
        <v>15171000</v>
      </c>
      <c r="I71" s="110">
        <v>10264374</v>
      </c>
      <c r="J71" s="109">
        <v>27825000</v>
      </c>
      <c r="K71" s="110">
        <v>33042940</v>
      </c>
      <c r="L71" s="109">
        <v>7197000</v>
      </c>
      <c r="M71" s="110">
        <v>3529127</v>
      </c>
      <c r="N71" s="109">
        <v>18944000</v>
      </c>
      <c r="O71" s="110">
        <v>18586795</v>
      </c>
      <c r="P71" s="109">
        <f>$H71      +$J71      +$L71      +$N71</f>
        <v>69137000</v>
      </c>
      <c r="Q71" s="110">
        <f>$I71      +$K71      +$M71      +$O71</f>
        <v>65423236</v>
      </c>
      <c r="R71" s="54">
        <f>IF(($L71      =0),0,((($N71      -$L71      )/$L71      )*100))</f>
        <v>163.22078643879394</v>
      </c>
      <c r="S71" s="55">
        <f>IF(($M71      =0),0,((($O71      -$M71      )/$M71      )*100))</f>
        <v>426.66835169150897</v>
      </c>
      <c r="T71" s="54">
        <f>IF(($E71      =0),0,(($P71      /$E71      )*100))</f>
        <v>100</v>
      </c>
      <c r="U71" s="56">
        <f>IF(($E71      =0),0,(($Q71      /$E71      )*100))</f>
        <v>94.628398686665605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61137000</v>
      </c>
      <c r="C73" s="117">
        <f>SUM(C71:C72)</f>
        <v>8000000</v>
      </c>
      <c r="D73" s="117"/>
      <c r="E73" s="117">
        <f>$B73      +$C73      +$D73</f>
        <v>69137000</v>
      </c>
      <c r="F73" s="118">
        <f t="shared" ref="F73:O73" si="44">SUM(F71:F72)</f>
        <v>69137000</v>
      </c>
      <c r="G73" s="119">
        <f t="shared" si="44"/>
        <v>69137000</v>
      </c>
      <c r="H73" s="118">
        <f t="shared" si="44"/>
        <v>15171000</v>
      </c>
      <c r="I73" s="119">
        <f t="shared" si="44"/>
        <v>10264374</v>
      </c>
      <c r="J73" s="118">
        <f t="shared" si="44"/>
        <v>27825000</v>
      </c>
      <c r="K73" s="119">
        <f t="shared" si="44"/>
        <v>33042940</v>
      </c>
      <c r="L73" s="118">
        <f t="shared" si="44"/>
        <v>7197000</v>
      </c>
      <c r="M73" s="119">
        <f t="shared" si="44"/>
        <v>3529127</v>
      </c>
      <c r="N73" s="118">
        <f t="shared" si="44"/>
        <v>18944000</v>
      </c>
      <c r="O73" s="119">
        <f t="shared" si="44"/>
        <v>18586795</v>
      </c>
      <c r="P73" s="118">
        <f>$H73      +$J73      +$L73      +$N73</f>
        <v>69137000</v>
      </c>
      <c r="Q73" s="119">
        <f>$I73      +$K73      +$M73      +$O73</f>
        <v>65423236</v>
      </c>
      <c r="R73" s="63">
        <f>IF(($L73      =0),0,((($N73      -$L73      )/$L73      )*100))</f>
        <v>163.22078643879394</v>
      </c>
      <c r="S73" s="64">
        <f>IF(($M73      =0),0,((($O73      -$M73      )/$M73      )*100))</f>
        <v>426.66835169150897</v>
      </c>
      <c r="T73" s="63">
        <f>IF(($E71      =0),0,(($P71      /$E71      )*100))</f>
        <v>100</v>
      </c>
      <c r="U73" s="65">
        <f>IF($E71   =0,0,($Q71   /$E71 )*100)</f>
        <v>94.628398686665605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61137000</v>
      </c>
      <c r="C74" s="120">
        <f>SUM(C71:C72)</f>
        <v>8000000</v>
      </c>
      <c r="D74" s="120"/>
      <c r="E74" s="120">
        <f>$B74      +$C74      +$D74</f>
        <v>69137000</v>
      </c>
      <c r="F74" s="121">
        <f t="shared" ref="F74:O74" si="45">SUM(F71:F72)</f>
        <v>69137000</v>
      </c>
      <c r="G74" s="122">
        <f t="shared" si="45"/>
        <v>69137000</v>
      </c>
      <c r="H74" s="121">
        <f t="shared" si="45"/>
        <v>15171000</v>
      </c>
      <c r="I74" s="122">
        <f t="shared" si="45"/>
        <v>10264374</v>
      </c>
      <c r="J74" s="121">
        <f t="shared" si="45"/>
        <v>27825000</v>
      </c>
      <c r="K74" s="122">
        <f t="shared" si="45"/>
        <v>33042940</v>
      </c>
      <c r="L74" s="121">
        <f t="shared" si="45"/>
        <v>7197000</v>
      </c>
      <c r="M74" s="122">
        <f t="shared" si="45"/>
        <v>3529127</v>
      </c>
      <c r="N74" s="121">
        <f t="shared" si="45"/>
        <v>18944000</v>
      </c>
      <c r="O74" s="122">
        <f t="shared" si="45"/>
        <v>18586795</v>
      </c>
      <c r="P74" s="121">
        <f>$H74      +$J74      +$L74      +$N74</f>
        <v>69137000</v>
      </c>
      <c r="Q74" s="122">
        <f>$I74      +$K74      +$M74      +$O74</f>
        <v>65423236</v>
      </c>
      <c r="R74" s="67">
        <f>IF(($L74      =0),0,((($N74      -$L74      )/$L74      )*100))</f>
        <v>163.22078643879394</v>
      </c>
      <c r="S74" s="68">
        <f>IF(($M74      =0),0,((($O74      -$M74      )/$M74      )*100))</f>
        <v>426.66835169150897</v>
      </c>
      <c r="T74" s="67">
        <f>IF(($E71      =0),0,(($P71      /$E71      )*100))</f>
        <v>100</v>
      </c>
      <c r="U74" s="71">
        <f>IF($E71   =0,0,($Q71   /$E71 )*100)</f>
        <v>94.628398686665605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238289000</v>
      </c>
      <c r="C75" s="120">
        <f>SUM(C9:C16,C19:C25,C28:C31,C34,C37:C41,C44:C54,C57:C60,C63:C67,C71:C72)</f>
        <v>22804000</v>
      </c>
      <c r="D75" s="120"/>
      <c r="E75" s="120">
        <f>$B75      +$C75      +$D75</f>
        <v>261093000</v>
      </c>
      <c r="F75" s="121">
        <f t="shared" ref="F75:O75" si="46">SUM(F9:F16,F19:F25,F28:F31,F34,F37:F41,F44:F54,F57:F60,F63:F67,F71:F72)</f>
        <v>261093000</v>
      </c>
      <c r="G75" s="122">
        <f t="shared" si="46"/>
        <v>179395000</v>
      </c>
      <c r="H75" s="121">
        <f t="shared" si="46"/>
        <v>29197000</v>
      </c>
      <c r="I75" s="122">
        <f t="shared" si="46"/>
        <v>25787551</v>
      </c>
      <c r="J75" s="121">
        <f t="shared" si="46"/>
        <v>53357000</v>
      </c>
      <c r="K75" s="122">
        <f t="shared" si="46"/>
        <v>64043679</v>
      </c>
      <c r="L75" s="121">
        <f t="shared" si="46"/>
        <v>25732000</v>
      </c>
      <c r="M75" s="122">
        <f t="shared" si="46"/>
        <v>15660559</v>
      </c>
      <c r="N75" s="121">
        <f t="shared" si="46"/>
        <v>46686000</v>
      </c>
      <c r="O75" s="122">
        <f t="shared" si="46"/>
        <v>64812338</v>
      </c>
      <c r="P75" s="121">
        <f>$H75      +$J75      +$L75      +$N75</f>
        <v>154972000</v>
      </c>
      <c r="Q75" s="122">
        <f>$I75      +$K75      +$M75      +$O75</f>
        <v>170304127</v>
      </c>
      <c r="R75" s="67">
        <f>IF(($L75      =0),0,((($N75      -$L75      )/$L75      )*100))</f>
        <v>81.431680397948085</v>
      </c>
      <c r="S75" s="68">
        <f>IF(($M75      =0),0,((($O75      -$M75      )/$M75      )*100))</f>
        <v>313.85711710546218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86.385908191421166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94.932482510660833</v>
      </c>
      <c r="V75" s="121">
        <f>SUM(V9:V16,V19:V25,V28:V31,V34,V37:V41,V44:V54,V57:V60,V63:V67,V71:V72)</f>
        <v>1018000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4583000</v>
      </c>
      <c r="C87" s="128">
        <f t="shared" si="48"/>
        <v>0</v>
      </c>
      <c r="D87" s="128">
        <f t="shared" si="48"/>
        <v>0</v>
      </c>
      <c r="E87" s="128">
        <f t="shared" si="48"/>
        <v>4583000</v>
      </c>
      <c r="F87" s="128">
        <f t="shared" si="48"/>
        <v>0</v>
      </c>
      <c r="G87" s="128">
        <f t="shared" si="48"/>
        <v>0</v>
      </c>
      <c r="H87" s="128">
        <f t="shared" si="48"/>
        <v>2948000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2948000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64.324678158411515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2948000</v>
      </c>
      <c r="C91" s="108"/>
      <c r="D91" s="108"/>
      <c r="E91" s="108">
        <f t="shared" si="49"/>
        <v>2948000</v>
      </c>
      <c r="F91" s="108">
        <v>0</v>
      </c>
      <c r="G91" s="108">
        <v>0</v>
      </c>
      <c r="H91" s="108">
        <v>2948000</v>
      </c>
      <c r="I91" s="108"/>
      <c r="J91" s="108"/>
      <c r="K91" s="108"/>
      <c r="L91" s="108"/>
      <c r="M91" s="108"/>
      <c r="N91" s="108"/>
      <c r="O91" s="108"/>
      <c r="P91" s="108">
        <f t="shared" si="50"/>
        <v>2948000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100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1635000</v>
      </c>
      <c r="C93" s="108"/>
      <c r="D93" s="108"/>
      <c r="E93" s="108">
        <f t="shared" si="49"/>
        <v>1635000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4583000</v>
      </c>
      <c r="C114" s="137">
        <f t="shared" si="62"/>
        <v>0</v>
      </c>
      <c r="D114" s="137">
        <f t="shared" si="62"/>
        <v>0</v>
      </c>
      <c r="E114" s="137">
        <f t="shared" si="62"/>
        <v>4583000</v>
      </c>
      <c r="F114" s="137">
        <f t="shared" si="62"/>
        <v>0</v>
      </c>
      <c r="G114" s="137">
        <f t="shared" si="62"/>
        <v>0</v>
      </c>
      <c r="H114" s="137">
        <f t="shared" si="62"/>
        <v>2948000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2948000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0.64324678158411519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4583000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4583000</v>
      </c>
      <c r="F115" s="139">
        <f t="shared" si="63"/>
        <v>0</v>
      </c>
      <c r="G115" s="139">
        <f t="shared" si="63"/>
        <v>0</v>
      </c>
      <c r="H115" s="139">
        <f t="shared" si="63"/>
        <v>2948000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2948000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0.64324678158411519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/KZQ2xGBK9HpAsoOtk2zFwWZMwJhWKdqBJ9h7C8gA9dDA/60uA7rkIxWGQSJPuJ5c2V2nJKAtktrOasWxOD98g==" saltValue="uWAj5R37s9R1be7zXrUVF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141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3000000</v>
      </c>
      <c r="C10" s="108"/>
      <c r="D10" s="108"/>
      <c r="E10" s="108">
        <f t="shared" ref="E10:E17" si="0">$B10      +$C10      +$D10</f>
        <v>3000000</v>
      </c>
      <c r="F10" s="109">
        <v>3000000</v>
      </c>
      <c r="G10" s="110">
        <v>3000000</v>
      </c>
      <c r="H10" s="109">
        <v>1135000</v>
      </c>
      <c r="I10" s="110"/>
      <c r="J10" s="109">
        <v>455000</v>
      </c>
      <c r="K10" s="110"/>
      <c r="L10" s="109"/>
      <c r="M10" s="110"/>
      <c r="N10" s="109"/>
      <c r="O10" s="110"/>
      <c r="P10" s="109">
        <f t="shared" ref="P10:P17" si="1">$H10      +$J10      +$L10      +$N10</f>
        <v>1590000</v>
      </c>
      <c r="Q10" s="110">
        <f t="shared" ref="Q10:Q17" si="2">$I10      +$K10      +$M10      +$O10</f>
        <v>0</v>
      </c>
      <c r="R10" s="54">
        <f t="shared" ref="R10:R17" si="3">IF(($L10      =0),0,((($N10      -$L10      )/$L10      )*100))</f>
        <v>0</v>
      </c>
      <c r="S10" s="55">
        <f t="shared" ref="S10:S17" si="4">IF(($M10      =0),0,((($O10      -$M10      )/$M10      )*100))</f>
        <v>0</v>
      </c>
      <c r="T10" s="54">
        <f t="shared" ref="T10:T16" si="5">IF(($E10      =0),0,(($P10      /$E10      )*100))</f>
        <v>53</v>
      </c>
      <c r="U10" s="56">
        <f t="shared" ref="U10:U16" si="6">IF(($E10      =0),0,(($Q10      /$E10      )*100))</f>
        <v>0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3000000</v>
      </c>
      <c r="C17" s="111">
        <f>SUM(C9:C16)</f>
        <v>0</v>
      </c>
      <c r="D17" s="111"/>
      <c r="E17" s="111">
        <f t="shared" si="0"/>
        <v>3000000</v>
      </c>
      <c r="F17" s="112">
        <f t="shared" ref="F17:O17" si="7">SUM(F9:F16)</f>
        <v>3000000</v>
      </c>
      <c r="G17" s="113">
        <f t="shared" si="7"/>
        <v>3000000</v>
      </c>
      <c r="H17" s="112">
        <f t="shared" si="7"/>
        <v>1135000</v>
      </c>
      <c r="I17" s="113">
        <f t="shared" si="7"/>
        <v>0</v>
      </c>
      <c r="J17" s="112">
        <f t="shared" si="7"/>
        <v>455000</v>
      </c>
      <c r="K17" s="113">
        <f t="shared" si="7"/>
        <v>0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1590000</v>
      </c>
      <c r="Q17" s="113">
        <f t="shared" si="2"/>
        <v>0</v>
      </c>
      <c r="R17" s="58">
        <f t="shared" si="3"/>
        <v>0</v>
      </c>
      <c r="S17" s="59">
        <f t="shared" si="4"/>
        <v>0</v>
      </c>
      <c r="T17" s="58">
        <f>IF((SUM($E9:$E14))=0,0,(P17/(SUM($E9:$E14))*100))</f>
        <v>53</v>
      </c>
      <c r="U17" s="60">
        <f>IF((SUM($E9:$E14))=0,0,(Q17/(SUM($E9:$E14))*100))</f>
        <v>0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1242000</v>
      </c>
      <c r="C34" s="108"/>
      <c r="D34" s="108"/>
      <c r="E34" s="108">
        <f>$B34      +$C34      +$D34</f>
        <v>1242000</v>
      </c>
      <c r="F34" s="109">
        <v>1242000</v>
      </c>
      <c r="G34" s="110">
        <v>1242000</v>
      </c>
      <c r="H34" s="109"/>
      <c r="I34" s="110"/>
      <c r="J34" s="109">
        <v>371000</v>
      </c>
      <c r="K34" s="110"/>
      <c r="L34" s="109">
        <v>382000</v>
      </c>
      <c r="M34" s="110"/>
      <c r="N34" s="109">
        <v>80000</v>
      </c>
      <c r="O34" s="110"/>
      <c r="P34" s="109">
        <f>$H34      +$J34      +$L34      +$N34</f>
        <v>833000</v>
      </c>
      <c r="Q34" s="110">
        <f>$I34      +$K34      +$M34      +$O34</f>
        <v>0</v>
      </c>
      <c r="R34" s="54">
        <f>IF(($L34      =0),0,((($N34      -$L34      )/$L34      )*100))</f>
        <v>-79.057591623036643</v>
      </c>
      <c r="S34" s="55">
        <f>IF(($M34      =0),0,((($O34      -$M34      )/$M34      )*100))</f>
        <v>0</v>
      </c>
      <c r="T34" s="54">
        <f>IF(($E34      =0),0,(($P34      /$E34      )*100))</f>
        <v>67.069243156199676</v>
      </c>
      <c r="U34" s="56">
        <f>IF(($E34      =0),0,(($Q34      /$E34      )*100))</f>
        <v>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1242000</v>
      </c>
      <c r="C35" s="111">
        <f>C34</f>
        <v>0</v>
      </c>
      <c r="D35" s="111"/>
      <c r="E35" s="111">
        <f>$B35      +$C35      +$D35</f>
        <v>1242000</v>
      </c>
      <c r="F35" s="112">
        <f t="shared" ref="F35:O35" si="17">F34</f>
        <v>1242000</v>
      </c>
      <c r="G35" s="113">
        <f t="shared" si="17"/>
        <v>1242000</v>
      </c>
      <c r="H35" s="112">
        <f t="shared" si="17"/>
        <v>0</v>
      </c>
      <c r="I35" s="113">
        <f t="shared" si="17"/>
        <v>0</v>
      </c>
      <c r="J35" s="112">
        <f t="shared" si="17"/>
        <v>371000</v>
      </c>
      <c r="K35" s="113">
        <f t="shared" si="17"/>
        <v>0</v>
      </c>
      <c r="L35" s="112">
        <f t="shared" si="17"/>
        <v>382000</v>
      </c>
      <c r="M35" s="113">
        <f t="shared" si="17"/>
        <v>0</v>
      </c>
      <c r="N35" s="112">
        <f t="shared" si="17"/>
        <v>80000</v>
      </c>
      <c r="O35" s="113">
        <f t="shared" si="17"/>
        <v>0</v>
      </c>
      <c r="P35" s="112">
        <f>$H35      +$J35      +$L35      +$N35</f>
        <v>833000</v>
      </c>
      <c r="Q35" s="113">
        <f>$I35      +$K35      +$M35      +$O35</f>
        <v>0</v>
      </c>
      <c r="R35" s="58">
        <f>IF(($L35      =0),0,((($N35      -$L35      )/$L35      )*100))</f>
        <v>-79.057591623036643</v>
      </c>
      <c r="S35" s="59">
        <f>IF(($M35      =0),0,((($O35      -$M35      )/$M35      )*100))</f>
        <v>0</v>
      </c>
      <c r="T35" s="58">
        <f>IF($E35   =0,0,($P35   /$E35   )*100)</f>
        <v>67.069243156199676</v>
      </c>
      <c r="U35" s="60">
        <f>IF($E35   =0,0,($Q35   /$E35   )*100)</f>
        <v>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966000</v>
      </c>
      <c r="C38" s="108">
        <v>-966000</v>
      </c>
      <c r="D38" s="108"/>
      <c r="E38" s="108">
        <f t="shared" si="18"/>
        <v>0</v>
      </c>
      <c r="F38" s="109">
        <v>966000</v>
      </c>
      <c r="G38" s="110">
        <v>0</v>
      </c>
      <c r="H38" s="109"/>
      <c r="I38" s="110"/>
      <c r="J38" s="109"/>
      <c r="K38" s="110"/>
      <c r="L38" s="109"/>
      <c r="M38" s="110"/>
      <c r="N38" s="109">
        <v>125000</v>
      </c>
      <c r="O38" s="110"/>
      <c r="P38" s="109">
        <f t="shared" si="19"/>
        <v>125000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966000</v>
      </c>
      <c r="C42" s="111">
        <f>SUM(C37:C41)</f>
        <v>-966000</v>
      </c>
      <c r="D42" s="111"/>
      <c r="E42" s="111">
        <f t="shared" si="18"/>
        <v>0</v>
      </c>
      <c r="F42" s="112">
        <f t="shared" ref="F42:O42" si="25">SUM(F37:F41)</f>
        <v>966000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125000</v>
      </c>
      <c r="O42" s="113">
        <f t="shared" si="25"/>
        <v>0</v>
      </c>
      <c r="P42" s="112">
        <f t="shared" si="19"/>
        <v>125000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>
        <v>30281000</v>
      </c>
      <c r="C46" s="108"/>
      <c r="D46" s="108"/>
      <c r="E46" s="108">
        <f t="shared" si="26"/>
        <v>30281000</v>
      </c>
      <c r="F46" s="109">
        <v>30281000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20000000</v>
      </c>
      <c r="C53" s="108">
        <v>5000000</v>
      </c>
      <c r="D53" s="108"/>
      <c r="E53" s="108">
        <f t="shared" si="26"/>
        <v>25000000</v>
      </c>
      <c r="F53" s="109">
        <v>25000000</v>
      </c>
      <c r="G53" s="110">
        <v>25000000</v>
      </c>
      <c r="H53" s="109">
        <v>9935000</v>
      </c>
      <c r="I53" s="110"/>
      <c r="J53" s="109"/>
      <c r="K53" s="110"/>
      <c r="L53" s="109"/>
      <c r="M53" s="110"/>
      <c r="N53" s="109">
        <v>14691000</v>
      </c>
      <c r="O53" s="110"/>
      <c r="P53" s="109">
        <f t="shared" si="27"/>
        <v>24626000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98.504000000000005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50281000</v>
      </c>
      <c r="C55" s="111">
        <f>SUM(C44:C54)</f>
        <v>5000000</v>
      </c>
      <c r="D55" s="111"/>
      <c r="E55" s="111">
        <f t="shared" si="26"/>
        <v>55281000</v>
      </c>
      <c r="F55" s="112">
        <f t="shared" ref="F55:O55" si="33">SUM(F44:F54)</f>
        <v>55281000</v>
      </c>
      <c r="G55" s="113">
        <f t="shared" si="33"/>
        <v>25000000</v>
      </c>
      <c r="H55" s="112">
        <f t="shared" si="33"/>
        <v>9935000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14691000</v>
      </c>
      <c r="O55" s="113">
        <f t="shared" si="33"/>
        <v>0</v>
      </c>
      <c r="P55" s="112">
        <f t="shared" si="27"/>
        <v>24626000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98.504000000000005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55489000</v>
      </c>
      <c r="C69" s="120">
        <f>SUM(C9:C16,C19:C25,C28:C31,C34,C37:C41,C44:C54,C57:C60,C63:C67)</f>
        <v>4034000</v>
      </c>
      <c r="D69" s="120"/>
      <c r="E69" s="120">
        <f t="shared" si="35"/>
        <v>59523000</v>
      </c>
      <c r="F69" s="121">
        <f t="shared" ref="F69:O69" si="43">SUM(F9:F16,F19:F25,F28:F31,F34,F37:F41,F44:F54,F57:F60,F63:F67)</f>
        <v>60489000</v>
      </c>
      <c r="G69" s="122">
        <f t="shared" si="43"/>
        <v>29242000</v>
      </c>
      <c r="H69" s="121">
        <f t="shared" si="43"/>
        <v>11070000</v>
      </c>
      <c r="I69" s="122">
        <f t="shared" si="43"/>
        <v>0</v>
      </c>
      <c r="J69" s="121">
        <f t="shared" si="43"/>
        <v>826000</v>
      </c>
      <c r="K69" s="122">
        <f t="shared" si="43"/>
        <v>0</v>
      </c>
      <c r="L69" s="121">
        <f t="shared" si="43"/>
        <v>382000</v>
      </c>
      <c r="M69" s="122">
        <f t="shared" si="43"/>
        <v>0</v>
      </c>
      <c r="N69" s="121">
        <f t="shared" si="43"/>
        <v>14896000</v>
      </c>
      <c r="O69" s="122">
        <f t="shared" si="43"/>
        <v>0</v>
      </c>
      <c r="P69" s="121">
        <f t="shared" si="36"/>
        <v>27174000</v>
      </c>
      <c r="Q69" s="122">
        <f t="shared" si="37"/>
        <v>0</v>
      </c>
      <c r="R69" s="67">
        <f t="shared" si="38"/>
        <v>3799.476439790576</v>
      </c>
      <c r="S69" s="68">
        <f t="shared" si="39"/>
        <v>0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92.927980302304903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0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22258000</v>
      </c>
      <c r="C71" s="108">
        <v>-20000</v>
      </c>
      <c r="D71" s="108"/>
      <c r="E71" s="108">
        <f>$B71      +$C71      +$D71</f>
        <v>22238000</v>
      </c>
      <c r="F71" s="109">
        <v>22238000</v>
      </c>
      <c r="G71" s="110">
        <v>22238000</v>
      </c>
      <c r="H71" s="109">
        <v>4775000</v>
      </c>
      <c r="I71" s="110"/>
      <c r="J71" s="109">
        <v>9962000</v>
      </c>
      <c r="K71" s="110"/>
      <c r="L71" s="109"/>
      <c r="M71" s="110"/>
      <c r="N71" s="109"/>
      <c r="O71" s="110"/>
      <c r="P71" s="109">
        <f>$H71      +$J71      +$L71      +$N71</f>
        <v>14737000</v>
      </c>
      <c r="Q71" s="110">
        <f>$I71      +$K71      +$M71      +$O71</f>
        <v>0</v>
      </c>
      <c r="R71" s="54">
        <f>IF(($L71      =0),0,((($N71      -$L71      )/$L71      )*100))</f>
        <v>0</v>
      </c>
      <c r="S71" s="55">
        <f>IF(($M71      =0),0,((($O71      -$M71      )/$M71      )*100))</f>
        <v>0</v>
      </c>
      <c r="T71" s="54">
        <f>IF(($E71      =0),0,(($P71      /$E71      )*100))</f>
        <v>66.269448691429091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22258000</v>
      </c>
      <c r="C73" s="117">
        <f>SUM(C71:C72)</f>
        <v>-20000</v>
      </c>
      <c r="D73" s="117"/>
      <c r="E73" s="117">
        <f>$B73      +$C73      +$D73</f>
        <v>22238000</v>
      </c>
      <c r="F73" s="118">
        <f t="shared" ref="F73:O73" si="44">SUM(F71:F72)</f>
        <v>22238000</v>
      </c>
      <c r="G73" s="119">
        <f t="shared" si="44"/>
        <v>22238000</v>
      </c>
      <c r="H73" s="118">
        <f t="shared" si="44"/>
        <v>4775000</v>
      </c>
      <c r="I73" s="119">
        <f t="shared" si="44"/>
        <v>0</v>
      </c>
      <c r="J73" s="118">
        <f t="shared" si="44"/>
        <v>9962000</v>
      </c>
      <c r="K73" s="119">
        <f t="shared" si="44"/>
        <v>0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14737000</v>
      </c>
      <c r="Q73" s="119">
        <f>$I73      +$K73      +$M73      +$O73</f>
        <v>0</v>
      </c>
      <c r="R73" s="63">
        <f>IF(($L73      =0),0,((($N73      -$L73      )/$L73      )*100))</f>
        <v>0</v>
      </c>
      <c r="S73" s="64">
        <f>IF(($M73      =0),0,((($O73      -$M73      )/$M73      )*100))</f>
        <v>0</v>
      </c>
      <c r="T73" s="63">
        <f>IF(($E71      =0),0,(($P71      /$E71      )*100))</f>
        <v>66.269448691429091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22258000</v>
      </c>
      <c r="C74" s="120">
        <f>SUM(C71:C72)</f>
        <v>-20000</v>
      </c>
      <c r="D74" s="120"/>
      <c r="E74" s="120">
        <f>$B74      +$C74      +$D74</f>
        <v>22238000</v>
      </c>
      <c r="F74" s="121">
        <f t="shared" ref="F74:O74" si="45">SUM(F71:F72)</f>
        <v>22238000</v>
      </c>
      <c r="G74" s="122">
        <f t="shared" si="45"/>
        <v>22238000</v>
      </c>
      <c r="H74" s="121">
        <f t="shared" si="45"/>
        <v>4775000</v>
      </c>
      <c r="I74" s="122">
        <f t="shared" si="45"/>
        <v>0</v>
      </c>
      <c r="J74" s="121">
        <f t="shared" si="45"/>
        <v>9962000</v>
      </c>
      <c r="K74" s="122">
        <f t="shared" si="45"/>
        <v>0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14737000</v>
      </c>
      <c r="Q74" s="122">
        <f>$I74      +$K74      +$M74      +$O74</f>
        <v>0</v>
      </c>
      <c r="R74" s="67">
        <f>IF(($L74      =0),0,((($N74      -$L74      )/$L74      )*100))</f>
        <v>0</v>
      </c>
      <c r="S74" s="68">
        <f>IF(($M74      =0),0,((($O74      -$M74      )/$M74      )*100))</f>
        <v>0</v>
      </c>
      <c r="T74" s="67">
        <f>IF(($E71      =0),0,(($P71      /$E71      )*100))</f>
        <v>66.269448691429091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77747000</v>
      </c>
      <c r="C75" s="120">
        <f>SUM(C9:C16,C19:C25,C28:C31,C34,C37:C41,C44:C54,C57:C60,C63:C67,C71:C72)</f>
        <v>4014000</v>
      </c>
      <c r="D75" s="120"/>
      <c r="E75" s="120">
        <f>$B75      +$C75      +$D75</f>
        <v>81761000</v>
      </c>
      <c r="F75" s="121">
        <f t="shared" ref="F75:O75" si="46">SUM(F9:F16,F19:F25,F28:F31,F34,F37:F41,F44:F54,F57:F60,F63:F67,F71:F72)</f>
        <v>82727000</v>
      </c>
      <c r="G75" s="122">
        <f t="shared" si="46"/>
        <v>51480000</v>
      </c>
      <c r="H75" s="121">
        <f t="shared" si="46"/>
        <v>15845000</v>
      </c>
      <c r="I75" s="122">
        <f t="shared" si="46"/>
        <v>0</v>
      </c>
      <c r="J75" s="121">
        <f t="shared" si="46"/>
        <v>10788000</v>
      </c>
      <c r="K75" s="122">
        <f t="shared" si="46"/>
        <v>0</v>
      </c>
      <c r="L75" s="121">
        <f t="shared" si="46"/>
        <v>382000</v>
      </c>
      <c r="M75" s="122">
        <f t="shared" si="46"/>
        <v>0</v>
      </c>
      <c r="N75" s="121">
        <f t="shared" si="46"/>
        <v>14896000</v>
      </c>
      <c r="O75" s="122">
        <f t="shared" si="46"/>
        <v>0</v>
      </c>
      <c r="P75" s="121">
        <f>$H75      +$J75      +$L75      +$N75</f>
        <v>41911000</v>
      </c>
      <c r="Q75" s="122">
        <f>$I75      +$K75      +$M75      +$O75</f>
        <v>0</v>
      </c>
      <c r="R75" s="67">
        <f>IF(($L75      =0),0,((($N75      -$L75      )/$L75      )*100))</f>
        <v>3799.476439790576</v>
      </c>
      <c r="S75" s="68">
        <f>IF(($M75      =0),0,((($O75      -$M75      )/$M75      )*100))</f>
        <v>0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81.412198912198903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0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2320000</v>
      </c>
      <c r="C87" s="128">
        <f t="shared" si="48"/>
        <v>0</v>
      </c>
      <c r="D87" s="128">
        <f t="shared" si="48"/>
        <v>0</v>
      </c>
      <c r="E87" s="128">
        <f t="shared" si="48"/>
        <v>2320000</v>
      </c>
      <c r="F87" s="128">
        <f t="shared" si="48"/>
        <v>0</v>
      </c>
      <c r="G87" s="128">
        <f t="shared" si="48"/>
        <v>0</v>
      </c>
      <c r="H87" s="128">
        <f t="shared" si="48"/>
        <v>0</v>
      </c>
      <c r="I87" s="128">
        <f t="shared" si="48"/>
        <v>0</v>
      </c>
      <c r="J87" s="128">
        <f t="shared" si="48"/>
        <v>1020000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1020000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43.96551724137931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1020000</v>
      </c>
      <c r="C91" s="108"/>
      <c r="D91" s="108"/>
      <c r="E91" s="108">
        <f t="shared" si="49"/>
        <v>1020000</v>
      </c>
      <c r="F91" s="108">
        <v>0</v>
      </c>
      <c r="G91" s="108">
        <v>0</v>
      </c>
      <c r="H91" s="108"/>
      <c r="I91" s="108"/>
      <c r="J91" s="108">
        <v>1020000</v>
      </c>
      <c r="K91" s="108"/>
      <c r="L91" s="108"/>
      <c r="M91" s="108"/>
      <c r="N91" s="108"/>
      <c r="O91" s="108"/>
      <c r="P91" s="108">
        <f t="shared" si="50"/>
        <v>1020000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100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1300000</v>
      </c>
      <c r="C93" s="108"/>
      <c r="D93" s="108"/>
      <c r="E93" s="108">
        <f t="shared" si="49"/>
        <v>1300000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2320000</v>
      </c>
      <c r="C114" s="137">
        <f t="shared" si="62"/>
        <v>0</v>
      </c>
      <c r="D114" s="137">
        <f t="shared" si="62"/>
        <v>0</v>
      </c>
      <c r="E114" s="137">
        <f t="shared" si="62"/>
        <v>2320000</v>
      </c>
      <c r="F114" s="137">
        <f t="shared" si="62"/>
        <v>0</v>
      </c>
      <c r="G114" s="137">
        <f t="shared" si="62"/>
        <v>0</v>
      </c>
      <c r="H114" s="137">
        <f t="shared" si="62"/>
        <v>0</v>
      </c>
      <c r="I114" s="137">
        <f t="shared" si="62"/>
        <v>0</v>
      </c>
      <c r="J114" s="137">
        <f t="shared" si="62"/>
        <v>1020000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1020000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0.43965517241379309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2320000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2320000</v>
      </c>
      <c r="F115" s="139">
        <f t="shared" si="63"/>
        <v>0</v>
      </c>
      <c r="G115" s="139">
        <f t="shared" si="63"/>
        <v>0</v>
      </c>
      <c r="H115" s="139">
        <f t="shared" si="63"/>
        <v>0</v>
      </c>
      <c r="I115" s="139">
        <f t="shared" si="63"/>
        <v>0</v>
      </c>
      <c r="J115" s="139">
        <f t="shared" si="63"/>
        <v>1020000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1020000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0.43965517241379309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82BTrwmORra5C4Osy1MFyO/y2Ul/X2G4Al+ZMga+/M8qncHePMKqyaa8DdR1gl3AvnqjFmf4nOKWSxPL08bzuQ==" saltValue="fKBrhdoCQOK3NEJLGhD0k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142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3000000</v>
      </c>
      <c r="C10" s="108"/>
      <c r="D10" s="108"/>
      <c r="E10" s="108">
        <f t="shared" ref="E10:E17" si="0">$B10      +$C10      +$D10</f>
        <v>3000000</v>
      </c>
      <c r="F10" s="109">
        <v>3000000</v>
      </c>
      <c r="G10" s="110">
        <v>3000000</v>
      </c>
      <c r="H10" s="109">
        <v>143000</v>
      </c>
      <c r="I10" s="110"/>
      <c r="J10" s="109">
        <v>117000</v>
      </c>
      <c r="K10" s="110"/>
      <c r="L10" s="109">
        <v>163000</v>
      </c>
      <c r="M10" s="110"/>
      <c r="N10" s="109"/>
      <c r="O10" s="110"/>
      <c r="P10" s="109">
        <f t="shared" ref="P10:P17" si="1">$H10      +$J10      +$L10      +$N10</f>
        <v>423000</v>
      </c>
      <c r="Q10" s="110">
        <f t="shared" ref="Q10:Q17" si="2">$I10      +$K10      +$M10      +$O10</f>
        <v>0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0</v>
      </c>
      <c r="T10" s="54">
        <f t="shared" ref="T10:T16" si="5">IF(($E10      =0),0,(($P10      /$E10      )*100))</f>
        <v>14.099999999999998</v>
      </c>
      <c r="U10" s="56">
        <f t="shared" ref="U10:U16" si="6">IF(($E10      =0),0,(($Q10      /$E10      )*100))</f>
        <v>0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3000000</v>
      </c>
      <c r="C17" s="111">
        <f>SUM(C9:C16)</f>
        <v>0</v>
      </c>
      <c r="D17" s="111"/>
      <c r="E17" s="111">
        <f t="shared" si="0"/>
        <v>3000000</v>
      </c>
      <c r="F17" s="112">
        <f t="shared" ref="F17:O17" si="7">SUM(F9:F16)</f>
        <v>3000000</v>
      </c>
      <c r="G17" s="113">
        <f t="shared" si="7"/>
        <v>3000000</v>
      </c>
      <c r="H17" s="112">
        <f t="shared" si="7"/>
        <v>143000</v>
      </c>
      <c r="I17" s="113">
        <f t="shared" si="7"/>
        <v>0</v>
      </c>
      <c r="J17" s="112">
        <f t="shared" si="7"/>
        <v>117000</v>
      </c>
      <c r="K17" s="113">
        <f t="shared" si="7"/>
        <v>0</v>
      </c>
      <c r="L17" s="112">
        <f t="shared" si="7"/>
        <v>163000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423000</v>
      </c>
      <c r="Q17" s="113">
        <f t="shared" si="2"/>
        <v>0</v>
      </c>
      <c r="R17" s="58">
        <f t="shared" si="3"/>
        <v>-100</v>
      </c>
      <c r="S17" s="59">
        <f t="shared" si="4"/>
        <v>0</v>
      </c>
      <c r="T17" s="58">
        <f>IF((SUM($E9:$E14))=0,0,(P17/(SUM($E9:$E14))*100))</f>
        <v>14.099999999999998</v>
      </c>
      <c r="U17" s="60">
        <f>IF((SUM($E9:$E14))=0,0,(Q17/(SUM($E9:$E14))*100))</f>
        <v>0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1200000</v>
      </c>
      <c r="C34" s="108">
        <v>-136000</v>
      </c>
      <c r="D34" s="108"/>
      <c r="E34" s="108">
        <f>$B34      +$C34      +$D34</f>
        <v>1064000</v>
      </c>
      <c r="F34" s="109">
        <v>1064000</v>
      </c>
      <c r="G34" s="110">
        <v>1064000</v>
      </c>
      <c r="H34" s="109"/>
      <c r="I34" s="110"/>
      <c r="J34" s="109">
        <v>414000</v>
      </c>
      <c r="K34" s="110"/>
      <c r="L34" s="109">
        <v>312000</v>
      </c>
      <c r="M34" s="110"/>
      <c r="N34" s="109"/>
      <c r="O34" s="110"/>
      <c r="P34" s="109">
        <f>$H34      +$J34      +$L34      +$N34</f>
        <v>726000</v>
      </c>
      <c r="Q34" s="110">
        <f>$I34      +$K34      +$M34      +$O34</f>
        <v>0</v>
      </c>
      <c r="R34" s="54">
        <f>IF(($L34      =0),0,((($N34      -$L34      )/$L34      )*100))</f>
        <v>-100</v>
      </c>
      <c r="S34" s="55">
        <f>IF(($M34      =0),0,((($O34      -$M34      )/$M34      )*100))</f>
        <v>0</v>
      </c>
      <c r="T34" s="54">
        <f>IF(($E34      =0),0,(($P34      /$E34      )*100))</f>
        <v>68.233082706766908</v>
      </c>
      <c r="U34" s="56">
        <f>IF(($E34      =0),0,(($Q34      /$E34      )*100))</f>
        <v>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1200000</v>
      </c>
      <c r="C35" s="111">
        <f>C34</f>
        <v>-136000</v>
      </c>
      <c r="D35" s="111"/>
      <c r="E35" s="111">
        <f>$B35      +$C35      +$D35</f>
        <v>1064000</v>
      </c>
      <c r="F35" s="112">
        <f t="shared" ref="F35:O35" si="17">F34</f>
        <v>1064000</v>
      </c>
      <c r="G35" s="113">
        <f t="shared" si="17"/>
        <v>1064000</v>
      </c>
      <c r="H35" s="112">
        <f t="shared" si="17"/>
        <v>0</v>
      </c>
      <c r="I35" s="113">
        <f t="shared" si="17"/>
        <v>0</v>
      </c>
      <c r="J35" s="112">
        <f t="shared" si="17"/>
        <v>414000</v>
      </c>
      <c r="K35" s="113">
        <f t="shared" si="17"/>
        <v>0</v>
      </c>
      <c r="L35" s="112">
        <f t="shared" si="17"/>
        <v>312000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726000</v>
      </c>
      <c r="Q35" s="113">
        <f>$I35      +$K35      +$M35      +$O35</f>
        <v>0</v>
      </c>
      <c r="R35" s="58">
        <f>IF(($L35      =0),0,((($N35      -$L35      )/$L35      )*100))</f>
        <v>-100</v>
      </c>
      <c r="S35" s="59">
        <f>IF(($M35      =0),0,((($O35      -$M35      )/$M35      )*100))</f>
        <v>0</v>
      </c>
      <c r="T35" s="58">
        <f>IF($E35   =0,0,($P35   /$E35   )*100)</f>
        <v>68.233082706766908</v>
      </c>
      <c r="U35" s="60">
        <f>IF($E35   =0,0,($Q35   /$E35   )*100)</f>
        <v>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10526000</v>
      </c>
      <c r="C37" s="108">
        <v>-4210000</v>
      </c>
      <c r="D37" s="108"/>
      <c r="E37" s="108">
        <f t="shared" ref="E37:E42" si="18">$B37      +$C37      +$D37</f>
        <v>6316000</v>
      </c>
      <c r="F37" s="109">
        <v>6316000</v>
      </c>
      <c r="G37" s="110">
        <v>6316000</v>
      </c>
      <c r="H37" s="109"/>
      <c r="I37" s="110"/>
      <c r="J37" s="109"/>
      <c r="K37" s="110"/>
      <c r="L37" s="109">
        <v>700000</v>
      </c>
      <c r="M37" s="110"/>
      <c r="N37" s="109">
        <v>3502000</v>
      </c>
      <c r="O37" s="110"/>
      <c r="P37" s="109">
        <f t="shared" ref="P37:P42" si="19">$H37      +$J37      +$L37      +$N37</f>
        <v>4202000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400.28571428571428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66.529449018366051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11454000</v>
      </c>
      <c r="C38" s="108"/>
      <c r="D38" s="108"/>
      <c r="E38" s="108">
        <f t="shared" si="18"/>
        <v>11454000</v>
      </c>
      <c r="F38" s="109">
        <v>11454000</v>
      </c>
      <c r="G38" s="110">
        <v>0</v>
      </c>
      <c r="H38" s="109"/>
      <c r="I38" s="110"/>
      <c r="J38" s="109"/>
      <c r="K38" s="110"/>
      <c r="L38" s="109"/>
      <c r="M38" s="110"/>
      <c r="N38" s="109">
        <v>93000</v>
      </c>
      <c r="O38" s="110"/>
      <c r="P38" s="109">
        <f t="shared" si="19"/>
        <v>93000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0.81194342587742274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21980000</v>
      </c>
      <c r="C42" s="111">
        <f>SUM(C37:C41)</f>
        <v>-4210000</v>
      </c>
      <c r="D42" s="111"/>
      <c r="E42" s="111">
        <f t="shared" si="18"/>
        <v>17770000</v>
      </c>
      <c r="F42" s="112">
        <f t="shared" ref="F42:O42" si="25">SUM(F37:F41)</f>
        <v>17770000</v>
      </c>
      <c r="G42" s="113">
        <f t="shared" si="25"/>
        <v>6316000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700000</v>
      </c>
      <c r="M42" s="113">
        <f t="shared" si="25"/>
        <v>0</v>
      </c>
      <c r="N42" s="112">
        <f t="shared" si="25"/>
        <v>3595000</v>
      </c>
      <c r="O42" s="113">
        <f t="shared" si="25"/>
        <v>0</v>
      </c>
      <c r="P42" s="112">
        <f t="shared" si="19"/>
        <v>4295000</v>
      </c>
      <c r="Q42" s="113">
        <f t="shared" si="20"/>
        <v>0</v>
      </c>
      <c r="R42" s="58">
        <f t="shared" si="21"/>
        <v>413.57142857142861</v>
      </c>
      <c r="S42" s="59">
        <f t="shared" si="22"/>
        <v>0</v>
      </c>
      <c r="T42" s="58">
        <f>IF((+$E37+$E40) =0,0,(P42   /(+$E37+$E40) )*100)</f>
        <v>68.001899936668778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25000000</v>
      </c>
      <c r="C53" s="108">
        <v>12000000</v>
      </c>
      <c r="D53" s="108"/>
      <c r="E53" s="108">
        <f t="shared" si="26"/>
        <v>37000000</v>
      </c>
      <c r="F53" s="109">
        <v>37000000</v>
      </c>
      <c r="G53" s="110">
        <v>37000000</v>
      </c>
      <c r="H53" s="109">
        <v>7364000</v>
      </c>
      <c r="I53" s="110"/>
      <c r="J53" s="109">
        <v>3854000</v>
      </c>
      <c r="K53" s="110"/>
      <c r="L53" s="109"/>
      <c r="M53" s="110"/>
      <c r="N53" s="109">
        <v>6977000</v>
      </c>
      <c r="O53" s="110"/>
      <c r="P53" s="109">
        <f t="shared" si="27"/>
        <v>18195000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49.17567567567567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25000000</v>
      </c>
      <c r="C55" s="111">
        <f>SUM(C44:C54)</f>
        <v>12000000</v>
      </c>
      <c r="D55" s="111"/>
      <c r="E55" s="111">
        <f t="shared" si="26"/>
        <v>37000000</v>
      </c>
      <c r="F55" s="112">
        <f t="shared" ref="F55:O55" si="33">SUM(F44:F54)</f>
        <v>37000000</v>
      </c>
      <c r="G55" s="113">
        <f t="shared" si="33"/>
        <v>37000000</v>
      </c>
      <c r="H55" s="112">
        <f t="shared" si="33"/>
        <v>7364000</v>
      </c>
      <c r="I55" s="113">
        <f t="shared" si="33"/>
        <v>0</v>
      </c>
      <c r="J55" s="112">
        <f t="shared" si="33"/>
        <v>3854000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6977000</v>
      </c>
      <c r="O55" s="113">
        <f t="shared" si="33"/>
        <v>0</v>
      </c>
      <c r="P55" s="112">
        <f t="shared" si="27"/>
        <v>18195000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49.17567567567567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51180000</v>
      </c>
      <c r="C69" s="120">
        <f>SUM(C9:C16,C19:C25,C28:C31,C34,C37:C41,C44:C54,C57:C60,C63:C67)</f>
        <v>7654000</v>
      </c>
      <c r="D69" s="120"/>
      <c r="E69" s="120">
        <f t="shared" si="35"/>
        <v>58834000</v>
      </c>
      <c r="F69" s="121">
        <f t="shared" ref="F69:O69" si="43">SUM(F9:F16,F19:F25,F28:F31,F34,F37:F41,F44:F54,F57:F60,F63:F67)</f>
        <v>58834000</v>
      </c>
      <c r="G69" s="122">
        <f t="shared" si="43"/>
        <v>47380000</v>
      </c>
      <c r="H69" s="121">
        <f t="shared" si="43"/>
        <v>7507000</v>
      </c>
      <c r="I69" s="122">
        <f t="shared" si="43"/>
        <v>0</v>
      </c>
      <c r="J69" s="121">
        <f t="shared" si="43"/>
        <v>4385000</v>
      </c>
      <c r="K69" s="122">
        <f t="shared" si="43"/>
        <v>0</v>
      </c>
      <c r="L69" s="121">
        <f t="shared" si="43"/>
        <v>1175000</v>
      </c>
      <c r="M69" s="122">
        <f t="shared" si="43"/>
        <v>0</v>
      </c>
      <c r="N69" s="121">
        <f t="shared" si="43"/>
        <v>10572000</v>
      </c>
      <c r="O69" s="122">
        <f t="shared" si="43"/>
        <v>0</v>
      </c>
      <c r="P69" s="121">
        <f t="shared" si="36"/>
        <v>23639000</v>
      </c>
      <c r="Q69" s="122">
        <f t="shared" si="37"/>
        <v>0</v>
      </c>
      <c r="R69" s="67">
        <f t="shared" si="38"/>
        <v>799.74468085106378</v>
      </c>
      <c r="S69" s="68">
        <f t="shared" si="39"/>
        <v>0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49.892359645420008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0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39871000</v>
      </c>
      <c r="C71" s="108">
        <v>-13662000</v>
      </c>
      <c r="D71" s="108"/>
      <c r="E71" s="108">
        <f>$B71      +$C71      +$D71</f>
        <v>26209000</v>
      </c>
      <c r="F71" s="109">
        <v>26209000</v>
      </c>
      <c r="G71" s="110">
        <v>26209000</v>
      </c>
      <c r="H71" s="109">
        <v>2694000</v>
      </c>
      <c r="I71" s="110"/>
      <c r="J71" s="109">
        <v>6940000</v>
      </c>
      <c r="K71" s="110"/>
      <c r="L71" s="109">
        <v>2624000</v>
      </c>
      <c r="M71" s="110"/>
      <c r="N71" s="109"/>
      <c r="O71" s="110"/>
      <c r="P71" s="109">
        <f>$H71      +$J71      +$L71      +$N71</f>
        <v>12258000</v>
      </c>
      <c r="Q71" s="110">
        <f>$I71      +$K71      +$M71      +$O71</f>
        <v>0</v>
      </c>
      <c r="R71" s="54">
        <f>IF(($L71      =0),0,((($N71      -$L71      )/$L71      )*100))</f>
        <v>-100</v>
      </c>
      <c r="S71" s="55">
        <f>IF(($M71      =0),0,((($O71      -$M71      )/$M71      )*100))</f>
        <v>0</v>
      </c>
      <c r="T71" s="54">
        <f>IF(($E71      =0),0,(($P71      /$E71      )*100))</f>
        <v>46.770193444999805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39871000</v>
      </c>
      <c r="C73" s="117">
        <f>SUM(C71:C72)</f>
        <v>-13662000</v>
      </c>
      <c r="D73" s="117"/>
      <c r="E73" s="117">
        <f>$B73      +$C73      +$D73</f>
        <v>26209000</v>
      </c>
      <c r="F73" s="118">
        <f t="shared" ref="F73:O73" si="44">SUM(F71:F72)</f>
        <v>26209000</v>
      </c>
      <c r="G73" s="119">
        <f t="shared" si="44"/>
        <v>26209000</v>
      </c>
      <c r="H73" s="118">
        <f t="shared" si="44"/>
        <v>2694000</v>
      </c>
      <c r="I73" s="119">
        <f t="shared" si="44"/>
        <v>0</v>
      </c>
      <c r="J73" s="118">
        <f t="shared" si="44"/>
        <v>6940000</v>
      </c>
      <c r="K73" s="119">
        <f t="shared" si="44"/>
        <v>0</v>
      </c>
      <c r="L73" s="118">
        <f t="shared" si="44"/>
        <v>2624000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12258000</v>
      </c>
      <c r="Q73" s="119">
        <f>$I73      +$K73      +$M73      +$O73</f>
        <v>0</v>
      </c>
      <c r="R73" s="63">
        <f>IF(($L73      =0),0,((($N73      -$L73      )/$L73      )*100))</f>
        <v>-100</v>
      </c>
      <c r="S73" s="64">
        <f>IF(($M73      =0),0,((($O73      -$M73      )/$M73      )*100))</f>
        <v>0</v>
      </c>
      <c r="T73" s="63">
        <f>IF(($E71      =0),0,(($P71      /$E71      )*100))</f>
        <v>46.770193444999805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39871000</v>
      </c>
      <c r="C74" s="120">
        <f>SUM(C71:C72)</f>
        <v>-13662000</v>
      </c>
      <c r="D74" s="120"/>
      <c r="E74" s="120">
        <f>$B74      +$C74      +$D74</f>
        <v>26209000</v>
      </c>
      <c r="F74" s="121">
        <f t="shared" ref="F74:O74" si="45">SUM(F71:F72)</f>
        <v>26209000</v>
      </c>
      <c r="G74" s="122">
        <f t="shared" si="45"/>
        <v>26209000</v>
      </c>
      <c r="H74" s="121">
        <f t="shared" si="45"/>
        <v>2694000</v>
      </c>
      <c r="I74" s="122">
        <f t="shared" si="45"/>
        <v>0</v>
      </c>
      <c r="J74" s="121">
        <f t="shared" si="45"/>
        <v>6940000</v>
      </c>
      <c r="K74" s="122">
        <f t="shared" si="45"/>
        <v>0</v>
      </c>
      <c r="L74" s="121">
        <f t="shared" si="45"/>
        <v>2624000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12258000</v>
      </c>
      <c r="Q74" s="122">
        <f>$I74      +$K74      +$M74      +$O74</f>
        <v>0</v>
      </c>
      <c r="R74" s="67">
        <f>IF(($L74      =0),0,((($N74      -$L74      )/$L74      )*100))</f>
        <v>-100</v>
      </c>
      <c r="S74" s="68">
        <f>IF(($M74      =0),0,((($O74      -$M74      )/$M74      )*100))</f>
        <v>0</v>
      </c>
      <c r="T74" s="67">
        <f>IF(($E71      =0),0,(($P71      /$E71      )*100))</f>
        <v>46.770193444999805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91051000</v>
      </c>
      <c r="C75" s="120">
        <f>SUM(C9:C16,C19:C25,C28:C31,C34,C37:C41,C44:C54,C57:C60,C63:C67,C71:C72)</f>
        <v>-6008000</v>
      </c>
      <c r="D75" s="120"/>
      <c r="E75" s="120">
        <f>$B75      +$C75      +$D75</f>
        <v>85043000</v>
      </c>
      <c r="F75" s="121">
        <f t="shared" ref="F75:O75" si="46">SUM(F9:F16,F19:F25,F28:F31,F34,F37:F41,F44:F54,F57:F60,F63:F67,F71:F72)</f>
        <v>85043000</v>
      </c>
      <c r="G75" s="122">
        <f t="shared" si="46"/>
        <v>73589000</v>
      </c>
      <c r="H75" s="121">
        <f t="shared" si="46"/>
        <v>10201000</v>
      </c>
      <c r="I75" s="122">
        <f t="shared" si="46"/>
        <v>0</v>
      </c>
      <c r="J75" s="121">
        <f t="shared" si="46"/>
        <v>11325000</v>
      </c>
      <c r="K75" s="122">
        <f t="shared" si="46"/>
        <v>0</v>
      </c>
      <c r="L75" s="121">
        <f t="shared" si="46"/>
        <v>3799000</v>
      </c>
      <c r="M75" s="122">
        <f t="shared" si="46"/>
        <v>0</v>
      </c>
      <c r="N75" s="121">
        <f t="shared" si="46"/>
        <v>10572000</v>
      </c>
      <c r="O75" s="122">
        <f t="shared" si="46"/>
        <v>0</v>
      </c>
      <c r="P75" s="121">
        <f>$H75      +$J75      +$L75      +$N75</f>
        <v>35897000</v>
      </c>
      <c r="Q75" s="122">
        <f>$I75      +$K75      +$M75      +$O75</f>
        <v>0</v>
      </c>
      <c r="R75" s="67">
        <f>IF(($L75      =0),0,((($N75      -$L75      )/$L75      )*100))</f>
        <v>178.28375888391682</v>
      </c>
      <c r="S75" s="68">
        <f>IF(($M75      =0),0,((($O75      -$M75      )/$M75      )*100))</f>
        <v>0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48.780388373262305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0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2005000</v>
      </c>
      <c r="C87" s="128">
        <f t="shared" si="48"/>
        <v>0</v>
      </c>
      <c r="D87" s="128">
        <f t="shared" si="48"/>
        <v>0</v>
      </c>
      <c r="E87" s="128">
        <f t="shared" si="48"/>
        <v>2005000</v>
      </c>
      <c r="F87" s="128">
        <f t="shared" si="48"/>
        <v>0</v>
      </c>
      <c r="G87" s="128">
        <f t="shared" si="48"/>
        <v>0</v>
      </c>
      <c r="H87" s="128">
        <f t="shared" si="48"/>
        <v>0</v>
      </c>
      <c r="I87" s="128">
        <f t="shared" si="48"/>
        <v>0</v>
      </c>
      <c r="J87" s="128">
        <f t="shared" si="48"/>
        <v>228000</v>
      </c>
      <c r="K87" s="128">
        <f t="shared" si="48"/>
        <v>0</v>
      </c>
      <c r="L87" s="128">
        <f t="shared" si="48"/>
        <v>679000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907000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45.236907730673316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907000</v>
      </c>
      <c r="C91" s="108"/>
      <c r="D91" s="108"/>
      <c r="E91" s="108">
        <f t="shared" si="49"/>
        <v>907000</v>
      </c>
      <c r="F91" s="108">
        <v>0</v>
      </c>
      <c r="G91" s="108">
        <v>0</v>
      </c>
      <c r="H91" s="108"/>
      <c r="I91" s="108"/>
      <c r="J91" s="108">
        <v>228000</v>
      </c>
      <c r="K91" s="108"/>
      <c r="L91" s="108">
        <v>679000</v>
      </c>
      <c r="M91" s="108"/>
      <c r="N91" s="108"/>
      <c r="O91" s="108"/>
      <c r="P91" s="108">
        <f t="shared" si="50"/>
        <v>907000</v>
      </c>
      <c r="Q91" s="108">
        <f t="shared" si="51"/>
        <v>0</v>
      </c>
      <c r="R91" s="98">
        <f t="shared" si="52"/>
        <v>-100</v>
      </c>
      <c r="S91" s="98">
        <f t="shared" si="53"/>
        <v>0</v>
      </c>
      <c r="T91" s="98">
        <f t="shared" si="54"/>
        <v>100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1098000</v>
      </c>
      <c r="C93" s="108"/>
      <c r="D93" s="108"/>
      <c r="E93" s="108">
        <f t="shared" si="49"/>
        <v>1098000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2005000</v>
      </c>
      <c r="C114" s="137">
        <f t="shared" si="62"/>
        <v>0</v>
      </c>
      <c r="D114" s="137">
        <f t="shared" si="62"/>
        <v>0</v>
      </c>
      <c r="E114" s="137">
        <f t="shared" si="62"/>
        <v>2005000</v>
      </c>
      <c r="F114" s="137">
        <f t="shared" si="62"/>
        <v>0</v>
      </c>
      <c r="G114" s="137">
        <f t="shared" si="62"/>
        <v>0</v>
      </c>
      <c r="H114" s="137">
        <f t="shared" si="62"/>
        <v>0</v>
      </c>
      <c r="I114" s="137">
        <f t="shared" si="62"/>
        <v>0</v>
      </c>
      <c r="J114" s="137">
        <f t="shared" si="62"/>
        <v>228000</v>
      </c>
      <c r="K114" s="137">
        <f t="shared" si="62"/>
        <v>0</v>
      </c>
      <c r="L114" s="137">
        <f t="shared" si="62"/>
        <v>679000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907000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0.45236907730673315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2005000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2005000</v>
      </c>
      <c r="F115" s="139">
        <f t="shared" si="63"/>
        <v>0</v>
      </c>
      <c r="G115" s="139">
        <f t="shared" si="63"/>
        <v>0</v>
      </c>
      <c r="H115" s="139">
        <f t="shared" si="63"/>
        <v>0</v>
      </c>
      <c r="I115" s="139">
        <f t="shared" si="63"/>
        <v>0</v>
      </c>
      <c r="J115" s="139">
        <f t="shared" si="63"/>
        <v>228000</v>
      </c>
      <c r="K115" s="139">
        <f t="shared" si="63"/>
        <v>0</v>
      </c>
      <c r="L115" s="139">
        <f t="shared" si="63"/>
        <v>679000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907000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0.45236907730673315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iBX/wF469Wg5HMZ2nO2bfH55k5qv7IGQqC05KHahqikoaaXDNOi99ZGsJ0HCU9N/rl91UDGz1ZuEg0PynnbKsQ==" saltValue="kjEr2hXVeXT0L27HKufIH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143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1000000</v>
      </c>
      <c r="C10" s="108"/>
      <c r="D10" s="108"/>
      <c r="E10" s="108">
        <f t="shared" ref="E10:E17" si="0">$B10      +$C10      +$D10</f>
        <v>1000000</v>
      </c>
      <c r="F10" s="109">
        <v>1000000</v>
      </c>
      <c r="G10" s="110">
        <v>1000000</v>
      </c>
      <c r="H10" s="109">
        <v>95000</v>
      </c>
      <c r="I10" s="110">
        <v>-1596622</v>
      </c>
      <c r="J10" s="109">
        <v>90000</v>
      </c>
      <c r="K10" s="110">
        <v>88812</v>
      </c>
      <c r="L10" s="109">
        <v>137000</v>
      </c>
      <c r="M10" s="110">
        <v>66881</v>
      </c>
      <c r="N10" s="109"/>
      <c r="O10" s="110">
        <v>302154</v>
      </c>
      <c r="P10" s="109">
        <f t="shared" ref="P10:P17" si="1">$H10      +$J10      +$L10      +$N10</f>
        <v>322000</v>
      </c>
      <c r="Q10" s="110">
        <f t="shared" ref="Q10:Q17" si="2">$I10      +$K10      +$M10      +$O10</f>
        <v>-1138775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351.77853201955713</v>
      </c>
      <c r="T10" s="54">
        <f t="shared" ref="T10:T16" si="5">IF(($E10      =0),0,(($P10      /$E10      )*100))</f>
        <v>32.200000000000003</v>
      </c>
      <c r="U10" s="56">
        <f t="shared" ref="U10:U16" si="6">IF(($E10      =0),0,(($Q10      /$E10      )*100))</f>
        <v>-113.87750000000001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1000000</v>
      </c>
      <c r="C17" s="111">
        <f>SUM(C9:C16)</f>
        <v>0</v>
      </c>
      <c r="D17" s="111"/>
      <c r="E17" s="111">
        <f t="shared" si="0"/>
        <v>1000000</v>
      </c>
      <c r="F17" s="112">
        <f t="shared" ref="F17:O17" si="7">SUM(F9:F16)</f>
        <v>1000000</v>
      </c>
      <c r="G17" s="113">
        <f t="shared" si="7"/>
        <v>1000000</v>
      </c>
      <c r="H17" s="112">
        <f t="shared" si="7"/>
        <v>95000</v>
      </c>
      <c r="I17" s="113">
        <f t="shared" si="7"/>
        <v>-1596622</v>
      </c>
      <c r="J17" s="112">
        <f t="shared" si="7"/>
        <v>90000</v>
      </c>
      <c r="K17" s="113">
        <f t="shared" si="7"/>
        <v>88812</v>
      </c>
      <c r="L17" s="112">
        <f t="shared" si="7"/>
        <v>137000</v>
      </c>
      <c r="M17" s="113">
        <f t="shared" si="7"/>
        <v>66881</v>
      </c>
      <c r="N17" s="112">
        <f t="shared" si="7"/>
        <v>0</v>
      </c>
      <c r="O17" s="113">
        <f t="shared" si="7"/>
        <v>302154</v>
      </c>
      <c r="P17" s="112">
        <f t="shared" si="1"/>
        <v>322000</v>
      </c>
      <c r="Q17" s="113">
        <f t="shared" si="2"/>
        <v>-1138775</v>
      </c>
      <c r="R17" s="58">
        <f t="shared" si="3"/>
        <v>-100</v>
      </c>
      <c r="S17" s="59">
        <f t="shared" si="4"/>
        <v>351.77853201955713</v>
      </c>
      <c r="T17" s="58">
        <f>IF((SUM($E9:$E14))=0,0,(P17/(SUM($E9:$E14))*100))</f>
        <v>32.200000000000003</v>
      </c>
      <c r="U17" s="60">
        <f>IF((SUM($E9:$E14))=0,0,(Q17/(SUM($E9:$E14))*100))</f>
        <v>-113.87750000000001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>
        <v>2403000</v>
      </c>
      <c r="C21" s="108"/>
      <c r="D21" s="108"/>
      <c r="E21" s="108">
        <f t="shared" si="8"/>
        <v>2403000</v>
      </c>
      <c r="F21" s="109">
        <v>2403000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2403000</v>
      </c>
      <c r="C26" s="111">
        <f>SUM(C19:C25)</f>
        <v>0</v>
      </c>
      <c r="D26" s="111"/>
      <c r="E26" s="111">
        <f t="shared" si="8"/>
        <v>2403000</v>
      </c>
      <c r="F26" s="112">
        <f t="shared" ref="F26:O26" si="15">SUM(F19:F25)</f>
        <v>2403000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>
        <v>2829000</v>
      </c>
      <c r="C31" s="108"/>
      <c r="D31" s="108"/>
      <c r="E31" s="108">
        <f>$B31      +$C31      +$D31</f>
        <v>2829000</v>
      </c>
      <c r="F31" s="109">
        <v>2829000</v>
      </c>
      <c r="G31" s="110">
        <v>2829000</v>
      </c>
      <c r="H31" s="109">
        <v>35000</v>
      </c>
      <c r="I31" s="110">
        <v>-5252263</v>
      </c>
      <c r="J31" s="109">
        <v>13000</v>
      </c>
      <c r="K31" s="110">
        <v>381870</v>
      </c>
      <c r="L31" s="109">
        <v>773000</v>
      </c>
      <c r="M31" s="110">
        <v>407841</v>
      </c>
      <c r="N31" s="109">
        <v>1455000</v>
      </c>
      <c r="O31" s="110">
        <v>1972972</v>
      </c>
      <c r="P31" s="109">
        <f>$H31      +$J31      +$L31      +$N31</f>
        <v>2276000</v>
      </c>
      <c r="Q31" s="110">
        <f>$I31      +$K31      +$M31      +$O31</f>
        <v>-2489580</v>
      </c>
      <c r="R31" s="54">
        <f>IF(($L31      =0),0,((($N31      -$L31      )/$L31      )*100))</f>
        <v>88.227684346701167</v>
      </c>
      <c r="S31" s="55">
        <f>IF(($M31      =0),0,((($O31      -$M31      )/$M31      )*100))</f>
        <v>383.76009278125542</v>
      </c>
      <c r="T31" s="54">
        <f>IF(($E31      =0),0,(($P31      /$E31      )*100))</f>
        <v>80.45245669848002</v>
      </c>
      <c r="U31" s="56">
        <f>IF(($E31      =0),0,(($Q31      /$E31      )*100))</f>
        <v>-88.002120890774123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2829000</v>
      </c>
      <c r="C32" s="111">
        <f>SUM(C28:C31)</f>
        <v>0</v>
      </c>
      <c r="D32" s="111"/>
      <c r="E32" s="111">
        <f>$B32      +$C32      +$D32</f>
        <v>2829000</v>
      </c>
      <c r="F32" s="112">
        <f t="shared" ref="F32:O32" si="16">SUM(F28:F31)</f>
        <v>2829000</v>
      </c>
      <c r="G32" s="113">
        <f t="shared" si="16"/>
        <v>2829000</v>
      </c>
      <c r="H32" s="112">
        <f t="shared" si="16"/>
        <v>35000</v>
      </c>
      <c r="I32" s="113">
        <f t="shared" si="16"/>
        <v>-5252263</v>
      </c>
      <c r="J32" s="112">
        <f t="shared" si="16"/>
        <v>13000</v>
      </c>
      <c r="K32" s="113">
        <f t="shared" si="16"/>
        <v>381870</v>
      </c>
      <c r="L32" s="112">
        <f t="shared" si="16"/>
        <v>773000</v>
      </c>
      <c r="M32" s="113">
        <f t="shared" si="16"/>
        <v>407841</v>
      </c>
      <c r="N32" s="112">
        <f t="shared" si="16"/>
        <v>1455000</v>
      </c>
      <c r="O32" s="113">
        <f t="shared" si="16"/>
        <v>1972972</v>
      </c>
      <c r="P32" s="112">
        <f>$H32      +$J32      +$L32      +$N32</f>
        <v>2276000</v>
      </c>
      <c r="Q32" s="113">
        <f>$I32      +$K32      +$M32      +$O32</f>
        <v>-2489580</v>
      </c>
      <c r="R32" s="58">
        <f>IF(($L32      =0),0,((($N32      -$L32      )/$L32      )*100))</f>
        <v>88.227684346701167</v>
      </c>
      <c r="S32" s="59">
        <f>IF(($M32      =0),0,((($O32      -$M32      )/$M32      )*100))</f>
        <v>383.76009278125542</v>
      </c>
      <c r="T32" s="58">
        <f>IF($E32   =0,0,($P32   /$E32   )*100)</f>
        <v>80.45245669848002</v>
      </c>
      <c r="U32" s="60">
        <f>IF($E32   =0,0,($Q32   /$E32   )*100)</f>
        <v>-88.002120890774123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1274000</v>
      </c>
      <c r="C34" s="108"/>
      <c r="D34" s="108"/>
      <c r="E34" s="108">
        <f>$B34      +$C34      +$D34</f>
        <v>1274000</v>
      </c>
      <c r="F34" s="109">
        <v>1274000</v>
      </c>
      <c r="G34" s="110">
        <v>1274000</v>
      </c>
      <c r="H34" s="109">
        <v>143000</v>
      </c>
      <c r="I34" s="110">
        <v>-1347036</v>
      </c>
      <c r="J34" s="109">
        <v>286000</v>
      </c>
      <c r="K34" s="110"/>
      <c r="L34" s="109">
        <v>297000</v>
      </c>
      <c r="M34" s="110"/>
      <c r="N34" s="109">
        <v>547000</v>
      </c>
      <c r="O34" s="110"/>
      <c r="P34" s="109">
        <f>$H34      +$J34      +$L34      +$N34</f>
        <v>1273000</v>
      </c>
      <c r="Q34" s="110">
        <f>$I34      +$K34      +$M34      +$O34</f>
        <v>-1347036</v>
      </c>
      <c r="R34" s="54">
        <f>IF(($L34      =0),0,((($N34      -$L34      )/$L34      )*100))</f>
        <v>84.17508417508418</v>
      </c>
      <c r="S34" s="55">
        <f>IF(($M34      =0),0,((($O34      -$M34      )/$M34      )*100))</f>
        <v>0</v>
      </c>
      <c r="T34" s="54">
        <f>IF(($E34      =0),0,(($P34      /$E34      )*100))</f>
        <v>99.921507064364206</v>
      </c>
      <c r="U34" s="56">
        <f>IF(($E34      =0),0,(($Q34      /$E34      )*100))</f>
        <v>-105.73281004709575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1274000</v>
      </c>
      <c r="C35" s="111">
        <f>C34</f>
        <v>0</v>
      </c>
      <c r="D35" s="111"/>
      <c r="E35" s="111">
        <f>$B35      +$C35      +$D35</f>
        <v>1274000</v>
      </c>
      <c r="F35" s="112">
        <f t="shared" ref="F35:O35" si="17">F34</f>
        <v>1274000</v>
      </c>
      <c r="G35" s="113">
        <f t="shared" si="17"/>
        <v>1274000</v>
      </c>
      <c r="H35" s="112">
        <f t="shared" si="17"/>
        <v>143000</v>
      </c>
      <c r="I35" s="113">
        <f t="shared" si="17"/>
        <v>-1347036</v>
      </c>
      <c r="J35" s="112">
        <f t="shared" si="17"/>
        <v>286000</v>
      </c>
      <c r="K35" s="113">
        <f t="shared" si="17"/>
        <v>0</v>
      </c>
      <c r="L35" s="112">
        <f t="shared" si="17"/>
        <v>297000</v>
      </c>
      <c r="M35" s="113">
        <f t="shared" si="17"/>
        <v>0</v>
      </c>
      <c r="N35" s="112">
        <f t="shared" si="17"/>
        <v>547000</v>
      </c>
      <c r="O35" s="113">
        <f t="shared" si="17"/>
        <v>0</v>
      </c>
      <c r="P35" s="112">
        <f>$H35      +$J35      +$L35      +$N35</f>
        <v>1273000</v>
      </c>
      <c r="Q35" s="113">
        <f>$I35      +$K35      +$M35      +$O35</f>
        <v>-1347036</v>
      </c>
      <c r="R35" s="58">
        <f>IF(($L35      =0),0,((($N35      -$L35      )/$L35      )*100))</f>
        <v>84.17508417508418</v>
      </c>
      <c r="S35" s="59">
        <f>IF(($M35      =0),0,((($O35      -$M35      )/$M35      )*100))</f>
        <v>0</v>
      </c>
      <c r="T35" s="58">
        <f>IF($E35   =0,0,($P35   /$E35   )*100)</f>
        <v>99.921507064364206</v>
      </c>
      <c r="U35" s="60">
        <f>IF($E35   =0,0,($Q35   /$E35   )*100)</f>
        <v>-105.73281004709575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>
        <v>4000000</v>
      </c>
      <c r="C40" s="108"/>
      <c r="D40" s="108"/>
      <c r="E40" s="108">
        <f t="shared" si="18"/>
        <v>4000000</v>
      </c>
      <c r="F40" s="109">
        <v>4000000</v>
      </c>
      <c r="G40" s="110">
        <v>4000000</v>
      </c>
      <c r="H40" s="109"/>
      <c r="I40" s="110"/>
      <c r="J40" s="109">
        <v>2934000</v>
      </c>
      <c r="K40" s="110"/>
      <c r="L40" s="109">
        <v>786000</v>
      </c>
      <c r="M40" s="110"/>
      <c r="N40" s="109"/>
      <c r="O40" s="110">
        <v>3720000</v>
      </c>
      <c r="P40" s="109">
        <f t="shared" si="19"/>
        <v>3720000</v>
      </c>
      <c r="Q40" s="110">
        <f t="shared" si="20"/>
        <v>3720000</v>
      </c>
      <c r="R40" s="54">
        <f t="shared" si="21"/>
        <v>-100</v>
      </c>
      <c r="S40" s="55">
        <f t="shared" si="22"/>
        <v>0</v>
      </c>
      <c r="T40" s="54">
        <f t="shared" si="23"/>
        <v>93</v>
      </c>
      <c r="U40" s="56">
        <f t="shared" si="24"/>
        <v>93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4000000</v>
      </c>
      <c r="C42" s="111">
        <f>SUM(C37:C41)</f>
        <v>0</v>
      </c>
      <c r="D42" s="111"/>
      <c r="E42" s="111">
        <f t="shared" si="18"/>
        <v>4000000</v>
      </c>
      <c r="F42" s="112">
        <f t="shared" ref="F42:O42" si="25">SUM(F37:F41)</f>
        <v>4000000</v>
      </c>
      <c r="G42" s="113">
        <f t="shared" si="25"/>
        <v>4000000</v>
      </c>
      <c r="H42" s="112">
        <f t="shared" si="25"/>
        <v>0</v>
      </c>
      <c r="I42" s="113">
        <f t="shared" si="25"/>
        <v>0</v>
      </c>
      <c r="J42" s="112">
        <f t="shared" si="25"/>
        <v>2934000</v>
      </c>
      <c r="K42" s="113">
        <f t="shared" si="25"/>
        <v>0</v>
      </c>
      <c r="L42" s="112">
        <f t="shared" si="25"/>
        <v>786000</v>
      </c>
      <c r="M42" s="113">
        <f t="shared" si="25"/>
        <v>0</v>
      </c>
      <c r="N42" s="112">
        <f t="shared" si="25"/>
        <v>0</v>
      </c>
      <c r="O42" s="113">
        <f t="shared" si="25"/>
        <v>3720000</v>
      </c>
      <c r="P42" s="112">
        <f t="shared" si="19"/>
        <v>3720000</v>
      </c>
      <c r="Q42" s="113">
        <f t="shared" si="20"/>
        <v>3720000</v>
      </c>
      <c r="R42" s="58">
        <f t="shared" si="21"/>
        <v>-100</v>
      </c>
      <c r="S42" s="59">
        <f t="shared" si="22"/>
        <v>0</v>
      </c>
      <c r="T42" s="58">
        <f>IF((+$E37+$E40) =0,0,(P42   /(+$E37+$E40) )*100)</f>
        <v>93</v>
      </c>
      <c r="U42" s="60">
        <f>IF((+$E37+$E40) =0,0,(Q42   /(+$E37+$E40) )*100)</f>
        <v>93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11506000</v>
      </c>
      <c r="C69" s="120">
        <f>SUM(C9:C16,C19:C25,C28:C31,C34,C37:C41,C44:C54,C57:C60,C63:C67)</f>
        <v>0</v>
      </c>
      <c r="D69" s="120"/>
      <c r="E69" s="120">
        <f t="shared" si="35"/>
        <v>11506000</v>
      </c>
      <c r="F69" s="121">
        <f t="shared" ref="F69:O69" si="43">SUM(F9:F16,F19:F25,F28:F31,F34,F37:F41,F44:F54,F57:F60,F63:F67)</f>
        <v>11506000</v>
      </c>
      <c r="G69" s="122">
        <f t="shared" si="43"/>
        <v>9103000</v>
      </c>
      <c r="H69" s="121">
        <f t="shared" si="43"/>
        <v>273000</v>
      </c>
      <c r="I69" s="122">
        <f t="shared" si="43"/>
        <v>-8195921</v>
      </c>
      <c r="J69" s="121">
        <f t="shared" si="43"/>
        <v>3323000</v>
      </c>
      <c r="K69" s="122">
        <f t="shared" si="43"/>
        <v>470682</v>
      </c>
      <c r="L69" s="121">
        <f t="shared" si="43"/>
        <v>1993000</v>
      </c>
      <c r="M69" s="122">
        <f t="shared" si="43"/>
        <v>474722</v>
      </c>
      <c r="N69" s="121">
        <f t="shared" si="43"/>
        <v>2002000</v>
      </c>
      <c r="O69" s="122">
        <f t="shared" si="43"/>
        <v>5995126</v>
      </c>
      <c r="P69" s="121">
        <f t="shared" si="36"/>
        <v>7591000</v>
      </c>
      <c r="Q69" s="122">
        <f t="shared" si="37"/>
        <v>-1255391</v>
      </c>
      <c r="R69" s="67">
        <f t="shared" si="38"/>
        <v>0.45158053186151526</v>
      </c>
      <c r="S69" s="68">
        <f t="shared" si="39"/>
        <v>1162.870901285384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83.390091178732291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-13.790959024497418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/>
      <c r="C71" s="108"/>
      <c r="D71" s="108"/>
      <c r="E71" s="108">
        <f>$B71      +$C71      +$D71</f>
        <v>0</v>
      </c>
      <c r="F71" s="109">
        <v>0</v>
      </c>
      <c r="G71" s="110">
        <v>0</v>
      </c>
      <c r="H71" s="109"/>
      <c r="I71" s="110"/>
      <c r="J71" s="109"/>
      <c r="K71" s="110"/>
      <c r="L71" s="109"/>
      <c r="M71" s="110"/>
      <c r="N71" s="109"/>
      <c r="O71" s="110"/>
      <c r="P71" s="109">
        <f>$H71      +$J71      +$L71      +$N71</f>
        <v>0</v>
      </c>
      <c r="Q71" s="110">
        <f>$I71      +$K71      +$M71      +$O71</f>
        <v>0</v>
      </c>
      <c r="R71" s="54">
        <f>IF(($L71      =0),0,((($N71      -$L71      )/$L71      )*100))</f>
        <v>0</v>
      </c>
      <c r="S71" s="55">
        <f>IF(($M71      =0),0,((($O71      -$M71      )/$M71      )*100))</f>
        <v>0</v>
      </c>
      <c r="T71" s="54">
        <f>IF(($E71      =0),0,(($P71      /$E71      )*100))</f>
        <v>0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0</v>
      </c>
      <c r="C73" s="117">
        <f>SUM(C71:C72)</f>
        <v>0</v>
      </c>
      <c r="D73" s="117"/>
      <c r="E73" s="117">
        <f>$B73      +$C73      +$D73</f>
        <v>0</v>
      </c>
      <c r="F73" s="118">
        <f t="shared" ref="F73:O73" si="44">SUM(F71:F72)</f>
        <v>0</v>
      </c>
      <c r="G73" s="119">
        <f t="shared" si="44"/>
        <v>0</v>
      </c>
      <c r="H73" s="118">
        <f t="shared" si="44"/>
        <v>0</v>
      </c>
      <c r="I73" s="119">
        <f t="shared" si="44"/>
        <v>0</v>
      </c>
      <c r="J73" s="118">
        <f t="shared" si="44"/>
        <v>0</v>
      </c>
      <c r="K73" s="119">
        <f t="shared" si="44"/>
        <v>0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0</v>
      </c>
      <c r="Q73" s="119">
        <f>$I73      +$K73      +$M73      +$O73</f>
        <v>0</v>
      </c>
      <c r="R73" s="63">
        <f>IF(($L73      =0),0,((($N73      -$L73      )/$L73      )*100))</f>
        <v>0</v>
      </c>
      <c r="S73" s="64">
        <f>IF(($M73      =0),0,((($O73      -$M73      )/$M73      )*100))</f>
        <v>0</v>
      </c>
      <c r="T73" s="63">
        <f>IF(($E71      =0),0,(($P71      /$E71      )*100))</f>
        <v>0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0</v>
      </c>
      <c r="C74" s="120">
        <f>SUM(C71:C72)</f>
        <v>0</v>
      </c>
      <c r="D74" s="120"/>
      <c r="E74" s="120">
        <f>$B74      +$C74      +$D74</f>
        <v>0</v>
      </c>
      <c r="F74" s="121">
        <f t="shared" ref="F74:O74" si="45">SUM(F71:F72)</f>
        <v>0</v>
      </c>
      <c r="G74" s="122">
        <f t="shared" si="45"/>
        <v>0</v>
      </c>
      <c r="H74" s="121">
        <f t="shared" si="45"/>
        <v>0</v>
      </c>
      <c r="I74" s="122">
        <f t="shared" si="45"/>
        <v>0</v>
      </c>
      <c r="J74" s="121">
        <f t="shared" si="45"/>
        <v>0</v>
      </c>
      <c r="K74" s="122">
        <f t="shared" si="45"/>
        <v>0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0</v>
      </c>
      <c r="Q74" s="122">
        <f>$I74      +$K74      +$M74      +$O74</f>
        <v>0</v>
      </c>
      <c r="R74" s="67">
        <f>IF(($L74      =0),0,((($N74      -$L74      )/$L74      )*100))</f>
        <v>0</v>
      </c>
      <c r="S74" s="68">
        <f>IF(($M74      =0),0,((($O74      -$M74      )/$M74      )*100))</f>
        <v>0</v>
      </c>
      <c r="T74" s="67">
        <f>IF(($E71      =0),0,(($P71      /$E71      )*100))</f>
        <v>0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11506000</v>
      </c>
      <c r="C75" s="120">
        <f>SUM(C9:C16,C19:C25,C28:C31,C34,C37:C41,C44:C54,C57:C60,C63:C67,C71:C72)</f>
        <v>0</v>
      </c>
      <c r="D75" s="120"/>
      <c r="E75" s="120">
        <f>$B75      +$C75      +$D75</f>
        <v>11506000</v>
      </c>
      <c r="F75" s="121">
        <f t="shared" ref="F75:O75" si="46">SUM(F9:F16,F19:F25,F28:F31,F34,F37:F41,F44:F54,F57:F60,F63:F67,F71:F72)</f>
        <v>11506000</v>
      </c>
      <c r="G75" s="122">
        <f t="shared" si="46"/>
        <v>9103000</v>
      </c>
      <c r="H75" s="121">
        <f t="shared" si="46"/>
        <v>273000</v>
      </c>
      <c r="I75" s="122">
        <f t="shared" si="46"/>
        <v>-8195921</v>
      </c>
      <c r="J75" s="121">
        <f t="shared" si="46"/>
        <v>3323000</v>
      </c>
      <c r="K75" s="122">
        <f t="shared" si="46"/>
        <v>470682</v>
      </c>
      <c r="L75" s="121">
        <f t="shared" si="46"/>
        <v>1993000</v>
      </c>
      <c r="M75" s="122">
        <f t="shared" si="46"/>
        <v>474722</v>
      </c>
      <c r="N75" s="121">
        <f t="shared" si="46"/>
        <v>2002000</v>
      </c>
      <c r="O75" s="122">
        <f t="shared" si="46"/>
        <v>5995126</v>
      </c>
      <c r="P75" s="121">
        <f>$H75      +$J75      +$L75      +$N75</f>
        <v>7591000</v>
      </c>
      <c r="Q75" s="122">
        <f>$I75      +$K75      +$M75      +$O75</f>
        <v>-1255391</v>
      </c>
      <c r="R75" s="67">
        <f>IF(($L75      =0),0,((($N75      -$L75      )/$L75      )*100))</f>
        <v>0.45158053186151526</v>
      </c>
      <c r="S75" s="68">
        <f>IF(($M75      =0),0,((($O75      -$M75      )/$M75      )*100))</f>
        <v>1162.870901285384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83.390091178732291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-13.790959024497418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>
        <f t="shared" si="48"/>
        <v>0</v>
      </c>
      <c r="G87" s="128">
        <f t="shared" si="48"/>
        <v>0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/>
      <c r="C91" s="108"/>
      <c r="D91" s="108"/>
      <c r="E91" s="108">
        <f t="shared" si="49"/>
        <v>0</v>
      </c>
      <c r="F91" s="108">
        <v>0</v>
      </c>
      <c r="G91" s="108">
        <v>0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/>
      <c r="C93" s="108"/>
      <c r="D93" s="108"/>
      <c r="E93" s="108">
        <f t="shared" si="49"/>
        <v>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>
        <f t="shared" si="62"/>
        <v>0</v>
      </c>
      <c r="G114" s="137">
        <f t="shared" si="62"/>
        <v>0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151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>
        <f t="shared" si="63"/>
        <v>0</v>
      </c>
      <c r="G115" s="139">
        <f t="shared" si="63"/>
        <v>0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ISY9gcZqEngS8ly6stlrxgrhDhGHPsn/aazdRVmV1orWaO/oR8K+WWOGgr0Ax57esl7CWxRaVJakSmfOXan7bA==" saltValue="MHB7gXZB7f6KbF43uo5wD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1" manualBreakCount="1">
    <brk id="7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115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2000000</v>
      </c>
      <c r="C10" s="108"/>
      <c r="D10" s="108"/>
      <c r="E10" s="108">
        <f t="shared" ref="E10:E17" si="0">$B10      +$C10      +$D10</f>
        <v>2000000</v>
      </c>
      <c r="F10" s="109">
        <v>2000000</v>
      </c>
      <c r="G10" s="110">
        <v>2000000</v>
      </c>
      <c r="H10" s="109"/>
      <c r="I10" s="110"/>
      <c r="J10" s="109"/>
      <c r="K10" s="110">
        <v>331611</v>
      </c>
      <c r="L10" s="109"/>
      <c r="M10" s="110">
        <v>127200</v>
      </c>
      <c r="N10" s="109"/>
      <c r="O10" s="110">
        <v>1393997</v>
      </c>
      <c r="P10" s="109">
        <f t="shared" ref="P10:P17" si="1">$H10      +$J10      +$L10      +$N10</f>
        <v>0</v>
      </c>
      <c r="Q10" s="110">
        <f t="shared" ref="Q10:Q17" si="2">$I10      +$K10      +$M10      +$O10</f>
        <v>1852808</v>
      </c>
      <c r="R10" s="54">
        <f t="shared" ref="R10:R17" si="3">IF(($L10      =0),0,((($N10      -$L10      )/$L10      )*100))</f>
        <v>0</v>
      </c>
      <c r="S10" s="55">
        <f t="shared" ref="S10:S17" si="4">IF(($M10      =0),0,((($O10      -$M10      )/$M10      )*100))</f>
        <v>995.90959119496847</v>
      </c>
      <c r="T10" s="54">
        <f t="shared" ref="T10:T16" si="5">IF(($E10      =0),0,(($P10      /$E10      )*100))</f>
        <v>0</v>
      </c>
      <c r="U10" s="56">
        <f t="shared" ref="U10:U16" si="6">IF(($E10      =0),0,(($Q10      /$E10      )*100))</f>
        <v>92.6404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2000000</v>
      </c>
      <c r="C17" s="111">
        <f>SUM(C9:C16)</f>
        <v>0</v>
      </c>
      <c r="D17" s="111"/>
      <c r="E17" s="111">
        <f t="shared" si="0"/>
        <v>2000000</v>
      </c>
      <c r="F17" s="112">
        <f t="shared" ref="F17:O17" si="7">SUM(F9:F16)</f>
        <v>2000000</v>
      </c>
      <c r="G17" s="113">
        <f t="shared" si="7"/>
        <v>2000000</v>
      </c>
      <c r="H17" s="112">
        <f t="shared" si="7"/>
        <v>0</v>
      </c>
      <c r="I17" s="113">
        <f t="shared" si="7"/>
        <v>0</v>
      </c>
      <c r="J17" s="112">
        <f t="shared" si="7"/>
        <v>0</v>
      </c>
      <c r="K17" s="113">
        <f t="shared" si="7"/>
        <v>331611</v>
      </c>
      <c r="L17" s="112">
        <f t="shared" si="7"/>
        <v>0</v>
      </c>
      <c r="M17" s="113">
        <f t="shared" si="7"/>
        <v>127200</v>
      </c>
      <c r="N17" s="112">
        <f t="shared" si="7"/>
        <v>0</v>
      </c>
      <c r="O17" s="113">
        <f t="shared" si="7"/>
        <v>1393997</v>
      </c>
      <c r="P17" s="112">
        <f t="shared" si="1"/>
        <v>0</v>
      </c>
      <c r="Q17" s="113">
        <f t="shared" si="2"/>
        <v>1852808</v>
      </c>
      <c r="R17" s="58">
        <f t="shared" si="3"/>
        <v>0</v>
      </c>
      <c r="S17" s="59">
        <f t="shared" si="4"/>
        <v>995.90959119496847</v>
      </c>
      <c r="T17" s="58">
        <f>IF((SUM($E9:$E14))=0,0,(P17/(SUM($E9:$E14))*100))</f>
        <v>0</v>
      </c>
      <c r="U17" s="60">
        <f>IF((SUM($E9:$E14))=0,0,(Q17/(SUM($E9:$E14))*100))</f>
        <v>92.6404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1217000</v>
      </c>
      <c r="C34" s="108"/>
      <c r="D34" s="108"/>
      <c r="E34" s="108">
        <f>$B34      +$C34      +$D34</f>
        <v>1217000</v>
      </c>
      <c r="F34" s="109">
        <v>1217000</v>
      </c>
      <c r="G34" s="110">
        <v>1217000</v>
      </c>
      <c r="H34" s="109">
        <v>147000</v>
      </c>
      <c r="I34" s="110">
        <v>7878</v>
      </c>
      <c r="J34" s="109">
        <v>358000</v>
      </c>
      <c r="K34" s="110">
        <v>381077</v>
      </c>
      <c r="L34" s="109">
        <v>371000</v>
      </c>
      <c r="M34" s="110">
        <v>365223</v>
      </c>
      <c r="N34" s="109">
        <v>341000</v>
      </c>
      <c r="O34" s="110">
        <v>336086</v>
      </c>
      <c r="P34" s="109">
        <f>$H34      +$J34      +$L34      +$N34</f>
        <v>1217000</v>
      </c>
      <c r="Q34" s="110">
        <f>$I34      +$K34      +$M34      +$O34</f>
        <v>1090264</v>
      </c>
      <c r="R34" s="54">
        <f>IF(($L34      =0),0,((($N34      -$L34      )/$L34      )*100))</f>
        <v>-8.0862533692722369</v>
      </c>
      <c r="S34" s="55">
        <f>IF(($M34      =0),0,((($O34      -$M34      )/$M34      )*100))</f>
        <v>-7.9778655780167185</v>
      </c>
      <c r="T34" s="54">
        <f>IF(($E34      =0),0,(($P34      /$E34      )*100))</f>
        <v>100</v>
      </c>
      <c r="U34" s="56">
        <f>IF(($E34      =0),0,(($Q34      /$E34      )*100))</f>
        <v>89.586195562859501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1217000</v>
      </c>
      <c r="C35" s="111">
        <f>C34</f>
        <v>0</v>
      </c>
      <c r="D35" s="111"/>
      <c r="E35" s="111">
        <f>$B35      +$C35      +$D35</f>
        <v>1217000</v>
      </c>
      <c r="F35" s="112">
        <f t="shared" ref="F35:O35" si="17">F34</f>
        <v>1217000</v>
      </c>
      <c r="G35" s="113">
        <f t="shared" si="17"/>
        <v>1217000</v>
      </c>
      <c r="H35" s="112">
        <f t="shared" si="17"/>
        <v>147000</v>
      </c>
      <c r="I35" s="113">
        <f t="shared" si="17"/>
        <v>7878</v>
      </c>
      <c r="J35" s="112">
        <f t="shared" si="17"/>
        <v>358000</v>
      </c>
      <c r="K35" s="113">
        <f t="shared" si="17"/>
        <v>381077</v>
      </c>
      <c r="L35" s="112">
        <f t="shared" si="17"/>
        <v>371000</v>
      </c>
      <c r="M35" s="113">
        <f t="shared" si="17"/>
        <v>365223</v>
      </c>
      <c r="N35" s="112">
        <f t="shared" si="17"/>
        <v>341000</v>
      </c>
      <c r="O35" s="113">
        <f t="shared" si="17"/>
        <v>336086</v>
      </c>
      <c r="P35" s="112">
        <f>$H35      +$J35      +$L35      +$N35</f>
        <v>1217000</v>
      </c>
      <c r="Q35" s="113">
        <f>$I35      +$K35      +$M35      +$O35</f>
        <v>1090264</v>
      </c>
      <c r="R35" s="58">
        <f>IF(($L35      =0),0,((($N35      -$L35      )/$L35      )*100))</f>
        <v>-8.0862533692722369</v>
      </c>
      <c r="S35" s="59">
        <f>IF(($M35      =0),0,((($O35      -$M35      )/$M35      )*100))</f>
        <v>-7.9778655780167185</v>
      </c>
      <c r="T35" s="58">
        <f>IF($E35   =0,0,($P35   /$E35   )*100)</f>
        <v>100</v>
      </c>
      <c r="U35" s="60">
        <f>IF($E35   =0,0,($Q35   /$E35   )*100)</f>
        <v>89.586195562859501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4825000</v>
      </c>
      <c r="C37" s="108"/>
      <c r="D37" s="108"/>
      <c r="E37" s="108">
        <f t="shared" ref="E37:E42" si="18">$B37      +$C37      +$D37</f>
        <v>4825000</v>
      </c>
      <c r="F37" s="109">
        <v>4825000</v>
      </c>
      <c r="G37" s="110">
        <v>4825000</v>
      </c>
      <c r="H37" s="109">
        <v>384000</v>
      </c>
      <c r="I37" s="110"/>
      <c r="J37" s="109">
        <v>1033000</v>
      </c>
      <c r="K37" s="110">
        <v>1123751</v>
      </c>
      <c r="L37" s="109">
        <v>2624000</v>
      </c>
      <c r="M37" s="110">
        <v>2574068</v>
      </c>
      <c r="N37" s="109">
        <v>784000</v>
      </c>
      <c r="O37" s="110">
        <v>1602903</v>
      </c>
      <c r="P37" s="109">
        <f t="shared" ref="P37:P42" si="19">$H37      +$J37      +$L37      +$N37</f>
        <v>4825000</v>
      </c>
      <c r="Q37" s="110">
        <f t="shared" ref="Q37:Q42" si="20">$I37      +$K37      +$M37      +$O37</f>
        <v>5300722</v>
      </c>
      <c r="R37" s="54">
        <f t="shared" ref="R37:R42" si="21">IF(($L37      =0),0,((($N37      -$L37      )/$L37      )*100))</f>
        <v>-70.121951219512198</v>
      </c>
      <c r="S37" s="55">
        <f t="shared" ref="S37:S42" si="22">IF(($M37      =0),0,((($O37      -$M37      )/$M37      )*100))</f>
        <v>-37.728801259329593</v>
      </c>
      <c r="T37" s="54">
        <f t="shared" ref="T37:T41" si="23">IF(($E37      =0),0,(($P37      /$E37      )*100))</f>
        <v>100</v>
      </c>
      <c r="U37" s="56">
        <f t="shared" ref="U37:U41" si="24">IF(($E37      =0),0,(($Q37      /$E37      )*100))</f>
        <v>109.85952331606217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16301000</v>
      </c>
      <c r="C38" s="108"/>
      <c r="D38" s="108"/>
      <c r="E38" s="108">
        <f t="shared" si="18"/>
        <v>16301000</v>
      </c>
      <c r="F38" s="109">
        <v>16301000</v>
      </c>
      <c r="G38" s="110">
        <v>0</v>
      </c>
      <c r="H38" s="109"/>
      <c r="I38" s="110"/>
      <c r="J38" s="109"/>
      <c r="K38" s="110"/>
      <c r="L38" s="109"/>
      <c r="M38" s="110"/>
      <c r="N38" s="109">
        <v>160000</v>
      </c>
      <c r="O38" s="110"/>
      <c r="P38" s="109">
        <f t="shared" si="19"/>
        <v>160000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0.9815348751610331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21126000</v>
      </c>
      <c r="C42" s="111">
        <f>SUM(C37:C41)</f>
        <v>0</v>
      </c>
      <c r="D42" s="111"/>
      <c r="E42" s="111">
        <f t="shared" si="18"/>
        <v>21126000</v>
      </c>
      <c r="F42" s="112">
        <f t="shared" ref="F42:O42" si="25">SUM(F37:F41)</f>
        <v>21126000</v>
      </c>
      <c r="G42" s="113">
        <f t="shared" si="25"/>
        <v>4825000</v>
      </c>
      <c r="H42" s="112">
        <f t="shared" si="25"/>
        <v>384000</v>
      </c>
      <c r="I42" s="113">
        <f t="shared" si="25"/>
        <v>0</v>
      </c>
      <c r="J42" s="112">
        <f t="shared" si="25"/>
        <v>1033000</v>
      </c>
      <c r="K42" s="113">
        <f t="shared" si="25"/>
        <v>1123751</v>
      </c>
      <c r="L42" s="112">
        <f t="shared" si="25"/>
        <v>2624000</v>
      </c>
      <c r="M42" s="113">
        <f t="shared" si="25"/>
        <v>2574068</v>
      </c>
      <c r="N42" s="112">
        <f t="shared" si="25"/>
        <v>944000</v>
      </c>
      <c r="O42" s="113">
        <f t="shared" si="25"/>
        <v>1602903</v>
      </c>
      <c r="P42" s="112">
        <f t="shared" si="19"/>
        <v>4985000</v>
      </c>
      <c r="Q42" s="113">
        <f t="shared" si="20"/>
        <v>5300722</v>
      </c>
      <c r="R42" s="58">
        <f t="shared" si="21"/>
        <v>-64.024390243902445</v>
      </c>
      <c r="S42" s="59">
        <f t="shared" si="22"/>
        <v>-37.728801259329593</v>
      </c>
      <c r="T42" s="58">
        <f>IF((+$E37+$E40) =0,0,(P42   /(+$E37+$E40) )*100)</f>
        <v>103.3160621761658</v>
      </c>
      <c r="U42" s="60">
        <f>IF((+$E37+$E40) =0,0,(Q42   /(+$E37+$E40) )*100)</f>
        <v>109.85952331606217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15000000</v>
      </c>
      <c r="C53" s="108">
        <v>-3000000</v>
      </c>
      <c r="D53" s="108"/>
      <c r="E53" s="108">
        <f t="shared" si="26"/>
        <v>12000000</v>
      </c>
      <c r="F53" s="109">
        <v>12000000</v>
      </c>
      <c r="G53" s="110">
        <v>12000000</v>
      </c>
      <c r="H53" s="109">
        <v>2365000</v>
      </c>
      <c r="I53" s="110">
        <v>1457543</v>
      </c>
      <c r="J53" s="109">
        <v>3863000</v>
      </c>
      <c r="K53" s="110">
        <v>1084694</v>
      </c>
      <c r="L53" s="109"/>
      <c r="M53" s="110">
        <v>3686292</v>
      </c>
      <c r="N53" s="109">
        <v>5115000</v>
      </c>
      <c r="O53" s="110">
        <v>6963707</v>
      </c>
      <c r="P53" s="109">
        <f t="shared" si="27"/>
        <v>11343000</v>
      </c>
      <c r="Q53" s="110">
        <f t="shared" si="28"/>
        <v>13192236</v>
      </c>
      <c r="R53" s="54">
        <f t="shared" si="29"/>
        <v>0</v>
      </c>
      <c r="S53" s="55">
        <f t="shared" si="30"/>
        <v>88.908176563332475</v>
      </c>
      <c r="T53" s="54">
        <f t="shared" si="31"/>
        <v>94.525000000000006</v>
      </c>
      <c r="U53" s="56">
        <f t="shared" si="32"/>
        <v>109.9353</v>
      </c>
      <c r="V53" s="109">
        <v>1438000</v>
      </c>
      <c r="W53" s="110">
        <v>1438000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15000000</v>
      </c>
      <c r="C55" s="111">
        <f>SUM(C44:C54)</f>
        <v>-3000000</v>
      </c>
      <c r="D55" s="111"/>
      <c r="E55" s="111">
        <f t="shared" si="26"/>
        <v>12000000</v>
      </c>
      <c r="F55" s="112">
        <f t="shared" ref="F55:O55" si="33">SUM(F44:F54)</f>
        <v>12000000</v>
      </c>
      <c r="G55" s="113">
        <f t="shared" si="33"/>
        <v>12000000</v>
      </c>
      <c r="H55" s="112">
        <f t="shared" si="33"/>
        <v>2365000</v>
      </c>
      <c r="I55" s="113">
        <f t="shared" si="33"/>
        <v>1457543</v>
      </c>
      <c r="J55" s="112">
        <f t="shared" si="33"/>
        <v>3863000</v>
      </c>
      <c r="K55" s="113">
        <f t="shared" si="33"/>
        <v>1084694</v>
      </c>
      <c r="L55" s="112">
        <f t="shared" si="33"/>
        <v>0</v>
      </c>
      <c r="M55" s="113">
        <f t="shared" si="33"/>
        <v>3686292</v>
      </c>
      <c r="N55" s="112">
        <f t="shared" si="33"/>
        <v>5115000</v>
      </c>
      <c r="O55" s="113">
        <f t="shared" si="33"/>
        <v>6963707</v>
      </c>
      <c r="P55" s="112">
        <f t="shared" si="27"/>
        <v>11343000</v>
      </c>
      <c r="Q55" s="113">
        <f t="shared" si="28"/>
        <v>13192236</v>
      </c>
      <c r="R55" s="58">
        <f t="shared" si="29"/>
        <v>0</v>
      </c>
      <c r="S55" s="59">
        <f t="shared" si="30"/>
        <v>88.908176563332475</v>
      </c>
      <c r="T55" s="58">
        <f>IF((+$E45+$E47+$E49+$E50+$E53) =0,0,(P55   /(+$E45+$E47+$E49+$E50+$E53) )*100)</f>
        <v>94.525000000000006</v>
      </c>
      <c r="U55" s="60">
        <f>IF((+$E45+$E47+$E49+$E50+$E53) =0,0,(Q55   /(+$E45+$E47+$E49+$E50+$E53) )*100)</f>
        <v>109.9353</v>
      </c>
      <c r="V55" s="112">
        <f>SUM(V44:V54)</f>
        <v>1438000</v>
      </c>
      <c r="W55" s="113">
        <f>SUM(W44:W54)</f>
        <v>1438000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39343000</v>
      </c>
      <c r="C69" s="120">
        <f>SUM(C9:C16,C19:C25,C28:C31,C34,C37:C41,C44:C54,C57:C60,C63:C67)</f>
        <v>-3000000</v>
      </c>
      <c r="D69" s="120"/>
      <c r="E69" s="120">
        <f t="shared" si="35"/>
        <v>36343000</v>
      </c>
      <c r="F69" s="121">
        <f t="shared" ref="F69:O69" si="43">SUM(F9:F16,F19:F25,F28:F31,F34,F37:F41,F44:F54,F57:F60,F63:F67)</f>
        <v>36343000</v>
      </c>
      <c r="G69" s="122">
        <f t="shared" si="43"/>
        <v>20042000</v>
      </c>
      <c r="H69" s="121">
        <f t="shared" si="43"/>
        <v>2896000</v>
      </c>
      <c r="I69" s="122">
        <f t="shared" si="43"/>
        <v>1465421</v>
      </c>
      <c r="J69" s="121">
        <f t="shared" si="43"/>
        <v>5254000</v>
      </c>
      <c r="K69" s="122">
        <f t="shared" si="43"/>
        <v>2921133</v>
      </c>
      <c r="L69" s="121">
        <f t="shared" si="43"/>
        <v>2995000</v>
      </c>
      <c r="M69" s="122">
        <f t="shared" si="43"/>
        <v>6752783</v>
      </c>
      <c r="N69" s="121">
        <f t="shared" si="43"/>
        <v>6400000</v>
      </c>
      <c r="O69" s="122">
        <f t="shared" si="43"/>
        <v>10296693</v>
      </c>
      <c r="P69" s="121">
        <f t="shared" si="36"/>
        <v>17545000</v>
      </c>
      <c r="Q69" s="122">
        <f t="shared" si="37"/>
        <v>21436030</v>
      </c>
      <c r="R69" s="67">
        <f t="shared" si="38"/>
        <v>113.68948247078463</v>
      </c>
      <c r="S69" s="68">
        <f t="shared" si="39"/>
        <v>52.48073275862707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87.541163556531288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106.95554335894622</v>
      </c>
      <c r="V69" s="121">
        <f>SUM(V9:V16,V19:V25,V28:V31,V34,V37:V41,V44:V54,V57:V60,V63:V67)</f>
        <v>1438000</v>
      </c>
      <c r="W69" s="122">
        <f>SUM(W9:W16,W19:W25,W28:W31,W34,W37:W41,W44:W54,W57:W60,W63:W67)</f>
        <v>1438000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23112000</v>
      </c>
      <c r="C71" s="108">
        <v>-13314000</v>
      </c>
      <c r="D71" s="108"/>
      <c r="E71" s="108">
        <f>$B71      +$C71      +$D71</f>
        <v>9798000</v>
      </c>
      <c r="F71" s="109">
        <v>9798000</v>
      </c>
      <c r="G71" s="110">
        <v>9798000</v>
      </c>
      <c r="H71" s="109"/>
      <c r="I71" s="110"/>
      <c r="J71" s="109">
        <v>1395000</v>
      </c>
      <c r="K71" s="110"/>
      <c r="L71" s="109">
        <v>8076000</v>
      </c>
      <c r="M71" s="110">
        <v>5613622</v>
      </c>
      <c r="N71" s="109">
        <v>327000</v>
      </c>
      <c r="O71" s="110">
        <v>4180701</v>
      </c>
      <c r="P71" s="109">
        <f>$H71      +$J71      +$L71      +$N71</f>
        <v>9798000</v>
      </c>
      <c r="Q71" s="110">
        <f>$I71      +$K71      +$M71      +$O71</f>
        <v>9794323</v>
      </c>
      <c r="R71" s="54">
        <f>IF(($L71      =0),0,((($N71      -$L71      )/$L71      )*100))</f>
        <v>-95.950965824665673</v>
      </c>
      <c r="S71" s="55">
        <f>IF(($M71      =0),0,((($O71      -$M71      )/$M71      )*100))</f>
        <v>-25.525783531559483</v>
      </c>
      <c r="T71" s="54">
        <f>IF(($E71      =0),0,(($P71      /$E71      )*100))</f>
        <v>100</v>
      </c>
      <c r="U71" s="56">
        <f>IF(($E71      =0),0,(($Q71      /$E71      )*100))</f>
        <v>99.962471933047553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23112000</v>
      </c>
      <c r="C73" s="117">
        <f>SUM(C71:C72)</f>
        <v>-13314000</v>
      </c>
      <c r="D73" s="117"/>
      <c r="E73" s="117">
        <f>$B73      +$C73      +$D73</f>
        <v>9798000</v>
      </c>
      <c r="F73" s="118">
        <f t="shared" ref="F73:O73" si="44">SUM(F71:F72)</f>
        <v>9798000</v>
      </c>
      <c r="G73" s="119">
        <f t="shared" si="44"/>
        <v>9798000</v>
      </c>
      <c r="H73" s="118">
        <f t="shared" si="44"/>
        <v>0</v>
      </c>
      <c r="I73" s="119">
        <f t="shared" si="44"/>
        <v>0</v>
      </c>
      <c r="J73" s="118">
        <f t="shared" si="44"/>
        <v>1395000</v>
      </c>
      <c r="K73" s="119">
        <f t="shared" si="44"/>
        <v>0</v>
      </c>
      <c r="L73" s="118">
        <f t="shared" si="44"/>
        <v>8076000</v>
      </c>
      <c r="M73" s="119">
        <f t="shared" si="44"/>
        <v>5613622</v>
      </c>
      <c r="N73" s="118">
        <f t="shared" si="44"/>
        <v>327000</v>
      </c>
      <c r="O73" s="119">
        <f t="shared" si="44"/>
        <v>4180701</v>
      </c>
      <c r="P73" s="118">
        <f>$H73      +$J73      +$L73      +$N73</f>
        <v>9798000</v>
      </c>
      <c r="Q73" s="119">
        <f>$I73      +$K73      +$M73      +$O73</f>
        <v>9794323</v>
      </c>
      <c r="R73" s="63">
        <f>IF(($L73      =0),0,((($N73      -$L73      )/$L73      )*100))</f>
        <v>-95.950965824665673</v>
      </c>
      <c r="S73" s="64">
        <f>IF(($M73      =0),0,((($O73      -$M73      )/$M73      )*100))</f>
        <v>-25.525783531559483</v>
      </c>
      <c r="T73" s="63">
        <f>IF(($E71      =0),0,(($P71      /$E71      )*100))</f>
        <v>100</v>
      </c>
      <c r="U73" s="65">
        <f>IF($E71   =0,0,($Q71   /$E71 )*100)</f>
        <v>99.962471933047553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23112000</v>
      </c>
      <c r="C74" s="120">
        <f>SUM(C71:C72)</f>
        <v>-13314000</v>
      </c>
      <c r="D74" s="120"/>
      <c r="E74" s="120">
        <f>$B74      +$C74      +$D74</f>
        <v>9798000</v>
      </c>
      <c r="F74" s="121">
        <f t="shared" ref="F74:O74" si="45">SUM(F71:F72)</f>
        <v>9798000</v>
      </c>
      <c r="G74" s="122">
        <f t="shared" si="45"/>
        <v>9798000</v>
      </c>
      <c r="H74" s="121">
        <f t="shared" si="45"/>
        <v>0</v>
      </c>
      <c r="I74" s="122">
        <f t="shared" si="45"/>
        <v>0</v>
      </c>
      <c r="J74" s="121">
        <f t="shared" si="45"/>
        <v>1395000</v>
      </c>
      <c r="K74" s="122">
        <f t="shared" si="45"/>
        <v>0</v>
      </c>
      <c r="L74" s="121">
        <f t="shared" si="45"/>
        <v>8076000</v>
      </c>
      <c r="M74" s="122">
        <f t="shared" si="45"/>
        <v>5613622</v>
      </c>
      <c r="N74" s="121">
        <f t="shared" si="45"/>
        <v>327000</v>
      </c>
      <c r="O74" s="122">
        <f t="shared" si="45"/>
        <v>4180701</v>
      </c>
      <c r="P74" s="121">
        <f>$H74      +$J74      +$L74      +$N74</f>
        <v>9798000</v>
      </c>
      <c r="Q74" s="122">
        <f>$I74      +$K74      +$M74      +$O74</f>
        <v>9794323</v>
      </c>
      <c r="R74" s="67">
        <f>IF(($L74      =0),0,((($N74      -$L74      )/$L74      )*100))</f>
        <v>-95.950965824665673</v>
      </c>
      <c r="S74" s="68">
        <f>IF(($M74      =0),0,((($O74      -$M74      )/$M74      )*100))</f>
        <v>-25.525783531559483</v>
      </c>
      <c r="T74" s="67">
        <f>IF(($E71      =0),0,(($P71      /$E71      )*100))</f>
        <v>100</v>
      </c>
      <c r="U74" s="71">
        <f>IF($E71   =0,0,($Q71   /$E71 )*100)</f>
        <v>99.962471933047553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62455000</v>
      </c>
      <c r="C75" s="120">
        <f>SUM(C9:C16,C19:C25,C28:C31,C34,C37:C41,C44:C54,C57:C60,C63:C67,C71:C72)</f>
        <v>-16314000</v>
      </c>
      <c r="D75" s="120"/>
      <c r="E75" s="120">
        <f>$B75      +$C75      +$D75</f>
        <v>46141000</v>
      </c>
      <c r="F75" s="121">
        <f t="shared" ref="F75:O75" si="46">SUM(F9:F16,F19:F25,F28:F31,F34,F37:F41,F44:F54,F57:F60,F63:F67,F71:F72)</f>
        <v>46141000</v>
      </c>
      <c r="G75" s="122">
        <f t="shared" si="46"/>
        <v>29840000</v>
      </c>
      <c r="H75" s="121">
        <f t="shared" si="46"/>
        <v>2896000</v>
      </c>
      <c r="I75" s="122">
        <f t="shared" si="46"/>
        <v>1465421</v>
      </c>
      <c r="J75" s="121">
        <f t="shared" si="46"/>
        <v>6649000</v>
      </c>
      <c r="K75" s="122">
        <f t="shared" si="46"/>
        <v>2921133</v>
      </c>
      <c r="L75" s="121">
        <f t="shared" si="46"/>
        <v>11071000</v>
      </c>
      <c r="M75" s="122">
        <f t="shared" si="46"/>
        <v>12366405</v>
      </c>
      <c r="N75" s="121">
        <f t="shared" si="46"/>
        <v>6727000</v>
      </c>
      <c r="O75" s="122">
        <f t="shared" si="46"/>
        <v>14477394</v>
      </c>
      <c r="P75" s="121">
        <f>$H75      +$J75      +$L75      +$N75</f>
        <v>27343000</v>
      </c>
      <c r="Q75" s="122">
        <f>$I75      +$K75      +$M75      +$O75</f>
        <v>31230353</v>
      </c>
      <c r="R75" s="67">
        <f>IF(($L75      =0),0,((($N75      -$L75      )/$L75      )*100))</f>
        <v>-39.23764790895131</v>
      </c>
      <c r="S75" s="68">
        <f>IF(($M75      =0),0,((($O75      -$M75      )/$M75      )*100))</f>
        <v>17.070353105854128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91.632037533512062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104.65935991957105</v>
      </c>
      <c r="V75" s="121">
        <f>SUM(V9:V16,V19:V25,V28:V31,V34,V37:V41,V44:V54,V57:V60,V63:V67,V71:V72)</f>
        <v>1438000</v>
      </c>
      <c r="W75" s="122">
        <f>SUM(W9:W16,W19:W25,W28:W31,W34,W37:W41,W44:W54,W57:W60,W63:W67,W71:W72)</f>
        <v>1438000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1623000</v>
      </c>
      <c r="C87" s="128">
        <f t="shared" si="48"/>
        <v>0</v>
      </c>
      <c r="D87" s="128">
        <f t="shared" si="48"/>
        <v>0</v>
      </c>
      <c r="E87" s="128">
        <f t="shared" si="48"/>
        <v>1623000</v>
      </c>
      <c r="F87" s="128">
        <f t="shared" si="48"/>
        <v>0</v>
      </c>
      <c r="G87" s="128">
        <f t="shared" si="48"/>
        <v>0</v>
      </c>
      <c r="H87" s="128">
        <f t="shared" si="48"/>
        <v>533000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533000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32.84041897720271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533000</v>
      </c>
      <c r="C91" s="108"/>
      <c r="D91" s="108"/>
      <c r="E91" s="108">
        <f t="shared" si="49"/>
        <v>533000</v>
      </c>
      <c r="F91" s="108">
        <v>0</v>
      </c>
      <c r="G91" s="108">
        <v>0</v>
      </c>
      <c r="H91" s="108">
        <v>533000</v>
      </c>
      <c r="I91" s="108"/>
      <c r="J91" s="108"/>
      <c r="K91" s="108"/>
      <c r="L91" s="108"/>
      <c r="M91" s="108"/>
      <c r="N91" s="108"/>
      <c r="O91" s="108"/>
      <c r="P91" s="108">
        <f t="shared" si="50"/>
        <v>533000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100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1090000</v>
      </c>
      <c r="C93" s="108"/>
      <c r="D93" s="108"/>
      <c r="E93" s="108">
        <f t="shared" si="49"/>
        <v>1090000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1623000</v>
      </c>
      <c r="C114" s="137">
        <f t="shared" si="62"/>
        <v>0</v>
      </c>
      <c r="D114" s="137">
        <f t="shared" si="62"/>
        <v>0</v>
      </c>
      <c r="E114" s="137">
        <f t="shared" si="62"/>
        <v>1623000</v>
      </c>
      <c r="F114" s="137">
        <f t="shared" si="62"/>
        <v>0</v>
      </c>
      <c r="G114" s="137">
        <f t="shared" si="62"/>
        <v>0</v>
      </c>
      <c r="H114" s="137">
        <f t="shared" si="62"/>
        <v>533000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533000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0.32840418977202712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1623000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1623000</v>
      </c>
      <c r="F115" s="139">
        <f t="shared" si="63"/>
        <v>0</v>
      </c>
      <c r="G115" s="139">
        <f t="shared" si="63"/>
        <v>0</v>
      </c>
      <c r="H115" s="139">
        <f t="shared" si="63"/>
        <v>533000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533000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0.32840418977202712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0iBlyipc+bc3UFbk9o8Y+9w6uGfvo0MjlQi7KE1GIH4/CeDDCKgIn2ykrWLK3VPdSXyaSEMYbGkSjaVKr86xWw==" saltValue="BT3d/sECvoryH38KapiXJ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116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1000000</v>
      </c>
      <c r="C10" s="108"/>
      <c r="D10" s="108"/>
      <c r="E10" s="108">
        <f t="shared" ref="E10:E17" si="0">$B10      +$C10      +$D10</f>
        <v>1000000</v>
      </c>
      <c r="F10" s="109">
        <v>1000000</v>
      </c>
      <c r="G10" s="110">
        <v>1000000</v>
      </c>
      <c r="H10" s="109">
        <v>170000</v>
      </c>
      <c r="I10" s="110">
        <v>-2872500</v>
      </c>
      <c r="J10" s="109">
        <v>188000</v>
      </c>
      <c r="K10" s="110">
        <v>189119</v>
      </c>
      <c r="L10" s="109">
        <v>439000</v>
      </c>
      <c r="M10" s="110">
        <v>439528</v>
      </c>
      <c r="N10" s="109"/>
      <c r="O10" s="110">
        <v>244684</v>
      </c>
      <c r="P10" s="109">
        <f t="shared" ref="P10:P17" si="1">$H10      +$J10      +$L10      +$N10</f>
        <v>797000</v>
      </c>
      <c r="Q10" s="110">
        <f t="shared" ref="Q10:Q17" si="2">$I10      +$K10      +$M10      +$O10</f>
        <v>-1999169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-44.330281574780216</v>
      </c>
      <c r="T10" s="54">
        <f t="shared" ref="T10:T16" si="5">IF(($E10      =0),0,(($P10      /$E10      )*100))</f>
        <v>79.7</v>
      </c>
      <c r="U10" s="56">
        <f t="shared" ref="U10:U16" si="6">IF(($E10      =0),0,(($Q10      /$E10      )*100))</f>
        <v>-199.9169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>
        <v>5000000</v>
      </c>
      <c r="C11" s="108"/>
      <c r="D11" s="108"/>
      <c r="E11" s="108">
        <f t="shared" si="0"/>
        <v>5000000</v>
      </c>
      <c r="F11" s="109">
        <v>5000000</v>
      </c>
      <c r="G11" s="110">
        <v>5000000</v>
      </c>
      <c r="H11" s="109">
        <v>763000</v>
      </c>
      <c r="I11" s="110">
        <v>-14948863</v>
      </c>
      <c r="J11" s="109">
        <v>1197000</v>
      </c>
      <c r="K11" s="110">
        <v>1044535</v>
      </c>
      <c r="L11" s="109">
        <v>1198000</v>
      </c>
      <c r="M11" s="110">
        <v>1168560</v>
      </c>
      <c r="N11" s="109">
        <v>1734000</v>
      </c>
      <c r="O11" s="110">
        <v>1735767</v>
      </c>
      <c r="P11" s="109">
        <f t="shared" si="1"/>
        <v>4892000</v>
      </c>
      <c r="Q11" s="110">
        <f t="shared" si="2"/>
        <v>-11000001</v>
      </c>
      <c r="R11" s="54">
        <f t="shared" si="3"/>
        <v>44.741235392320533</v>
      </c>
      <c r="S11" s="55">
        <f t="shared" si="4"/>
        <v>48.538971041281577</v>
      </c>
      <c r="T11" s="54">
        <f t="shared" si="5"/>
        <v>97.84</v>
      </c>
      <c r="U11" s="56">
        <f t="shared" si="6"/>
        <v>-220.00001999999998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6000000</v>
      </c>
      <c r="C17" s="111">
        <f>SUM(C9:C16)</f>
        <v>0</v>
      </c>
      <c r="D17" s="111"/>
      <c r="E17" s="111">
        <f t="shared" si="0"/>
        <v>6000000</v>
      </c>
      <c r="F17" s="112">
        <f t="shared" ref="F17:O17" si="7">SUM(F9:F16)</f>
        <v>6000000</v>
      </c>
      <c r="G17" s="113">
        <f t="shared" si="7"/>
        <v>6000000</v>
      </c>
      <c r="H17" s="112">
        <f t="shared" si="7"/>
        <v>933000</v>
      </c>
      <c r="I17" s="113">
        <f t="shared" si="7"/>
        <v>-17821363</v>
      </c>
      <c r="J17" s="112">
        <f t="shared" si="7"/>
        <v>1385000</v>
      </c>
      <c r="K17" s="113">
        <f t="shared" si="7"/>
        <v>1233654</v>
      </c>
      <c r="L17" s="112">
        <f t="shared" si="7"/>
        <v>1637000</v>
      </c>
      <c r="M17" s="113">
        <f t="shared" si="7"/>
        <v>1608088</v>
      </c>
      <c r="N17" s="112">
        <f t="shared" si="7"/>
        <v>1734000</v>
      </c>
      <c r="O17" s="113">
        <f t="shared" si="7"/>
        <v>1980451</v>
      </c>
      <c r="P17" s="112">
        <f t="shared" si="1"/>
        <v>5689000</v>
      </c>
      <c r="Q17" s="113">
        <f t="shared" si="2"/>
        <v>-12999170</v>
      </c>
      <c r="R17" s="58">
        <f t="shared" si="3"/>
        <v>5.9254734270006111</v>
      </c>
      <c r="S17" s="59">
        <f t="shared" si="4"/>
        <v>23.155635761226996</v>
      </c>
      <c r="T17" s="58">
        <f>IF((SUM($E9:$E14))=0,0,(P17/(SUM($E9:$E14))*100))</f>
        <v>94.816666666666677</v>
      </c>
      <c r="U17" s="60">
        <f>IF((SUM($E9:$E14))=0,0,(Q17/(SUM($E9:$E14))*100))</f>
        <v>-216.65283333333335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>
        <v>1591000</v>
      </c>
      <c r="C21" s="108"/>
      <c r="D21" s="108"/>
      <c r="E21" s="108">
        <f t="shared" si="8"/>
        <v>1591000</v>
      </c>
      <c r="F21" s="109">
        <v>1591000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1591000</v>
      </c>
      <c r="C26" s="111">
        <f>SUM(C19:C25)</f>
        <v>0</v>
      </c>
      <c r="D26" s="111"/>
      <c r="E26" s="111">
        <f t="shared" si="8"/>
        <v>1591000</v>
      </c>
      <c r="F26" s="112">
        <f t="shared" ref="F26:O26" si="15">SUM(F19:F25)</f>
        <v>1591000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>
        <v>2226000</v>
      </c>
      <c r="C31" s="108">
        <v>619000</v>
      </c>
      <c r="D31" s="108"/>
      <c r="E31" s="108">
        <f>$B31      +$C31      +$D31</f>
        <v>2845000</v>
      </c>
      <c r="F31" s="109">
        <v>2845000</v>
      </c>
      <c r="G31" s="110">
        <v>2845000</v>
      </c>
      <c r="H31" s="109">
        <v>569000</v>
      </c>
      <c r="I31" s="110">
        <v>-6139739</v>
      </c>
      <c r="J31" s="109">
        <v>907000</v>
      </c>
      <c r="K31" s="110">
        <v>906894</v>
      </c>
      <c r="L31" s="109">
        <v>240000</v>
      </c>
      <c r="M31" s="110">
        <v>240736</v>
      </c>
      <c r="N31" s="109">
        <v>915000</v>
      </c>
      <c r="O31" s="110">
        <v>1129109</v>
      </c>
      <c r="P31" s="109">
        <f>$H31      +$J31      +$L31      +$N31</f>
        <v>2631000</v>
      </c>
      <c r="Q31" s="110">
        <f>$I31      +$K31      +$M31      +$O31</f>
        <v>-3863000</v>
      </c>
      <c r="R31" s="54">
        <f>IF(($L31      =0),0,((($N31      -$L31      )/$L31      )*100))</f>
        <v>281.25</v>
      </c>
      <c r="S31" s="55">
        <f>IF(($M31      =0),0,((($O31      -$M31      )/$M31      )*100))</f>
        <v>369.02374385218661</v>
      </c>
      <c r="T31" s="54">
        <f>IF(($E31      =0),0,(($P31      /$E31      )*100))</f>
        <v>92.478031634446396</v>
      </c>
      <c r="U31" s="56">
        <f>IF(($E31      =0),0,(($Q31      /$E31      )*100))</f>
        <v>-135.78207381370825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2226000</v>
      </c>
      <c r="C32" s="111">
        <f>SUM(C28:C31)</f>
        <v>619000</v>
      </c>
      <c r="D32" s="111"/>
      <c r="E32" s="111">
        <f>$B32      +$C32      +$D32</f>
        <v>2845000</v>
      </c>
      <c r="F32" s="112">
        <f t="shared" ref="F32:O32" si="16">SUM(F28:F31)</f>
        <v>2845000</v>
      </c>
      <c r="G32" s="113">
        <f t="shared" si="16"/>
        <v>2845000</v>
      </c>
      <c r="H32" s="112">
        <f t="shared" si="16"/>
        <v>569000</v>
      </c>
      <c r="I32" s="113">
        <f t="shared" si="16"/>
        <v>-6139739</v>
      </c>
      <c r="J32" s="112">
        <f t="shared" si="16"/>
        <v>907000</v>
      </c>
      <c r="K32" s="113">
        <f t="shared" si="16"/>
        <v>906894</v>
      </c>
      <c r="L32" s="112">
        <f t="shared" si="16"/>
        <v>240000</v>
      </c>
      <c r="M32" s="113">
        <f t="shared" si="16"/>
        <v>240736</v>
      </c>
      <c r="N32" s="112">
        <f t="shared" si="16"/>
        <v>915000</v>
      </c>
      <c r="O32" s="113">
        <f t="shared" si="16"/>
        <v>1129109</v>
      </c>
      <c r="P32" s="112">
        <f>$H32      +$J32      +$L32      +$N32</f>
        <v>2631000</v>
      </c>
      <c r="Q32" s="113">
        <f>$I32      +$K32      +$M32      +$O32</f>
        <v>-3863000</v>
      </c>
      <c r="R32" s="58">
        <f>IF(($L32      =0),0,((($N32      -$L32      )/$L32      )*100))</f>
        <v>281.25</v>
      </c>
      <c r="S32" s="59">
        <f>IF(($M32      =0),0,((($O32      -$M32      )/$M32      )*100))</f>
        <v>369.02374385218661</v>
      </c>
      <c r="T32" s="58">
        <f>IF($E32   =0,0,($P32   /$E32   )*100)</f>
        <v>92.478031634446396</v>
      </c>
      <c r="U32" s="60">
        <f>IF($E32   =0,0,($Q32   /$E32   )*100)</f>
        <v>-135.78207381370825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1235000</v>
      </c>
      <c r="C34" s="108"/>
      <c r="D34" s="108"/>
      <c r="E34" s="108">
        <f>$B34      +$C34      +$D34</f>
        <v>1235000</v>
      </c>
      <c r="F34" s="109">
        <v>1235000</v>
      </c>
      <c r="G34" s="110">
        <v>1235000</v>
      </c>
      <c r="H34" s="109">
        <v>239000</v>
      </c>
      <c r="I34" s="110">
        <v>-2858310</v>
      </c>
      <c r="J34" s="109">
        <v>351000</v>
      </c>
      <c r="K34" s="110">
        <v>347680</v>
      </c>
      <c r="L34" s="109">
        <v>233000</v>
      </c>
      <c r="M34" s="110">
        <v>236178</v>
      </c>
      <c r="N34" s="109">
        <v>411000</v>
      </c>
      <c r="O34" s="110">
        <v>411453</v>
      </c>
      <c r="P34" s="109">
        <f>$H34      +$J34      +$L34      +$N34</f>
        <v>1234000</v>
      </c>
      <c r="Q34" s="110">
        <f>$I34      +$K34      +$M34      +$O34</f>
        <v>-1862999</v>
      </c>
      <c r="R34" s="54">
        <f>IF(($L34      =0),0,((($N34      -$L34      )/$L34      )*100))</f>
        <v>76.394849785407729</v>
      </c>
      <c r="S34" s="55">
        <f>IF(($M34      =0),0,((($O34      -$M34      )/$M34      )*100))</f>
        <v>74.213093514213853</v>
      </c>
      <c r="T34" s="54">
        <f>IF(($E34      =0),0,(($P34      /$E34      )*100))</f>
        <v>99.91902834008097</v>
      </c>
      <c r="U34" s="56">
        <f>IF(($E34      =0),0,(($Q34      /$E34      )*100))</f>
        <v>-150.85012145748988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1235000</v>
      </c>
      <c r="C35" s="111">
        <f>C34</f>
        <v>0</v>
      </c>
      <c r="D35" s="111"/>
      <c r="E35" s="111">
        <f>$B35      +$C35      +$D35</f>
        <v>1235000</v>
      </c>
      <c r="F35" s="112">
        <f t="shared" ref="F35:O35" si="17">F34</f>
        <v>1235000</v>
      </c>
      <c r="G35" s="113">
        <f t="shared" si="17"/>
        <v>1235000</v>
      </c>
      <c r="H35" s="112">
        <f t="shared" si="17"/>
        <v>239000</v>
      </c>
      <c r="I35" s="113">
        <f t="shared" si="17"/>
        <v>-2858310</v>
      </c>
      <c r="J35" s="112">
        <f t="shared" si="17"/>
        <v>351000</v>
      </c>
      <c r="K35" s="113">
        <f t="shared" si="17"/>
        <v>347680</v>
      </c>
      <c r="L35" s="112">
        <f t="shared" si="17"/>
        <v>233000</v>
      </c>
      <c r="M35" s="113">
        <f t="shared" si="17"/>
        <v>236178</v>
      </c>
      <c r="N35" s="112">
        <f t="shared" si="17"/>
        <v>411000</v>
      </c>
      <c r="O35" s="113">
        <f t="shared" si="17"/>
        <v>411453</v>
      </c>
      <c r="P35" s="112">
        <f>$H35      +$J35      +$L35      +$N35</f>
        <v>1234000</v>
      </c>
      <c r="Q35" s="113">
        <f>$I35      +$K35      +$M35      +$O35</f>
        <v>-1862999</v>
      </c>
      <c r="R35" s="58">
        <f>IF(($L35      =0),0,((($N35      -$L35      )/$L35      )*100))</f>
        <v>76.394849785407729</v>
      </c>
      <c r="S35" s="59">
        <f>IF(($M35      =0),0,((($O35      -$M35      )/$M35      )*100))</f>
        <v>74.213093514213853</v>
      </c>
      <c r="T35" s="58">
        <f>IF($E35   =0,0,($P35   /$E35   )*100)</f>
        <v>99.91902834008097</v>
      </c>
      <c r="U35" s="60">
        <f>IF($E35   =0,0,($Q35   /$E35   )*100)</f>
        <v>-150.85012145748988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0</v>
      </c>
      <c r="C42" s="111">
        <f>SUM(C37:C41)</f>
        <v>0</v>
      </c>
      <c r="D42" s="111"/>
      <c r="E42" s="111">
        <f t="shared" si="18"/>
        <v>0</v>
      </c>
      <c r="F42" s="112">
        <f t="shared" ref="F42:O42" si="25">SUM(F37:F41)</f>
        <v>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11052000</v>
      </c>
      <c r="C69" s="120">
        <f>SUM(C9:C16,C19:C25,C28:C31,C34,C37:C41,C44:C54,C57:C60,C63:C67)</f>
        <v>619000</v>
      </c>
      <c r="D69" s="120"/>
      <c r="E69" s="120">
        <f t="shared" si="35"/>
        <v>11671000</v>
      </c>
      <c r="F69" s="121">
        <f t="shared" ref="F69:O69" si="43">SUM(F9:F16,F19:F25,F28:F31,F34,F37:F41,F44:F54,F57:F60,F63:F67)</f>
        <v>11671000</v>
      </c>
      <c r="G69" s="122">
        <f t="shared" si="43"/>
        <v>10080000</v>
      </c>
      <c r="H69" s="121">
        <f t="shared" si="43"/>
        <v>1741000</v>
      </c>
      <c r="I69" s="122">
        <f t="shared" si="43"/>
        <v>-26819412</v>
      </c>
      <c r="J69" s="121">
        <f t="shared" si="43"/>
        <v>2643000</v>
      </c>
      <c r="K69" s="122">
        <f t="shared" si="43"/>
        <v>2488228</v>
      </c>
      <c r="L69" s="121">
        <f t="shared" si="43"/>
        <v>2110000</v>
      </c>
      <c r="M69" s="122">
        <f t="shared" si="43"/>
        <v>2085002</v>
      </c>
      <c r="N69" s="121">
        <f t="shared" si="43"/>
        <v>3060000</v>
      </c>
      <c r="O69" s="122">
        <f t="shared" si="43"/>
        <v>3521013</v>
      </c>
      <c r="P69" s="121">
        <f t="shared" si="36"/>
        <v>9554000</v>
      </c>
      <c r="Q69" s="122">
        <f t="shared" si="37"/>
        <v>-18725169</v>
      </c>
      <c r="R69" s="67">
        <f t="shared" si="38"/>
        <v>45.023696682464454</v>
      </c>
      <c r="S69" s="68">
        <f t="shared" si="39"/>
        <v>68.873363191018527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94.781746031746025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-185.76556547619049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/>
      <c r="C71" s="108"/>
      <c r="D71" s="108"/>
      <c r="E71" s="108">
        <f>$B71      +$C71      +$D71</f>
        <v>0</v>
      </c>
      <c r="F71" s="109">
        <v>0</v>
      </c>
      <c r="G71" s="110">
        <v>0</v>
      </c>
      <c r="H71" s="109"/>
      <c r="I71" s="110"/>
      <c r="J71" s="109"/>
      <c r="K71" s="110"/>
      <c r="L71" s="109"/>
      <c r="M71" s="110"/>
      <c r="N71" s="109"/>
      <c r="O71" s="110"/>
      <c r="P71" s="109">
        <f>$H71      +$J71      +$L71      +$N71</f>
        <v>0</v>
      </c>
      <c r="Q71" s="110">
        <f>$I71      +$K71      +$M71      +$O71</f>
        <v>0</v>
      </c>
      <c r="R71" s="54">
        <f>IF(($L71      =0),0,((($N71      -$L71      )/$L71      )*100))</f>
        <v>0</v>
      </c>
      <c r="S71" s="55">
        <f>IF(($M71      =0),0,((($O71      -$M71      )/$M71      )*100))</f>
        <v>0</v>
      </c>
      <c r="T71" s="54">
        <f>IF(($E71      =0),0,(($P71      /$E71      )*100))</f>
        <v>0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0</v>
      </c>
      <c r="C73" s="117">
        <f>SUM(C71:C72)</f>
        <v>0</v>
      </c>
      <c r="D73" s="117"/>
      <c r="E73" s="117">
        <f>$B73      +$C73      +$D73</f>
        <v>0</v>
      </c>
      <c r="F73" s="118">
        <f t="shared" ref="F73:O73" si="44">SUM(F71:F72)</f>
        <v>0</v>
      </c>
      <c r="G73" s="119">
        <f t="shared" si="44"/>
        <v>0</v>
      </c>
      <c r="H73" s="118">
        <f t="shared" si="44"/>
        <v>0</v>
      </c>
      <c r="I73" s="119">
        <f t="shared" si="44"/>
        <v>0</v>
      </c>
      <c r="J73" s="118">
        <f t="shared" si="44"/>
        <v>0</v>
      </c>
      <c r="K73" s="119">
        <f t="shared" si="44"/>
        <v>0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0</v>
      </c>
      <c r="Q73" s="119">
        <f>$I73      +$K73      +$M73      +$O73</f>
        <v>0</v>
      </c>
      <c r="R73" s="63">
        <f>IF(($L73      =0),0,((($N73      -$L73      )/$L73      )*100))</f>
        <v>0</v>
      </c>
      <c r="S73" s="64">
        <f>IF(($M73      =0),0,((($O73      -$M73      )/$M73      )*100))</f>
        <v>0</v>
      </c>
      <c r="T73" s="63">
        <f>IF(($E71      =0),0,(($P71      /$E71      )*100))</f>
        <v>0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0</v>
      </c>
      <c r="C74" s="120">
        <f>SUM(C71:C72)</f>
        <v>0</v>
      </c>
      <c r="D74" s="120"/>
      <c r="E74" s="120">
        <f>$B74      +$C74      +$D74</f>
        <v>0</v>
      </c>
      <c r="F74" s="121">
        <f t="shared" ref="F74:O74" si="45">SUM(F71:F72)</f>
        <v>0</v>
      </c>
      <c r="G74" s="122">
        <f t="shared" si="45"/>
        <v>0</v>
      </c>
      <c r="H74" s="121">
        <f t="shared" si="45"/>
        <v>0</v>
      </c>
      <c r="I74" s="122">
        <f t="shared" si="45"/>
        <v>0</v>
      </c>
      <c r="J74" s="121">
        <f t="shared" si="45"/>
        <v>0</v>
      </c>
      <c r="K74" s="122">
        <f t="shared" si="45"/>
        <v>0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0</v>
      </c>
      <c r="Q74" s="122">
        <f>$I74      +$K74      +$M74      +$O74</f>
        <v>0</v>
      </c>
      <c r="R74" s="67">
        <f>IF(($L74      =0),0,((($N74      -$L74      )/$L74      )*100))</f>
        <v>0</v>
      </c>
      <c r="S74" s="68">
        <f>IF(($M74      =0),0,((($O74      -$M74      )/$M74      )*100))</f>
        <v>0</v>
      </c>
      <c r="T74" s="67">
        <f>IF(($E71      =0),0,(($P71      /$E71      )*100))</f>
        <v>0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11052000</v>
      </c>
      <c r="C75" s="120">
        <f>SUM(C9:C16,C19:C25,C28:C31,C34,C37:C41,C44:C54,C57:C60,C63:C67,C71:C72)</f>
        <v>619000</v>
      </c>
      <c r="D75" s="120"/>
      <c r="E75" s="120">
        <f>$B75      +$C75      +$D75</f>
        <v>11671000</v>
      </c>
      <c r="F75" s="121">
        <f t="shared" ref="F75:O75" si="46">SUM(F9:F16,F19:F25,F28:F31,F34,F37:F41,F44:F54,F57:F60,F63:F67,F71:F72)</f>
        <v>11671000</v>
      </c>
      <c r="G75" s="122">
        <f t="shared" si="46"/>
        <v>10080000</v>
      </c>
      <c r="H75" s="121">
        <f t="shared" si="46"/>
        <v>1741000</v>
      </c>
      <c r="I75" s="122">
        <f t="shared" si="46"/>
        <v>-26819412</v>
      </c>
      <c r="J75" s="121">
        <f t="shared" si="46"/>
        <v>2643000</v>
      </c>
      <c r="K75" s="122">
        <f t="shared" si="46"/>
        <v>2488228</v>
      </c>
      <c r="L75" s="121">
        <f t="shared" si="46"/>
        <v>2110000</v>
      </c>
      <c r="M75" s="122">
        <f t="shared" si="46"/>
        <v>2085002</v>
      </c>
      <c r="N75" s="121">
        <f t="shared" si="46"/>
        <v>3060000</v>
      </c>
      <c r="O75" s="122">
        <f t="shared" si="46"/>
        <v>3521013</v>
      </c>
      <c r="P75" s="121">
        <f>$H75      +$J75      +$L75      +$N75</f>
        <v>9554000</v>
      </c>
      <c r="Q75" s="122">
        <f>$I75      +$K75      +$M75      +$O75</f>
        <v>-18725169</v>
      </c>
      <c r="R75" s="67">
        <f>IF(($L75      =0),0,((($N75      -$L75      )/$L75      )*100))</f>
        <v>45.023696682464454</v>
      </c>
      <c r="S75" s="68">
        <f>IF(($M75      =0),0,((($O75      -$M75      )/$M75      )*100))</f>
        <v>68.873363191018527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94.781746031746025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-185.76556547619049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1853000</v>
      </c>
      <c r="C87" s="128">
        <f t="shared" si="48"/>
        <v>0</v>
      </c>
      <c r="D87" s="128">
        <f t="shared" si="48"/>
        <v>0</v>
      </c>
      <c r="E87" s="128">
        <f t="shared" si="48"/>
        <v>1853000</v>
      </c>
      <c r="F87" s="128">
        <f t="shared" si="48"/>
        <v>0</v>
      </c>
      <c r="G87" s="128">
        <f t="shared" si="48"/>
        <v>0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/>
      <c r="C91" s="108"/>
      <c r="D91" s="108"/>
      <c r="E91" s="108">
        <f t="shared" si="49"/>
        <v>0</v>
      </c>
      <c r="F91" s="108">
        <v>0</v>
      </c>
      <c r="G91" s="108">
        <v>0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1853000</v>
      </c>
      <c r="C93" s="108"/>
      <c r="D93" s="108"/>
      <c r="E93" s="108">
        <f t="shared" si="49"/>
        <v>1853000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1853000</v>
      </c>
      <c r="C114" s="137">
        <f t="shared" si="62"/>
        <v>0</v>
      </c>
      <c r="D114" s="137">
        <f t="shared" si="62"/>
        <v>0</v>
      </c>
      <c r="E114" s="137">
        <f t="shared" si="62"/>
        <v>1853000</v>
      </c>
      <c r="F114" s="137">
        <f t="shared" si="62"/>
        <v>0</v>
      </c>
      <c r="G114" s="137">
        <f t="shared" si="62"/>
        <v>0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0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1853000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1853000</v>
      </c>
      <c r="F115" s="139">
        <f t="shared" si="63"/>
        <v>0</v>
      </c>
      <c r="G115" s="139">
        <f t="shared" si="63"/>
        <v>0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0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r6Xo63OAAagrqKKy8kvuotNsK42BqmrQm/sLCLX6W6MqNEW2QDdRCJ09x3cZA3wOHfUtr+77IVZr7qur/rPMkQ==" saltValue="0d2K9dPlX408lyXbfcsl7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117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2600000</v>
      </c>
      <c r="C10" s="108"/>
      <c r="D10" s="108"/>
      <c r="E10" s="108">
        <f t="shared" ref="E10:E17" si="0">$B10      +$C10      +$D10</f>
        <v>2600000</v>
      </c>
      <c r="F10" s="109">
        <v>2600000</v>
      </c>
      <c r="G10" s="110">
        <v>2600000</v>
      </c>
      <c r="H10" s="109">
        <v>930000</v>
      </c>
      <c r="I10" s="110"/>
      <c r="J10" s="109"/>
      <c r="K10" s="110"/>
      <c r="L10" s="109"/>
      <c r="M10" s="110"/>
      <c r="N10" s="109"/>
      <c r="O10" s="110"/>
      <c r="P10" s="109">
        <f t="shared" ref="P10:P17" si="1">$H10      +$J10      +$L10      +$N10</f>
        <v>930000</v>
      </c>
      <c r="Q10" s="110">
        <f t="shared" ref="Q10:Q17" si="2">$I10      +$K10      +$M10      +$O10</f>
        <v>0</v>
      </c>
      <c r="R10" s="54">
        <f t="shared" ref="R10:R17" si="3">IF(($L10      =0),0,((($N10      -$L10      )/$L10      )*100))</f>
        <v>0</v>
      </c>
      <c r="S10" s="55">
        <f t="shared" ref="S10:S17" si="4">IF(($M10      =0),0,((($O10      -$M10      )/$M10      )*100))</f>
        <v>0</v>
      </c>
      <c r="T10" s="54">
        <f t="shared" ref="T10:T16" si="5">IF(($E10      =0),0,(($P10      /$E10      )*100))</f>
        <v>35.769230769230766</v>
      </c>
      <c r="U10" s="56">
        <f t="shared" ref="U10:U16" si="6">IF(($E10      =0),0,(($Q10      /$E10      )*100))</f>
        <v>0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2600000</v>
      </c>
      <c r="C17" s="111">
        <f>SUM(C9:C16)</f>
        <v>0</v>
      </c>
      <c r="D17" s="111"/>
      <c r="E17" s="111">
        <f t="shared" si="0"/>
        <v>2600000</v>
      </c>
      <c r="F17" s="112">
        <f t="shared" ref="F17:O17" si="7">SUM(F9:F16)</f>
        <v>2600000</v>
      </c>
      <c r="G17" s="113">
        <f t="shared" si="7"/>
        <v>2600000</v>
      </c>
      <c r="H17" s="112">
        <f t="shared" si="7"/>
        <v>930000</v>
      </c>
      <c r="I17" s="113">
        <f t="shared" si="7"/>
        <v>0</v>
      </c>
      <c r="J17" s="112">
        <f t="shared" si="7"/>
        <v>0</v>
      </c>
      <c r="K17" s="113">
        <f t="shared" si="7"/>
        <v>0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930000</v>
      </c>
      <c r="Q17" s="113">
        <f t="shared" si="2"/>
        <v>0</v>
      </c>
      <c r="R17" s="58">
        <f t="shared" si="3"/>
        <v>0</v>
      </c>
      <c r="S17" s="59">
        <f t="shared" si="4"/>
        <v>0</v>
      </c>
      <c r="T17" s="58">
        <f>IF((SUM($E9:$E14))=0,0,(P17/(SUM($E9:$E14))*100))</f>
        <v>35.769230769230766</v>
      </c>
      <c r="U17" s="60">
        <f>IF((SUM($E9:$E14))=0,0,(Q17/(SUM($E9:$E14))*100))</f>
        <v>0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1200000</v>
      </c>
      <c r="C34" s="108">
        <v>-161000</v>
      </c>
      <c r="D34" s="108"/>
      <c r="E34" s="108">
        <f>$B34      +$C34      +$D34</f>
        <v>1039000</v>
      </c>
      <c r="F34" s="109">
        <v>1039000</v>
      </c>
      <c r="G34" s="110">
        <v>1039000</v>
      </c>
      <c r="H34" s="109">
        <v>98000</v>
      </c>
      <c r="I34" s="110">
        <v>16888</v>
      </c>
      <c r="J34" s="109">
        <v>388000</v>
      </c>
      <c r="K34" s="110"/>
      <c r="L34" s="109">
        <v>524000</v>
      </c>
      <c r="M34" s="110"/>
      <c r="N34" s="109"/>
      <c r="O34" s="110"/>
      <c r="P34" s="109">
        <f>$H34      +$J34      +$L34      +$N34</f>
        <v>1010000</v>
      </c>
      <c r="Q34" s="110">
        <f>$I34      +$K34      +$M34      +$O34</f>
        <v>16888</v>
      </c>
      <c r="R34" s="54">
        <f>IF(($L34      =0),0,((($N34      -$L34      )/$L34      )*100))</f>
        <v>-100</v>
      </c>
      <c r="S34" s="55">
        <f>IF(($M34      =0),0,((($O34      -$M34      )/$M34      )*100))</f>
        <v>0</v>
      </c>
      <c r="T34" s="54">
        <f>IF(($E34      =0),0,(($P34      /$E34      )*100))</f>
        <v>97.20885466794995</v>
      </c>
      <c r="U34" s="56">
        <f>IF(($E34      =0),0,(($Q34      /$E34      )*100))</f>
        <v>1.6254090471607314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1200000</v>
      </c>
      <c r="C35" s="111">
        <f>C34</f>
        <v>-161000</v>
      </c>
      <c r="D35" s="111"/>
      <c r="E35" s="111">
        <f>$B35      +$C35      +$D35</f>
        <v>1039000</v>
      </c>
      <c r="F35" s="112">
        <f t="shared" ref="F35:O35" si="17">F34</f>
        <v>1039000</v>
      </c>
      <c r="G35" s="113">
        <f t="shared" si="17"/>
        <v>1039000</v>
      </c>
      <c r="H35" s="112">
        <f t="shared" si="17"/>
        <v>98000</v>
      </c>
      <c r="I35" s="113">
        <f t="shared" si="17"/>
        <v>16888</v>
      </c>
      <c r="J35" s="112">
        <f t="shared" si="17"/>
        <v>388000</v>
      </c>
      <c r="K35" s="113">
        <f t="shared" si="17"/>
        <v>0</v>
      </c>
      <c r="L35" s="112">
        <f t="shared" si="17"/>
        <v>524000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1010000</v>
      </c>
      <c r="Q35" s="113">
        <f>$I35      +$K35      +$M35      +$O35</f>
        <v>16888</v>
      </c>
      <c r="R35" s="58">
        <f>IF(($L35      =0),0,((($N35      -$L35      )/$L35      )*100))</f>
        <v>-100</v>
      </c>
      <c r="S35" s="59">
        <f>IF(($M35      =0),0,((($O35      -$M35      )/$M35      )*100))</f>
        <v>0</v>
      </c>
      <c r="T35" s="58">
        <f>IF($E35   =0,0,($P35   /$E35   )*100)</f>
        <v>97.20885466794995</v>
      </c>
      <c r="U35" s="60">
        <f>IF($E35   =0,0,($Q35   /$E35   )*100)</f>
        <v>1.6254090471607314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0</v>
      </c>
      <c r="C42" s="111">
        <f>SUM(C37:C41)</f>
        <v>0</v>
      </c>
      <c r="D42" s="111"/>
      <c r="E42" s="111">
        <f t="shared" si="18"/>
        <v>0</v>
      </c>
      <c r="F42" s="112">
        <f t="shared" ref="F42:O42" si="25">SUM(F37:F41)</f>
        <v>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5000000</v>
      </c>
      <c r="C53" s="108"/>
      <c r="D53" s="108"/>
      <c r="E53" s="108">
        <f t="shared" si="26"/>
        <v>5000000</v>
      </c>
      <c r="F53" s="109">
        <v>5000000</v>
      </c>
      <c r="G53" s="110">
        <v>5000000</v>
      </c>
      <c r="H53" s="109">
        <v>2500000</v>
      </c>
      <c r="I53" s="110">
        <v>1200693</v>
      </c>
      <c r="J53" s="109">
        <v>2291000</v>
      </c>
      <c r="K53" s="110">
        <v>3512404</v>
      </c>
      <c r="L53" s="109"/>
      <c r="M53" s="110">
        <v>539973</v>
      </c>
      <c r="N53" s="109"/>
      <c r="O53" s="110"/>
      <c r="P53" s="109">
        <f t="shared" si="27"/>
        <v>4791000</v>
      </c>
      <c r="Q53" s="110">
        <f t="shared" si="28"/>
        <v>5253070</v>
      </c>
      <c r="R53" s="54">
        <f t="shared" si="29"/>
        <v>0</v>
      </c>
      <c r="S53" s="55">
        <f t="shared" si="30"/>
        <v>-100</v>
      </c>
      <c r="T53" s="54">
        <f t="shared" si="31"/>
        <v>95.820000000000007</v>
      </c>
      <c r="U53" s="56">
        <f t="shared" si="32"/>
        <v>105.06139999999999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5000000</v>
      </c>
      <c r="C55" s="111">
        <f>SUM(C44:C54)</f>
        <v>0</v>
      </c>
      <c r="D55" s="111"/>
      <c r="E55" s="111">
        <f t="shared" si="26"/>
        <v>5000000</v>
      </c>
      <c r="F55" s="112">
        <f t="shared" ref="F55:O55" si="33">SUM(F44:F54)</f>
        <v>5000000</v>
      </c>
      <c r="G55" s="113">
        <f t="shared" si="33"/>
        <v>5000000</v>
      </c>
      <c r="H55" s="112">
        <f t="shared" si="33"/>
        <v>2500000</v>
      </c>
      <c r="I55" s="113">
        <f t="shared" si="33"/>
        <v>1200693</v>
      </c>
      <c r="J55" s="112">
        <f t="shared" si="33"/>
        <v>2291000</v>
      </c>
      <c r="K55" s="113">
        <f t="shared" si="33"/>
        <v>3512404</v>
      </c>
      <c r="L55" s="112">
        <f t="shared" si="33"/>
        <v>0</v>
      </c>
      <c r="M55" s="113">
        <f t="shared" si="33"/>
        <v>539973</v>
      </c>
      <c r="N55" s="112">
        <f t="shared" si="33"/>
        <v>0</v>
      </c>
      <c r="O55" s="113">
        <f t="shared" si="33"/>
        <v>0</v>
      </c>
      <c r="P55" s="112">
        <f t="shared" si="27"/>
        <v>4791000</v>
      </c>
      <c r="Q55" s="113">
        <f t="shared" si="28"/>
        <v>5253070</v>
      </c>
      <c r="R55" s="58">
        <f t="shared" si="29"/>
        <v>0</v>
      </c>
      <c r="S55" s="59">
        <f t="shared" si="30"/>
        <v>-100</v>
      </c>
      <c r="T55" s="58">
        <f>IF((+$E45+$E47+$E49+$E50+$E53) =0,0,(P55   /(+$E45+$E47+$E49+$E50+$E53) )*100)</f>
        <v>95.820000000000007</v>
      </c>
      <c r="U55" s="60">
        <f>IF((+$E45+$E47+$E49+$E50+$E53) =0,0,(Q55   /(+$E45+$E47+$E49+$E50+$E53) )*100)</f>
        <v>105.06139999999999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8800000</v>
      </c>
      <c r="C69" s="120">
        <f>SUM(C9:C16,C19:C25,C28:C31,C34,C37:C41,C44:C54,C57:C60,C63:C67)</f>
        <v>-161000</v>
      </c>
      <c r="D69" s="120"/>
      <c r="E69" s="120">
        <f t="shared" si="35"/>
        <v>8639000</v>
      </c>
      <c r="F69" s="121">
        <f t="shared" ref="F69:O69" si="43">SUM(F9:F16,F19:F25,F28:F31,F34,F37:F41,F44:F54,F57:F60,F63:F67)</f>
        <v>8639000</v>
      </c>
      <c r="G69" s="122">
        <f t="shared" si="43"/>
        <v>8639000</v>
      </c>
      <c r="H69" s="121">
        <f t="shared" si="43"/>
        <v>3528000</v>
      </c>
      <c r="I69" s="122">
        <f t="shared" si="43"/>
        <v>1217581</v>
      </c>
      <c r="J69" s="121">
        <f t="shared" si="43"/>
        <v>2679000</v>
      </c>
      <c r="K69" s="122">
        <f t="shared" si="43"/>
        <v>3512404</v>
      </c>
      <c r="L69" s="121">
        <f t="shared" si="43"/>
        <v>524000</v>
      </c>
      <c r="M69" s="122">
        <f t="shared" si="43"/>
        <v>539973</v>
      </c>
      <c r="N69" s="121">
        <f t="shared" si="43"/>
        <v>0</v>
      </c>
      <c r="O69" s="122">
        <f t="shared" si="43"/>
        <v>0</v>
      </c>
      <c r="P69" s="121">
        <f t="shared" si="36"/>
        <v>6731000</v>
      </c>
      <c r="Q69" s="122">
        <f t="shared" si="37"/>
        <v>5269958</v>
      </c>
      <c r="R69" s="67">
        <f t="shared" si="38"/>
        <v>-100</v>
      </c>
      <c r="S69" s="68">
        <f t="shared" si="39"/>
        <v>-100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77.914110429447859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61.001944669521933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7751000</v>
      </c>
      <c r="C71" s="108">
        <v>5000000</v>
      </c>
      <c r="D71" s="108"/>
      <c r="E71" s="108">
        <f>$B71      +$C71      +$D71</f>
        <v>12751000</v>
      </c>
      <c r="F71" s="109">
        <v>12751000</v>
      </c>
      <c r="G71" s="110">
        <v>12751000</v>
      </c>
      <c r="H71" s="109">
        <v>2385000</v>
      </c>
      <c r="I71" s="110">
        <v>1237560</v>
      </c>
      <c r="J71" s="109">
        <v>4600000</v>
      </c>
      <c r="K71" s="110">
        <v>2494812</v>
      </c>
      <c r="L71" s="109">
        <v>1865000</v>
      </c>
      <c r="M71" s="110">
        <v>536213</v>
      </c>
      <c r="N71" s="109">
        <v>3886000</v>
      </c>
      <c r="O71" s="110">
        <v>3327956</v>
      </c>
      <c r="P71" s="109">
        <f>$H71      +$J71      +$L71      +$N71</f>
        <v>12736000</v>
      </c>
      <c r="Q71" s="110">
        <f>$I71      +$K71      +$M71      +$O71</f>
        <v>7596541</v>
      </c>
      <c r="R71" s="54">
        <f>IF(($L71      =0),0,((($N71      -$L71      )/$L71      )*100))</f>
        <v>108.36461126005361</v>
      </c>
      <c r="S71" s="55">
        <f>IF(($M71      =0),0,((($O71      -$M71      )/$M71      )*100))</f>
        <v>520.64067823793903</v>
      </c>
      <c r="T71" s="54">
        <f>IF(($E71      =0),0,(($P71      /$E71      )*100))</f>
        <v>99.882362167673122</v>
      </c>
      <c r="U71" s="56">
        <f>IF(($E71      =0),0,(($Q71      /$E71      )*100))</f>
        <v>59.576041094816091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7751000</v>
      </c>
      <c r="C73" s="117">
        <f>SUM(C71:C72)</f>
        <v>5000000</v>
      </c>
      <c r="D73" s="117"/>
      <c r="E73" s="117">
        <f>$B73      +$C73      +$D73</f>
        <v>12751000</v>
      </c>
      <c r="F73" s="118">
        <f t="shared" ref="F73:O73" si="44">SUM(F71:F72)</f>
        <v>12751000</v>
      </c>
      <c r="G73" s="119">
        <f t="shared" si="44"/>
        <v>12751000</v>
      </c>
      <c r="H73" s="118">
        <f t="shared" si="44"/>
        <v>2385000</v>
      </c>
      <c r="I73" s="119">
        <f t="shared" si="44"/>
        <v>1237560</v>
      </c>
      <c r="J73" s="118">
        <f t="shared" si="44"/>
        <v>4600000</v>
      </c>
      <c r="K73" s="119">
        <f t="shared" si="44"/>
        <v>2494812</v>
      </c>
      <c r="L73" s="118">
        <f t="shared" si="44"/>
        <v>1865000</v>
      </c>
      <c r="M73" s="119">
        <f t="shared" si="44"/>
        <v>536213</v>
      </c>
      <c r="N73" s="118">
        <f t="shared" si="44"/>
        <v>3886000</v>
      </c>
      <c r="O73" s="119">
        <f t="shared" si="44"/>
        <v>3327956</v>
      </c>
      <c r="P73" s="118">
        <f>$H73      +$J73      +$L73      +$N73</f>
        <v>12736000</v>
      </c>
      <c r="Q73" s="119">
        <f>$I73      +$K73      +$M73      +$O73</f>
        <v>7596541</v>
      </c>
      <c r="R73" s="63">
        <f>IF(($L73      =0),0,((($N73      -$L73      )/$L73      )*100))</f>
        <v>108.36461126005361</v>
      </c>
      <c r="S73" s="64">
        <f>IF(($M73      =0),0,((($O73      -$M73      )/$M73      )*100))</f>
        <v>520.64067823793903</v>
      </c>
      <c r="T73" s="63">
        <f>IF(($E71      =0),0,(($P71      /$E71      )*100))</f>
        <v>99.882362167673122</v>
      </c>
      <c r="U73" s="65">
        <f>IF($E71   =0,0,($Q71   /$E71 )*100)</f>
        <v>59.576041094816091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7751000</v>
      </c>
      <c r="C74" s="120">
        <f>SUM(C71:C72)</f>
        <v>5000000</v>
      </c>
      <c r="D74" s="120"/>
      <c r="E74" s="120">
        <f>$B74      +$C74      +$D74</f>
        <v>12751000</v>
      </c>
      <c r="F74" s="121">
        <f t="shared" ref="F74:O74" si="45">SUM(F71:F72)</f>
        <v>12751000</v>
      </c>
      <c r="G74" s="122">
        <f t="shared" si="45"/>
        <v>12751000</v>
      </c>
      <c r="H74" s="121">
        <f t="shared" si="45"/>
        <v>2385000</v>
      </c>
      <c r="I74" s="122">
        <f t="shared" si="45"/>
        <v>1237560</v>
      </c>
      <c r="J74" s="121">
        <f t="shared" si="45"/>
        <v>4600000</v>
      </c>
      <c r="K74" s="122">
        <f t="shared" si="45"/>
        <v>2494812</v>
      </c>
      <c r="L74" s="121">
        <f t="shared" si="45"/>
        <v>1865000</v>
      </c>
      <c r="M74" s="122">
        <f t="shared" si="45"/>
        <v>536213</v>
      </c>
      <c r="N74" s="121">
        <f t="shared" si="45"/>
        <v>3886000</v>
      </c>
      <c r="O74" s="122">
        <f t="shared" si="45"/>
        <v>3327956</v>
      </c>
      <c r="P74" s="121">
        <f>$H74      +$J74      +$L74      +$N74</f>
        <v>12736000</v>
      </c>
      <c r="Q74" s="122">
        <f>$I74      +$K74      +$M74      +$O74</f>
        <v>7596541</v>
      </c>
      <c r="R74" s="67">
        <f>IF(($L74      =0),0,((($N74      -$L74      )/$L74      )*100))</f>
        <v>108.36461126005361</v>
      </c>
      <c r="S74" s="68">
        <f>IF(($M74      =0),0,((($O74      -$M74      )/$M74      )*100))</f>
        <v>520.64067823793903</v>
      </c>
      <c r="T74" s="67">
        <f>IF(($E71      =0),0,(($P71      /$E71      )*100))</f>
        <v>99.882362167673122</v>
      </c>
      <c r="U74" s="71">
        <f>IF($E71   =0,0,($Q71   /$E71 )*100)</f>
        <v>59.576041094816091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16551000</v>
      </c>
      <c r="C75" s="120">
        <f>SUM(C9:C16,C19:C25,C28:C31,C34,C37:C41,C44:C54,C57:C60,C63:C67,C71:C72)</f>
        <v>4839000</v>
      </c>
      <c r="D75" s="120"/>
      <c r="E75" s="120">
        <f>$B75      +$C75      +$D75</f>
        <v>21390000</v>
      </c>
      <c r="F75" s="121">
        <f t="shared" ref="F75:O75" si="46">SUM(F9:F16,F19:F25,F28:F31,F34,F37:F41,F44:F54,F57:F60,F63:F67,F71:F72)</f>
        <v>21390000</v>
      </c>
      <c r="G75" s="122">
        <f t="shared" si="46"/>
        <v>21390000</v>
      </c>
      <c r="H75" s="121">
        <f t="shared" si="46"/>
        <v>5913000</v>
      </c>
      <c r="I75" s="122">
        <f t="shared" si="46"/>
        <v>2455141</v>
      </c>
      <c r="J75" s="121">
        <f t="shared" si="46"/>
        <v>7279000</v>
      </c>
      <c r="K75" s="122">
        <f t="shared" si="46"/>
        <v>6007216</v>
      </c>
      <c r="L75" s="121">
        <f t="shared" si="46"/>
        <v>2389000</v>
      </c>
      <c r="M75" s="122">
        <f t="shared" si="46"/>
        <v>1076186</v>
      </c>
      <c r="N75" s="121">
        <f t="shared" si="46"/>
        <v>3886000</v>
      </c>
      <c r="O75" s="122">
        <f t="shared" si="46"/>
        <v>3327956</v>
      </c>
      <c r="P75" s="121">
        <f>$H75      +$J75      +$L75      +$N75</f>
        <v>19467000</v>
      </c>
      <c r="Q75" s="122">
        <f>$I75      +$K75      +$M75      +$O75</f>
        <v>12866499</v>
      </c>
      <c r="R75" s="67">
        <f>IF(($L75      =0),0,((($N75      -$L75      )/$L75      )*100))</f>
        <v>62.662201758057769</v>
      </c>
      <c r="S75" s="68">
        <f>IF(($M75      =0),0,((($O75      -$M75      )/$M75      )*100))</f>
        <v>209.23613576091867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91.009817671809259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60.151935483870965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1348000</v>
      </c>
      <c r="C87" s="128">
        <f t="shared" si="48"/>
        <v>0</v>
      </c>
      <c r="D87" s="128">
        <f t="shared" si="48"/>
        <v>0</v>
      </c>
      <c r="E87" s="128">
        <f t="shared" si="48"/>
        <v>1348000</v>
      </c>
      <c r="F87" s="128">
        <f t="shared" si="48"/>
        <v>0</v>
      </c>
      <c r="G87" s="128">
        <f t="shared" si="48"/>
        <v>0</v>
      </c>
      <c r="H87" s="128">
        <f t="shared" si="48"/>
        <v>48000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48000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3.5608308605341246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48000</v>
      </c>
      <c r="C91" s="108"/>
      <c r="D91" s="108"/>
      <c r="E91" s="108">
        <f t="shared" si="49"/>
        <v>48000</v>
      </c>
      <c r="F91" s="108">
        <v>0</v>
      </c>
      <c r="G91" s="108">
        <v>0</v>
      </c>
      <c r="H91" s="108">
        <v>48000</v>
      </c>
      <c r="I91" s="108"/>
      <c r="J91" s="108"/>
      <c r="K91" s="108"/>
      <c r="L91" s="108"/>
      <c r="M91" s="108"/>
      <c r="N91" s="108"/>
      <c r="O91" s="108"/>
      <c r="P91" s="108">
        <f t="shared" si="50"/>
        <v>48000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100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1300000</v>
      </c>
      <c r="C93" s="108"/>
      <c r="D93" s="108"/>
      <c r="E93" s="108">
        <f t="shared" si="49"/>
        <v>1300000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1348000</v>
      </c>
      <c r="C114" s="137">
        <f t="shared" si="62"/>
        <v>0</v>
      </c>
      <c r="D114" s="137">
        <f t="shared" si="62"/>
        <v>0</v>
      </c>
      <c r="E114" s="137">
        <f t="shared" si="62"/>
        <v>1348000</v>
      </c>
      <c r="F114" s="137">
        <f t="shared" si="62"/>
        <v>0</v>
      </c>
      <c r="G114" s="137">
        <f t="shared" si="62"/>
        <v>0</v>
      </c>
      <c r="H114" s="137">
        <f t="shared" si="62"/>
        <v>48000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48000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3.5608308605341248E-2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1348000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1348000</v>
      </c>
      <c r="F115" s="139">
        <f t="shared" si="63"/>
        <v>0</v>
      </c>
      <c r="G115" s="139">
        <f t="shared" si="63"/>
        <v>0</v>
      </c>
      <c r="H115" s="139">
        <f t="shared" si="63"/>
        <v>48000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48000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3.5608308605341248E-2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8MOpAR2dCK5DmOU5oZE1yK8TVRDGil0bJlPNVSZS9cNdtokQkJ9a5/Tk6rV3z0qUMhQ8rvCHwpMsET819EA9SQ==" saltValue="NoNZQPKhpurtQMdEwKiwv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118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3000000</v>
      </c>
      <c r="C10" s="108"/>
      <c r="D10" s="108"/>
      <c r="E10" s="108">
        <f t="shared" ref="E10:E17" si="0">$B10      +$C10      +$D10</f>
        <v>3000000</v>
      </c>
      <c r="F10" s="109">
        <v>3000000</v>
      </c>
      <c r="G10" s="110">
        <v>3000000</v>
      </c>
      <c r="H10" s="109">
        <v>1798000</v>
      </c>
      <c r="I10" s="110">
        <v>1295857</v>
      </c>
      <c r="J10" s="109">
        <v>761000</v>
      </c>
      <c r="K10" s="110">
        <v>1263475</v>
      </c>
      <c r="L10" s="109">
        <v>182000</v>
      </c>
      <c r="M10" s="110">
        <v>631370</v>
      </c>
      <c r="N10" s="109"/>
      <c r="O10" s="110">
        <v>-355075</v>
      </c>
      <c r="P10" s="109">
        <f t="shared" ref="P10:P17" si="1">$H10      +$J10      +$L10      +$N10</f>
        <v>2741000</v>
      </c>
      <c r="Q10" s="110">
        <f t="shared" ref="Q10:Q17" si="2">$I10      +$K10      +$M10      +$O10</f>
        <v>2835627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-156.2388140076342</v>
      </c>
      <c r="T10" s="54">
        <f t="shared" ref="T10:T16" si="5">IF(($E10      =0),0,(($P10      /$E10      )*100))</f>
        <v>91.36666666666666</v>
      </c>
      <c r="U10" s="56">
        <f t="shared" ref="U10:U16" si="6">IF(($E10      =0),0,(($Q10      /$E10      )*100))</f>
        <v>94.520899999999997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3000000</v>
      </c>
      <c r="C17" s="111">
        <f>SUM(C9:C16)</f>
        <v>0</v>
      </c>
      <c r="D17" s="111"/>
      <c r="E17" s="111">
        <f t="shared" si="0"/>
        <v>3000000</v>
      </c>
      <c r="F17" s="112">
        <f t="shared" ref="F17:O17" si="7">SUM(F9:F16)</f>
        <v>3000000</v>
      </c>
      <c r="G17" s="113">
        <f t="shared" si="7"/>
        <v>3000000</v>
      </c>
      <c r="H17" s="112">
        <f t="shared" si="7"/>
        <v>1798000</v>
      </c>
      <c r="I17" s="113">
        <f t="shared" si="7"/>
        <v>1295857</v>
      </c>
      <c r="J17" s="112">
        <f t="shared" si="7"/>
        <v>761000</v>
      </c>
      <c r="K17" s="113">
        <f t="shared" si="7"/>
        <v>1263475</v>
      </c>
      <c r="L17" s="112">
        <f t="shared" si="7"/>
        <v>182000</v>
      </c>
      <c r="M17" s="113">
        <f t="shared" si="7"/>
        <v>631370</v>
      </c>
      <c r="N17" s="112">
        <f t="shared" si="7"/>
        <v>0</v>
      </c>
      <c r="O17" s="113">
        <f t="shared" si="7"/>
        <v>-355075</v>
      </c>
      <c r="P17" s="112">
        <f t="shared" si="1"/>
        <v>2741000</v>
      </c>
      <c r="Q17" s="113">
        <f t="shared" si="2"/>
        <v>2835627</v>
      </c>
      <c r="R17" s="58">
        <f t="shared" si="3"/>
        <v>-100</v>
      </c>
      <c r="S17" s="59">
        <f t="shared" si="4"/>
        <v>-156.2388140076342</v>
      </c>
      <c r="T17" s="58">
        <f>IF((SUM($E9:$E14))=0,0,(P17/(SUM($E9:$E14))*100))</f>
        <v>91.36666666666666</v>
      </c>
      <c r="U17" s="60">
        <f>IF((SUM($E9:$E14))=0,0,(Q17/(SUM($E9:$E14))*100))</f>
        <v>94.520899999999997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>
        <v>24444000</v>
      </c>
      <c r="D22" s="108"/>
      <c r="E22" s="108">
        <f t="shared" si="8"/>
        <v>24444000</v>
      </c>
      <c r="F22" s="109">
        <v>24444000</v>
      </c>
      <c r="G22" s="110">
        <v>24444000</v>
      </c>
      <c r="H22" s="109"/>
      <c r="I22" s="110"/>
      <c r="J22" s="109"/>
      <c r="K22" s="110"/>
      <c r="L22" s="109"/>
      <c r="M22" s="110">
        <v>2314780</v>
      </c>
      <c r="N22" s="109"/>
      <c r="O22" s="110"/>
      <c r="P22" s="109">
        <f t="shared" si="9"/>
        <v>0</v>
      </c>
      <c r="Q22" s="110">
        <f t="shared" si="10"/>
        <v>2314780</v>
      </c>
      <c r="R22" s="54">
        <f t="shared" si="11"/>
        <v>0</v>
      </c>
      <c r="S22" s="55">
        <f t="shared" si="12"/>
        <v>-100</v>
      </c>
      <c r="T22" s="54">
        <f t="shared" si="13"/>
        <v>0</v>
      </c>
      <c r="U22" s="56">
        <f t="shared" si="14"/>
        <v>9.469726722304042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24444000</v>
      </c>
      <c r="D26" s="111"/>
      <c r="E26" s="111">
        <f t="shared" si="8"/>
        <v>24444000</v>
      </c>
      <c r="F26" s="112">
        <f t="shared" ref="F26:O26" si="15">SUM(F19:F25)</f>
        <v>24444000</v>
      </c>
      <c r="G26" s="113">
        <f t="shared" si="15"/>
        <v>24444000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2314780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2314780</v>
      </c>
      <c r="R26" s="58">
        <f t="shared" si="11"/>
        <v>0</v>
      </c>
      <c r="S26" s="59">
        <f t="shared" si="12"/>
        <v>-100</v>
      </c>
      <c r="T26" s="58">
        <f>IF(($E26-$E21-$E25)   =0,0,($P26   /($E26-$E21-$E25)   )*100)</f>
        <v>0</v>
      </c>
      <c r="U26" s="60">
        <f>IF(($E26-$E21-$E25)   =0,0,($Q26   /($E26-$E21-$E25)   )*100)</f>
        <v>9.469726722304042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1230000</v>
      </c>
      <c r="C34" s="108">
        <v>660000</v>
      </c>
      <c r="D34" s="108"/>
      <c r="E34" s="108">
        <f>$B34      +$C34      +$D34</f>
        <v>1890000</v>
      </c>
      <c r="F34" s="109">
        <v>1890000</v>
      </c>
      <c r="G34" s="110">
        <v>1890000</v>
      </c>
      <c r="H34" s="109">
        <v>258000</v>
      </c>
      <c r="I34" s="110"/>
      <c r="J34" s="109">
        <v>684000</v>
      </c>
      <c r="K34" s="110">
        <v>982548</v>
      </c>
      <c r="L34" s="109">
        <v>68000</v>
      </c>
      <c r="M34" s="110">
        <v>778503</v>
      </c>
      <c r="N34" s="109">
        <v>215000</v>
      </c>
      <c r="O34" s="110">
        <v>128949</v>
      </c>
      <c r="P34" s="109">
        <f>$H34      +$J34      +$L34      +$N34</f>
        <v>1225000</v>
      </c>
      <c r="Q34" s="110">
        <f>$I34      +$K34      +$M34      +$O34</f>
        <v>1890000</v>
      </c>
      <c r="R34" s="54">
        <f>IF(($L34      =0),0,((($N34      -$L34      )/$L34      )*100))</f>
        <v>216.17647058823528</v>
      </c>
      <c r="S34" s="55">
        <f>IF(($M34      =0),0,((($O34      -$M34      )/$M34      )*100))</f>
        <v>-83.43628733607963</v>
      </c>
      <c r="T34" s="54">
        <f>IF(($E34      =0),0,(($P34      /$E34      )*100))</f>
        <v>64.81481481481481</v>
      </c>
      <c r="U34" s="56">
        <f>IF(($E34      =0),0,(($Q34      /$E34      )*100))</f>
        <v>100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1230000</v>
      </c>
      <c r="C35" s="111">
        <f>C34</f>
        <v>660000</v>
      </c>
      <c r="D35" s="111"/>
      <c r="E35" s="111">
        <f>$B35      +$C35      +$D35</f>
        <v>1890000</v>
      </c>
      <c r="F35" s="112">
        <f t="shared" ref="F35:O35" si="17">F34</f>
        <v>1890000</v>
      </c>
      <c r="G35" s="113">
        <f t="shared" si="17"/>
        <v>1890000</v>
      </c>
      <c r="H35" s="112">
        <f t="shared" si="17"/>
        <v>258000</v>
      </c>
      <c r="I35" s="113">
        <f t="shared" si="17"/>
        <v>0</v>
      </c>
      <c r="J35" s="112">
        <f t="shared" si="17"/>
        <v>684000</v>
      </c>
      <c r="K35" s="113">
        <f t="shared" si="17"/>
        <v>982548</v>
      </c>
      <c r="L35" s="112">
        <f t="shared" si="17"/>
        <v>68000</v>
      </c>
      <c r="M35" s="113">
        <f t="shared" si="17"/>
        <v>778503</v>
      </c>
      <c r="N35" s="112">
        <f t="shared" si="17"/>
        <v>215000</v>
      </c>
      <c r="O35" s="113">
        <f t="shared" si="17"/>
        <v>128949</v>
      </c>
      <c r="P35" s="112">
        <f>$H35      +$J35      +$L35      +$N35</f>
        <v>1225000</v>
      </c>
      <c r="Q35" s="113">
        <f>$I35      +$K35      +$M35      +$O35</f>
        <v>1890000</v>
      </c>
      <c r="R35" s="58">
        <f>IF(($L35      =0),0,((($N35      -$L35      )/$L35      )*100))</f>
        <v>216.17647058823528</v>
      </c>
      <c r="S35" s="59">
        <f>IF(($M35      =0),0,((($O35      -$M35      )/$M35      )*100))</f>
        <v>-83.43628733607963</v>
      </c>
      <c r="T35" s="58">
        <f>IF($E35   =0,0,($P35   /$E35   )*100)</f>
        <v>64.81481481481481</v>
      </c>
      <c r="U35" s="60">
        <f>IF($E35   =0,0,($Q35   /$E35   )*100)</f>
        <v>100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0</v>
      </c>
      <c r="C42" s="111">
        <f>SUM(C37:C41)</f>
        <v>0</v>
      </c>
      <c r="D42" s="111"/>
      <c r="E42" s="111">
        <f t="shared" si="18"/>
        <v>0</v>
      </c>
      <c r="F42" s="112">
        <f t="shared" ref="F42:O42" si="25">SUM(F37:F41)</f>
        <v>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10000000</v>
      </c>
      <c r="C53" s="108">
        <v>-5000000</v>
      </c>
      <c r="D53" s="108"/>
      <c r="E53" s="108">
        <f t="shared" si="26"/>
        <v>5000000</v>
      </c>
      <c r="F53" s="109">
        <v>5000000</v>
      </c>
      <c r="G53" s="110">
        <v>5000000</v>
      </c>
      <c r="H53" s="109"/>
      <c r="I53" s="110"/>
      <c r="J53" s="109">
        <v>368000</v>
      </c>
      <c r="K53" s="110">
        <v>4389103</v>
      </c>
      <c r="L53" s="109"/>
      <c r="M53" s="110">
        <v>473972</v>
      </c>
      <c r="N53" s="109">
        <v>3483000</v>
      </c>
      <c r="O53" s="110">
        <v>4760426</v>
      </c>
      <c r="P53" s="109">
        <f t="shared" si="27"/>
        <v>3851000</v>
      </c>
      <c r="Q53" s="110">
        <f t="shared" si="28"/>
        <v>9623501</v>
      </c>
      <c r="R53" s="54">
        <f t="shared" si="29"/>
        <v>0</v>
      </c>
      <c r="S53" s="55">
        <f t="shared" si="30"/>
        <v>904.36861249187712</v>
      </c>
      <c r="T53" s="54">
        <f t="shared" si="31"/>
        <v>77.02</v>
      </c>
      <c r="U53" s="56">
        <f t="shared" si="32"/>
        <v>192.47002000000001</v>
      </c>
      <c r="V53" s="109">
        <v>10000000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10000000</v>
      </c>
      <c r="C55" s="111">
        <f>SUM(C44:C54)</f>
        <v>-5000000</v>
      </c>
      <c r="D55" s="111"/>
      <c r="E55" s="111">
        <f t="shared" si="26"/>
        <v>5000000</v>
      </c>
      <c r="F55" s="112">
        <f t="shared" ref="F55:O55" si="33">SUM(F44:F54)</f>
        <v>5000000</v>
      </c>
      <c r="G55" s="113">
        <f t="shared" si="33"/>
        <v>5000000</v>
      </c>
      <c r="H55" s="112">
        <f t="shared" si="33"/>
        <v>0</v>
      </c>
      <c r="I55" s="113">
        <f t="shared" si="33"/>
        <v>0</v>
      </c>
      <c r="J55" s="112">
        <f t="shared" si="33"/>
        <v>368000</v>
      </c>
      <c r="K55" s="113">
        <f t="shared" si="33"/>
        <v>4389103</v>
      </c>
      <c r="L55" s="112">
        <f t="shared" si="33"/>
        <v>0</v>
      </c>
      <c r="M55" s="113">
        <f t="shared" si="33"/>
        <v>473972</v>
      </c>
      <c r="N55" s="112">
        <f t="shared" si="33"/>
        <v>3483000</v>
      </c>
      <c r="O55" s="113">
        <f t="shared" si="33"/>
        <v>4760426</v>
      </c>
      <c r="P55" s="112">
        <f t="shared" si="27"/>
        <v>3851000</v>
      </c>
      <c r="Q55" s="113">
        <f t="shared" si="28"/>
        <v>9623501</v>
      </c>
      <c r="R55" s="58">
        <f t="shared" si="29"/>
        <v>0</v>
      </c>
      <c r="S55" s="59">
        <f t="shared" si="30"/>
        <v>904.36861249187712</v>
      </c>
      <c r="T55" s="58">
        <f>IF((+$E45+$E47+$E49+$E50+$E53) =0,0,(P55   /(+$E45+$E47+$E49+$E50+$E53) )*100)</f>
        <v>77.02</v>
      </c>
      <c r="U55" s="60">
        <f>IF((+$E45+$E47+$E49+$E50+$E53) =0,0,(Q55   /(+$E45+$E47+$E49+$E50+$E53) )*100)</f>
        <v>192.47002000000001</v>
      </c>
      <c r="V55" s="112">
        <f>SUM(V44:V54)</f>
        <v>10000000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14230000</v>
      </c>
      <c r="C69" s="120">
        <f>SUM(C9:C16,C19:C25,C28:C31,C34,C37:C41,C44:C54,C57:C60,C63:C67)</f>
        <v>20104000</v>
      </c>
      <c r="D69" s="120"/>
      <c r="E69" s="120">
        <f t="shared" si="35"/>
        <v>34334000</v>
      </c>
      <c r="F69" s="121">
        <f t="shared" ref="F69:O69" si="43">SUM(F9:F16,F19:F25,F28:F31,F34,F37:F41,F44:F54,F57:F60,F63:F67)</f>
        <v>34334000</v>
      </c>
      <c r="G69" s="122">
        <f t="shared" si="43"/>
        <v>34334000</v>
      </c>
      <c r="H69" s="121">
        <f t="shared" si="43"/>
        <v>2056000</v>
      </c>
      <c r="I69" s="122">
        <f t="shared" si="43"/>
        <v>1295857</v>
      </c>
      <c r="J69" s="121">
        <f t="shared" si="43"/>
        <v>1813000</v>
      </c>
      <c r="K69" s="122">
        <f t="shared" si="43"/>
        <v>6635126</v>
      </c>
      <c r="L69" s="121">
        <f t="shared" si="43"/>
        <v>250000</v>
      </c>
      <c r="M69" s="122">
        <f t="shared" si="43"/>
        <v>4198625</v>
      </c>
      <c r="N69" s="121">
        <f t="shared" si="43"/>
        <v>3698000</v>
      </c>
      <c r="O69" s="122">
        <f t="shared" si="43"/>
        <v>4534300</v>
      </c>
      <c r="P69" s="121">
        <f t="shared" si="36"/>
        <v>7817000</v>
      </c>
      <c r="Q69" s="122">
        <f t="shared" si="37"/>
        <v>16663908</v>
      </c>
      <c r="R69" s="67">
        <f t="shared" si="38"/>
        <v>1379.2</v>
      </c>
      <c r="S69" s="68">
        <f t="shared" si="39"/>
        <v>7.9948792759534371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22.767519077299468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48.534711947340831</v>
      </c>
      <c r="V69" s="121">
        <f>SUM(V9:V16,V19:V25,V28:V31,V34,V37:V41,V44:V54,V57:V60,V63:V67)</f>
        <v>10000000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16288000</v>
      </c>
      <c r="C71" s="108">
        <v>-8578000</v>
      </c>
      <c r="D71" s="108"/>
      <c r="E71" s="108">
        <f>$B71      +$C71      +$D71</f>
        <v>7710000</v>
      </c>
      <c r="F71" s="109">
        <v>7710000</v>
      </c>
      <c r="G71" s="110">
        <v>7710000</v>
      </c>
      <c r="H71" s="109"/>
      <c r="I71" s="110"/>
      <c r="J71" s="109">
        <v>1553000</v>
      </c>
      <c r="K71" s="110">
        <v>1532521</v>
      </c>
      <c r="L71" s="109"/>
      <c r="M71" s="110"/>
      <c r="N71" s="109">
        <v>2123000</v>
      </c>
      <c r="O71" s="110"/>
      <c r="P71" s="109">
        <f>$H71      +$J71      +$L71      +$N71</f>
        <v>3676000</v>
      </c>
      <c r="Q71" s="110">
        <f>$I71      +$K71      +$M71      +$O71</f>
        <v>1532521</v>
      </c>
      <c r="R71" s="54">
        <f>IF(($L71      =0),0,((($N71      -$L71      )/$L71      )*100))</f>
        <v>0</v>
      </c>
      <c r="S71" s="55">
        <f>IF(($M71      =0),0,((($O71      -$M71      )/$M71      )*100))</f>
        <v>0</v>
      </c>
      <c r="T71" s="54">
        <f>IF(($E71      =0),0,(($P71      /$E71      )*100))</f>
        <v>47.678339818417641</v>
      </c>
      <c r="U71" s="56">
        <f>IF(($E71      =0),0,(($Q71      /$E71      )*100))</f>
        <v>19.877055771725033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16288000</v>
      </c>
      <c r="C73" s="117">
        <f>SUM(C71:C72)</f>
        <v>-8578000</v>
      </c>
      <c r="D73" s="117"/>
      <c r="E73" s="117">
        <f>$B73      +$C73      +$D73</f>
        <v>7710000</v>
      </c>
      <c r="F73" s="118">
        <f t="shared" ref="F73:O73" si="44">SUM(F71:F72)</f>
        <v>7710000</v>
      </c>
      <c r="G73" s="119">
        <f t="shared" si="44"/>
        <v>7710000</v>
      </c>
      <c r="H73" s="118">
        <f t="shared" si="44"/>
        <v>0</v>
      </c>
      <c r="I73" s="119">
        <f t="shared" si="44"/>
        <v>0</v>
      </c>
      <c r="J73" s="118">
        <f t="shared" si="44"/>
        <v>1553000</v>
      </c>
      <c r="K73" s="119">
        <f t="shared" si="44"/>
        <v>1532521</v>
      </c>
      <c r="L73" s="118">
        <f t="shared" si="44"/>
        <v>0</v>
      </c>
      <c r="M73" s="119">
        <f t="shared" si="44"/>
        <v>0</v>
      </c>
      <c r="N73" s="118">
        <f t="shared" si="44"/>
        <v>2123000</v>
      </c>
      <c r="O73" s="119">
        <f t="shared" si="44"/>
        <v>0</v>
      </c>
      <c r="P73" s="118">
        <f>$H73      +$J73      +$L73      +$N73</f>
        <v>3676000</v>
      </c>
      <c r="Q73" s="119">
        <f>$I73      +$K73      +$M73      +$O73</f>
        <v>1532521</v>
      </c>
      <c r="R73" s="63">
        <f>IF(($L73      =0),0,((($N73      -$L73      )/$L73      )*100))</f>
        <v>0</v>
      </c>
      <c r="S73" s="64">
        <f>IF(($M73      =0),0,((($O73      -$M73      )/$M73      )*100))</f>
        <v>0</v>
      </c>
      <c r="T73" s="63">
        <f>IF(($E71      =0),0,(($P71      /$E71      )*100))</f>
        <v>47.678339818417641</v>
      </c>
      <c r="U73" s="65">
        <f>IF($E71   =0,0,($Q71   /$E71 )*100)</f>
        <v>19.877055771725033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16288000</v>
      </c>
      <c r="C74" s="120">
        <f>SUM(C71:C72)</f>
        <v>-8578000</v>
      </c>
      <c r="D74" s="120"/>
      <c r="E74" s="120">
        <f>$B74      +$C74      +$D74</f>
        <v>7710000</v>
      </c>
      <c r="F74" s="121">
        <f t="shared" ref="F74:O74" si="45">SUM(F71:F72)</f>
        <v>7710000</v>
      </c>
      <c r="G74" s="122">
        <f t="shared" si="45"/>
        <v>7710000</v>
      </c>
      <c r="H74" s="121">
        <f t="shared" si="45"/>
        <v>0</v>
      </c>
      <c r="I74" s="122">
        <f t="shared" si="45"/>
        <v>0</v>
      </c>
      <c r="J74" s="121">
        <f t="shared" si="45"/>
        <v>1553000</v>
      </c>
      <c r="K74" s="122">
        <f t="shared" si="45"/>
        <v>1532521</v>
      </c>
      <c r="L74" s="121">
        <f t="shared" si="45"/>
        <v>0</v>
      </c>
      <c r="M74" s="122">
        <f t="shared" si="45"/>
        <v>0</v>
      </c>
      <c r="N74" s="121">
        <f t="shared" si="45"/>
        <v>2123000</v>
      </c>
      <c r="O74" s="122">
        <f t="shared" si="45"/>
        <v>0</v>
      </c>
      <c r="P74" s="121">
        <f>$H74      +$J74      +$L74      +$N74</f>
        <v>3676000</v>
      </c>
      <c r="Q74" s="122">
        <f>$I74      +$K74      +$M74      +$O74</f>
        <v>1532521</v>
      </c>
      <c r="R74" s="67">
        <f>IF(($L74      =0),0,((($N74      -$L74      )/$L74      )*100))</f>
        <v>0</v>
      </c>
      <c r="S74" s="68">
        <f>IF(($M74      =0),0,((($O74      -$M74      )/$M74      )*100))</f>
        <v>0</v>
      </c>
      <c r="T74" s="67">
        <f>IF(($E71      =0),0,(($P71      /$E71      )*100))</f>
        <v>47.678339818417641</v>
      </c>
      <c r="U74" s="71">
        <f>IF($E71   =0,0,($Q71   /$E71 )*100)</f>
        <v>19.877055771725033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30518000</v>
      </c>
      <c r="C75" s="120">
        <f>SUM(C9:C16,C19:C25,C28:C31,C34,C37:C41,C44:C54,C57:C60,C63:C67,C71:C72)</f>
        <v>11526000</v>
      </c>
      <c r="D75" s="120"/>
      <c r="E75" s="120">
        <f>$B75      +$C75      +$D75</f>
        <v>42044000</v>
      </c>
      <c r="F75" s="121">
        <f t="shared" ref="F75:O75" si="46">SUM(F9:F16,F19:F25,F28:F31,F34,F37:F41,F44:F54,F57:F60,F63:F67,F71:F72)</f>
        <v>42044000</v>
      </c>
      <c r="G75" s="122">
        <f t="shared" si="46"/>
        <v>42044000</v>
      </c>
      <c r="H75" s="121">
        <f t="shared" si="46"/>
        <v>2056000</v>
      </c>
      <c r="I75" s="122">
        <f t="shared" si="46"/>
        <v>1295857</v>
      </c>
      <c r="J75" s="121">
        <f t="shared" si="46"/>
        <v>3366000</v>
      </c>
      <c r="K75" s="122">
        <f t="shared" si="46"/>
        <v>8167647</v>
      </c>
      <c r="L75" s="121">
        <f t="shared" si="46"/>
        <v>250000</v>
      </c>
      <c r="M75" s="122">
        <f t="shared" si="46"/>
        <v>4198625</v>
      </c>
      <c r="N75" s="121">
        <f t="shared" si="46"/>
        <v>5821000</v>
      </c>
      <c r="O75" s="122">
        <f t="shared" si="46"/>
        <v>4534300</v>
      </c>
      <c r="P75" s="121">
        <f>$H75      +$J75      +$L75      +$N75</f>
        <v>11493000</v>
      </c>
      <c r="Q75" s="122">
        <f>$I75      +$K75      +$M75      +$O75</f>
        <v>18196429</v>
      </c>
      <c r="R75" s="67">
        <f>IF(($L75      =0),0,((($N75      -$L75      )/$L75      )*100))</f>
        <v>2228.4</v>
      </c>
      <c r="S75" s="68">
        <f>IF(($M75      =0),0,((($O75      -$M75      )/$M75      )*100))</f>
        <v>7.9948792759534371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27.335648368375985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43.279490533726573</v>
      </c>
      <c r="V75" s="121">
        <f>SUM(V9:V16,V19:V25,V28:V31,V34,V37:V41,V44:V54,V57:V60,V63:V67,V71:V72)</f>
        <v>10000000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1525000</v>
      </c>
      <c r="C87" s="128">
        <f t="shared" si="48"/>
        <v>0</v>
      </c>
      <c r="D87" s="128">
        <f t="shared" si="48"/>
        <v>0</v>
      </c>
      <c r="E87" s="128">
        <f t="shared" si="48"/>
        <v>1525000</v>
      </c>
      <c r="F87" s="128">
        <f t="shared" si="48"/>
        <v>0</v>
      </c>
      <c r="G87" s="128">
        <f t="shared" si="48"/>
        <v>0</v>
      </c>
      <c r="H87" s="128">
        <f t="shared" si="48"/>
        <v>217000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217000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14.22950819672131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217000</v>
      </c>
      <c r="C91" s="108"/>
      <c r="D91" s="108"/>
      <c r="E91" s="108">
        <f t="shared" si="49"/>
        <v>217000</v>
      </c>
      <c r="F91" s="108">
        <v>0</v>
      </c>
      <c r="G91" s="108">
        <v>0</v>
      </c>
      <c r="H91" s="108">
        <v>217000</v>
      </c>
      <c r="I91" s="108"/>
      <c r="J91" s="108"/>
      <c r="K91" s="108"/>
      <c r="L91" s="108"/>
      <c r="M91" s="108"/>
      <c r="N91" s="108"/>
      <c r="O91" s="108"/>
      <c r="P91" s="108">
        <f t="shared" si="50"/>
        <v>217000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100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1308000</v>
      </c>
      <c r="C93" s="108"/>
      <c r="D93" s="108"/>
      <c r="E93" s="108">
        <f t="shared" si="49"/>
        <v>1308000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1525000</v>
      </c>
      <c r="C114" s="137">
        <f t="shared" si="62"/>
        <v>0</v>
      </c>
      <c r="D114" s="137">
        <f t="shared" si="62"/>
        <v>0</v>
      </c>
      <c r="E114" s="137">
        <f t="shared" si="62"/>
        <v>1525000</v>
      </c>
      <c r="F114" s="137">
        <f t="shared" si="62"/>
        <v>0</v>
      </c>
      <c r="G114" s="137">
        <f t="shared" si="62"/>
        <v>0</v>
      </c>
      <c r="H114" s="137">
        <f t="shared" si="62"/>
        <v>217000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217000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0.14229508196721311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1525000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1525000</v>
      </c>
      <c r="F115" s="139">
        <f t="shared" si="63"/>
        <v>0</v>
      </c>
      <c r="G115" s="139">
        <f t="shared" si="63"/>
        <v>0</v>
      </c>
      <c r="H115" s="139">
        <f t="shared" si="63"/>
        <v>217000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217000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0.14229508196721311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1r8ZO6RoTo5e9MCI721+js0wxDkVnZG3/9XlSpEmGe79viir3pK5t2mEP7+GcZ1v7bGiFVwqLt1tJMaU07n8NQ==" saltValue="E2dgR3ZdJG0N9mcP6ziDl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119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3000000</v>
      </c>
      <c r="C10" s="108"/>
      <c r="D10" s="108"/>
      <c r="E10" s="108">
        <f t="shared" ref="E10:E17" si="0">$B10      +$C10      +$D10</f>
        <v>3000000</v>
      </c>
      <c r="F10" s="109">
        <v>3000000</v>
      </c>
      <c r="G10" s="110">
        <v>3000000</v>
      </c>
      <c r="H10" s="109">
        <v>2232000</v>
      </c>
      <c r="I10" s="110"/>
      <c r="J10" s="109"/>
      <c r="K10" s="110"/>
      <c r="L10" s="109"/>
      <c r="M10" s="110"/>
      <c r="N10" s="109"/>
      <c r="O10" s="110"/>
      <c r="P10" s="109">
        <f t="shared" ref="P10:P17" si="1">$H10      +$J10      +$L10      +$N10</f>
        <v>2232000</v>
      </c>
      <c r="Q10" s="110">
        <f t="shared" ref="Q10:Q17" si="2">$I10      +$K10      +$M10      +$O10</f>
        <v>0</v>
      </c>
      <c r="R10" s="54">
        <f t="shared" ref="R10:R17" si="3">IF(($L10      =0),0,((($N10      -$L10      )/$L10      )*100))</f>
        <v>0</v>
      </c>
      <c r="S10" s="55">
        <f t="shared" ref="S10:S17" si="4">IF(($M10      =0),0,((($O10      -$M10      )/$M10      )*100))</f>
        <v>0</v>
      </c>
      <c r="T10" s="54">
        <f t="shared" ref="T10:T16" si="5">IF(($E10      =0),0,(($P10      /$E10      )*100))</f>
        <v>74.400000000000006</v>
      </c>
      <c r="U10" s="56">
        <f t="shared" ref="U10:U16" si="6">IF(($E10      =0),0,(($Q10      /$E10      )*100))</f>
        <v>0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3000000</v>
      </c>
      <c r="C17" s="111">
        <f>SUM(C9:C16)</f>
        <v>0</v>
      </c>
      <c r="D17" s="111"/>
      <c r="E17" s="111">
        <f t="shared" si="0"/>
        <v>3000000</v>
      </c>
      <c r="F17" s="112">
        <f t="shared" ref="F17:O17" si="7">SUM(F9:F16)</f>
        <v>3000000</v>
      </c>
      <c r="G17" s="113">
        <f t="shared" si="7"/>
        <v>3000000</v>
      </c>
      <c r="H17" s="112">
        <f t="shared" si="7"/>
        <v>2232000</v>
      </c>
      <c r="I17" s="113">
        <f t="shared" si="7"/>
        <v>0</v>
      </c>
      <c r="J17" s="112">
        <f t="shared" si="7"/>
        <v>0</v>
      </c>
      <c r="K17" s="113">
        <f t="shared" si="7"/>
        <v>0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2232000</v>
      </c>
      <c r="Q17" s="113">
        <f t="shared" si="2"/>
        <v>0</v>
      </c>
      <c r="R17" s="58">
        <f t="shared" si="3"/>
        <v>0</v>
      </c>
      <c r="S17" s="59">
        <f t="shared" si="4"/>
        <v>0</v>
      </c>
      <c r="T17" s="58">
        <f>IF((SUM($E9:$E14))=0,0,(P17/(SUM($E9:$E14))*100))</f>
        <v>74.400000000000006</v>
      </c>
      <c r="U17" s="60">
        <f>IF((SUM($E9:$E14))=0,0,(Q17/(SUM($E9:$E14))*100))</f>
        <v>0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1200000</v>
      </c>
      <c r="C34" s="108"/>
      <c r="D34" s="108"/>
      <c r="E34" s="108">
        <f>$B34      +$C34      +$D34</f>
        <v>1200000</v>
      </c>
      <c r="F34" s="109">
        <v>1200000</v>
      </c>
      <c r="G34" s="110">
        <v>1200000</v>
      </c>
      <c r="H34" s="109">
        <v>193000</v>
      </c>
      <c r="I34" s="110"/>
      <c r="J34" s="109">
        <v>451000</v>
      </c>
      <c r="K34" s="110"/>
      <c r="L34" s="109">
        <v>423000</v>
      </c>
      <c r="M34" s="110"/>
      <c r="N34" s="109">
        <v>232000</v>
      </c>
      <c r="O34" s="110"/>
      <c r="P34" s="109">
        <f>$H34      +$J34      +$L34      +$N34</f>
        <v>1299000</v>
      </c>
      <c r="Q34" s="110">
        <f>$I34      +$K34      +$M34      +$O34</f>
        <v>0</v>
      </c>
      <c r="R34" s="54">
        <f>IF(($L34      =0),0,((($N34      -$L34      )/$L34      )*100))</f>
        <v>-45.153664302600468</v>
      </c>
      <c r="S34" s="55">
        <f>IF(($M34      =0),0,((($O34      -$M34      )/$M34      )*100))</f>
        <v>0</v>
      </c>
      <c r="T34" s="54">
        <f>IF(($E34      =0),0,(($P34      /$E34      )*100))</f>
        <v>108.25</v>
      </c>
      <c r="U34" s="56">
        <f>IF(($E34      =0),0,(($Q34      /$E34      )*100))</f>
        <v>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1200000</v>
      </c>
      <c r="C35" s="111">
        <f>C34</f>
        <v>0</v>
      </c>
      <c r="D35" s="111"/>
      <c r="E35" s="111">
        <f>$B35      +$C35      +$D35</f>
        <v>1200000</v>
      </c>
      <c r="F35" s="112">
        <f t="shared" ref="F35:O35" si="17">F34</f>
        <v>1200000</v>
      </c>
      <c r="G35" s="113">
        <f t="shared" si="17"/>
        <v>1200000</v>
      </c>
      <c r="H35" s="112">
        <f t="shared" si="17"/>
        <v>193000</v>
      </c>
      <c r="I35" s="113">
        <f t="shared" si="17"/>
        <v>0</v>
      </c>
      <c r="J35" s="112">
        <f t="shared" si="17"/>
        <v>451000</v>
      </c>
      <c r="K35" s="113">
        <f t="shared" si="17"/>
        <v>0</v>
      </c>
      <c r="L35" s="112">
        <f t="shared" si="17"/>
        <v>423000</v>
      </c>
      <c r="M35" s="113">
        <f t="shared" si="17"/>
        <v>0</v>
      </c>
      <c r="N35" s="112">
        <f t="shared" si="17"/>
        <v>232000</v>
      </c>
      <c r="O35" s="113">
        <f t="shared" si="17"/>
        <v>0</v>
      </c>
      <c r="P35" s="112">
        <f>$H35      +$J35      +$L35      +$N35</f>
        <v>1299000</v>
      </c>
      <c r="Q35" s="113">
        <f>$I35      +$K35      +$M35      +$O35</f>
        <v>0</v>
      </c>
      <c r="R35" s="58">
        <f>IF(($L35      =0),0,((($N35      -$L35      )/$L35      )*100))</f>
        <v>-45.153664302600468</v>
      </c>
      <c r="S35" s="59">
        <f>IF(($M35      =0),0,((($O35      -$M35      )/$M35      )*100))</f>
        <v>0</v>
      </c>
      <c r="T35" s="58">
        <f>IF($E35   =0,0,($P35   /$E35   )*100)</f>
        <v>108.25</v>
      </c>
      <c r="U35" s="60">
        <f>IF($E35   =0,0,($Q35   /$E35   )*100)</f>
        <v>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0</v>
      </c>
      <c r="C42" s="111">
        <f>SUM(C37:C41)</f>
        <v>0</v>
      </c>
      <c r="D42" s="111"/>
      <c r="E42" s="111">
        <f t="shared" si="18"/>
        <v>0</v>
      </c>
      <c r="F42" s="112">
        <f t="shared" ref="F42:O42" si="25">SUM(F37:F41)</f>
        <v>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4200000</v>
      </c>
      <c r="C69" s="120">
        <f>SUM(C9:C16,C19:C25,C28:C31,C34,C37:C41,C44:C54,C57:C60,C63:C67)</f>
        <v>0</v>
      </c>
      <c r="D69" s="120"/>
      <c r="E69" s="120">
        <f t="shared" si="35"/>
        <v>4200000</v>
      </c>
      <c r="F69" s="121">
        <f t="shared" ref="F69:O69" si="43">SUM(F9:F16,F19:F25,F28:F31,F34,F37:F41,F44:F54,F57:F60,F63:F67)</f>
        <v>4200000</v>
      </c>
      <c r="G69" s="122">
        <f t="shared" si="43"/>
        <v>4200000</v>
      </c>
      <c r="H69" s="121">
        <f t="shared" si="43"/>
        <v>2425000</v>
      </c>
      <c r="I69" s="122">
        <f t="shared" si="43"/>
        <v>0</v>
      </c>
      <c r="J69" s="121">
        <f t="shared" si="43"/>
        <v>451000</v>
      </c>
      <c r="K69" s="122">
        <f t="shared" si="43"/>
        <v>0</v>
      </c>
      <c r="L69" s="121">
        <f t="shared" si="43"/>
        <v>423000</v>
      </c>
      <c r="M69" s="122">
        <f t="shared" si="43"/>
        <v>0</v>
      </c>
      <c r="N69" s="121">
        <f t="shared" si="43"/>
        <v>232000</v>
      </c>
      <c r="O69" s="122">
        <f t="shared" si="43"/>
        <v>0</v>
      </c>
      <c r="P69" s="121">
        <f t="shared" si="36"/>
        <v>3531000</v>
      </c>
      <c r="Q69" s="122">
        <f t="shared" si="37"/>
        <v>0</v>
      </c>
      <c r="R69" s="67">
        <f t="shared" si="38"/>
        <v>-45.153664302600468</v>
      </c>
      <c r="S69" s="68">
        <f t="shared" si="39"/>
        <v>0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84.071428571428569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0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8017000</v>
      </c>
      <c r="C71" s="108">
        <v>-8000</v>
      </c>
      <c r="D71" s="108"/>
      <c r="E71" s="108">
        <f>$B71      +$C71      +$D71</f>
        <v>8009000</v>
      </c>
      <c r="F71" s="109">
        <v>8009000</v>
      </c>
      <c r="G71" s="110">
        <v>8009000</v>
      </c>
      <c r="H71" s="109"/>
      <c r="I71" s="110"/>
      <c r="J71" s="109">
        <v>3369000</v>
      </c>
      <c r="K71" s="110"/>
      <c r="L71" s="109">
        <v>1010000</v>
      </c>
      <c r="M71" s="110"/>
      <c r="N71" s="109">
        <v>3425000</v>
      </c>
      <c r="O71" s="110"/>
      <c r="P71" s="109">
        <f>$H71      +$J71      +$L71      +$N71</f>
        <v>7804000</v>
      </c>
      <c r="Q71" s="110">
        <f>$I71      +$K71      +$M71      +$O71</f>
        <v>0</v>
      </c>
      <c r="R71" s="54">
        <f>IF(($L71      =0),0,((($N71      -$L71      )/$L71      )*100))</f>
        <v>239.1089108910891</v>
      </c>
      <c r="S71" s="55">
        <f>IF(($M71      =0),0,((($O71      -$M71      )/$M71      )*100))</f>
        <v>0</v>
      </c>
      <c r="T71" s="54">
        <f>IF(($E71      =0),0,(($P71      /$E71      )*100))</f>
        <v>97.44037957298039</v>
      </c>
      <c r="U71" s="56">
        <f>IF(($E71      =0),0,(($Q71      /$E71      )*100))</f>
        <v>0</v>
      </c>
      <c r="V71" s="109">
        <v>423000</v>
      </c>
      <c r="W71" s="110">
        <v>0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8017000</v>
      </c>
      <c r="C73" s="117">
        <f>SUM(C71:C72)</f>
        <v>-8000</v>
      </c>
      <c r="D73" s="117"/>
      <c r="E73" s="117">
        <f>$B73      +$C73      +$D73</f>
        <v>8009000</v>
      </c>
      <c r="F73" s="118">
        <f t="shared" ref="F73:O73" si="44">SUM(F71:F72)</f>
        <v>8009000</v>
      </c>
      <c r="G73" s="119">
        <f t="shared" si="44"/>
        <v>8009000</v>
      </c>
      <c r="H73" s="118">
        <f t="shared" si="44"/>
        <v>0</v>
      </c>
      <c r="I73" s="119">
        <f t="shared" si="44"/>
        <v>0</v>
      </c>
      <c r="J73" s="118">
        <f t="shared" si="44"/>
        <v>3369000</v>
      </c>
      <c r="K73" s="119">
        <f t="shared" si="44"/>
        <v>0</v>
      </c>
      <c r="L73" s="118">
        <f t="shared" si="44"/>
        <v>1010000</v>
      </c>
      <c r="M73" s="119">
        <f t="shared" si="44"/>
        <v>0</v>
      </c>
      <c r="N73" s="118">
        <f t="shared" si="44"/>
        <v>3425000</v>
      </c>
      <c r="O73" s="119">
        <f t="shared" si="44"/>
        <v>0</v>
      </c>
      <c r="P73" s="118">
        <f>$H73      +$J73      +$L73      +$N73</f>
        <v>7804000</v>
      </c>
      <c r="Q73" s="119">
        <f>$I73      +$K73      +$M73      +$O73</f>
        <v>0</v>
      </c>
      <c r="R73" s="63">
        <f>IF(($L73      =0),0,((($N73      -$L73      )/$L73      )*100))</f>
        <v>239.1089108910891</v>
      </c>
      <c r="S73" s="64">
        <f>IF(($M73      =0),0,((($O73      -$M73      )/$M73      )*100))</f>
        <v>0</v>
      </c>
      <c r="T73" s="63">
        <f>IF(($E71      =0),0,(($P71      /$E71      )*100))</f>
        <v>97.44037957298039</v>
      </c>
      <c r="U73" s="65">
        <f>IF($E71   =0,0,($Q71   /$E71 )*100)</f>
        <v>0</v>
      </c>
      <c r="V73" s="118">
        <f>SUM(V71:V72)</f>
        <v>423000</v>
      </c>
      <c r="W73" s="119">
        <f>SUM(W71:W72)</f>
        <v>0</v>
      </c>
    </row>
    <row r="74" spans="1:23" ht="13" customHeight="1" x14ac:dyDescent="0.3">
      <c r="A74" s="66" t="s">
        <v>89</v>
      </c>
      <c r="B74" s="120">
        <f>SUM(B71:B72)</f>
        <v>8017000</v>
      </c>
      <c r="C74" s="120">
        <f>SUM(C71:C72)</f>
        <v>-8000</v>
      </c>
      <c r="D74" s="120"/>
      <c r="E74" s="120">
        <f>$B74      +$C74      +$D74</f>
        <v>8009000</v>
      </c>
      <c r="F74" s="121">
        <f t="shared" ref="F74:O74" si="45">SUM(F71:F72)</f>
        <v>8009000</v>
      </c>
      <c r="G74" s="122">
        <f t="shared" si="45"/>
        <v>8009000</v>
      </c>
      <c r="H74" s="121">
        <f t="shared" si="45"/>
        <v>0</v>
      </c>
      <c r="I74" s="122">
        <f t="shared" si="45"/>
        <v>0</v>
      </c>
      <c r="J74" s="121">
        <f t="shared" si="45"/>
        <v>3369000</v>
      </c>
      <c r="K74" s="122">
        <f t="shared" si="45"/>
        <v>0</v>
      </c>
      <c r="L74" s="121">
        <f t="shared" si="45"/>
        <v>1010000</v>
      </c>
      <c r="M74" s="122">
        <f t="shared" si="45"/>
        <v>0</v>
      </c>
      <c r="N74" s="121">
        <f t="shared" si="45"/>
        <v>3425000</v>
      </c>
      <c r="O74" s="122">
        <f t="shared" si="45"/>
        <v>0</v>
      </c>
      <c r="P74" s="121">
        <f>$H74      +$J74      +$L74      +$N74</f>
        <v>7804000</v>
      </c>
      <c r="Q74" s="122">
        <f>$I74      +$K74      +$M74      +$O74</f>
        <v>0</v>
      </c>
      <c r="R74" s="67">
        <f>IF(($L74      =0),0,((($N74      -$L74      )/$L74      )*100))</f>
        <v>239.1089108910891</v>
      </c>
      <c r="S74" s="68">
        <f>IF(($M74      =0),0,((($O74      -$M74      )/$M74      )*100))</f>
        <v>0</v>
      </c>
      <c r="T74" s="67">
        <f>IF(($E71      =0),0,(($P71      /$E71      )*100))</f>
        <v>97.44037957298039</v>
      </c>
      <c r="U74" s="71">
        <f>IF($E71   =0,0,($Q71   /$E71 )*100)</f>
        <v>0</v>
      </c>
      <c r="V74" s="121">
        <f>SUM(V71:V72)</f>
        <v>423000</v>
      </c>
      <c r="W74" s="122">
        <f>SUM(W71:W72)</f>
        <v>0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12217000</v>
      </c>
      <c r="C75" s="120">
        <f>SUM(C9:C16,C19:C25,C28:C31,C34,C37:C41,C44:C54,C57:C60,C63:C67,C71:C72)</f>
        <v>-8000</v>
      </c>
      <c r="D75" s="120"/>
      <c r="E75" s="120">
        <f>$B75      +$C75      +$D75</f>
        <v>12209000</v>
      </c>
      <c r="F75" s="121">
        <f t="shared" ref="F75:O75" si="46">SUM(F9:F16,F19:F25,F28:F31,F34,F37:F41,F44:F54,F57:F60,F63:F67,F71:F72)</f>
        <v>12209000</v>
      </c>
      <c r="G75" s="122">
        <f t="shared" si="46"/>
        <v>12209000</v>
      </c>
      <c r="H75" s="121">
        <f t="shared" si="46"/>
        <v>2425000</v>
      </c>
      <c r="I75" s="122">
        <f t="shared" si="46"/>
        <v>0</v>
      </c>
      <c r="J75" s="121">
        <f t="shared" si="46"/>
        <v>3820000</v>
      </c>
      <c r="K75" s="122">
        <f t="shared" si="46"/>
        <v>0</v>
      </c>
      <c r="L75" s="121">
        <f t="shared" si="46"/>
        <v>1433000</v>
      </c>
      <c r="M75" s="122">
        <f t="shared" si="46"/>
        <v>0</v>
      </c>
      <c r="N75" s="121">
        <f t="shared" si="46"/>
        <v>3657000</v>
      </c>
      <c r="O75" s="122">
        <f t="shared" si="46"/>
        <v>0</v>
      </c>
      <c r="P75" s="121">
        <f>$H75      +$J75      +$L75      +$N75</f>
        <v>11335000</v>
      </c>
      <c r="Q75" s="122">
        <f>$I75      +$K75      +$M75      +$O75</f>
        <v>0</v>
      </c>
      <c r="R75" s="67">
        <f>IF(($L75      =0),0,((($N75      -$L75      )/$L75      )*100))</f>
        <v>155.19888346127007</v>
      </c>
      <c r="S75" s="68">
        <f>IF(($M75      =0),0,((($O75      -$M75      )/$M75      )*100))</f>
        <v>0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92.841346547628802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0</v>
      </c>
      <c r="V75" s="121">
        <f>SUM(V9:V16,V19:V25,V28:V31,V34,V37:V41,V44:V54,V57:V60,V63:V67,V71:V72)</f>
        <v>423000</v>
      </c>
      <c r="W75" s="122">
        <f>SUM(W9:W16,W19:W25,W28:W31,W34,W37:W41,W44:W54,W57:W60,W63:W67,W71:W72)</f>
        <v>0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1763000</v>
      </c>
      <c r="C87" s="128">
        <f t="shared" si="48"/>
        <v>0</v>
      </c>
      <c r="D87" s="128">
        <f t="shared" si="48"/>
        <v>0</v>
      </c>
      <c r="E87" s="128">
        <f t="shared" si="48"/>
        <v>1763000</v>
      </c>
      <c r="F87" s="128">
        <f t="shared" si="48"/>
        <v>0</v>
      </c>
      <c r="G87" s="128">
        <f t="shared" si="48"/>
        <v>0</v>
      </c>
      <c r="H87" s="128">
        <f t="shared" si="48"/>
        <v>775000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988000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1763000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100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1763000</v>
      </c>
      <c r="C91" s="108"/>
      <c r="D91" s="108"/>
      <c r="E91" s="108">
        <f t="shared" si="49"/>
        <v>1763000</v>
      </c>
      <c r="F91" s="108">
        <v>0</v>
      </c>
      <c r="G91" s="108">
        <v>0</v>
      </c>
      <c r="H91" s="108">
        <v>775000</v>
      </c>
      <c r="I91" s="108"/>
      <c r="J91" s="108"/>
      <c r="K91" s="108"/>
      <c r="L91" s="108">
        <v>988000</v>
      </c>
      <c r="M91" s="108"/>
      <c r="N91" s="108"/>
      <c r="O91" s="108"/>
      <c r="P91" s="108">
        <f t="shared" si="50"/>
        <v>1763000</v>
      </c>
      <c r="Q91" s="108">
        <f t="shared" si="51"/>
        <v>0</v>
      </c>
      <c r="R91" s="98">
        <f t="shared" si="52"/>
        <v>-100</v>
      </c>
      <c r="S91" s="98">
        <f t="shared" si="53"/>
        <v>0</v>
      </c>
      <c r="T91" s="98">
        <f t="shared" si="54"/>
        <v>100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/>
      <c r="C93" s="108"/>
      <c r="D93" s="108"/>
      <c r="E93" s="108">
        <f t="shared" si="49"/>
        <v>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1763000</v>
      </c>
      <c r="C114" s="137">
        <f t="shared" si="62"/>
        <v>0</v>
      </c>
      <c r="D114" s="137">
        <f t="shared" si="62"/>
        <v>0</v>
      </c>
      <c r="E114" s="137">
        <f t="shared" si="62"/>
        <v>1763000</v>
      </c>
      <c r="F114" s="137">
        <f t="shared" si="62"/>
        <v>0</v>
      </c>
      <c r="G114" s="137">
        <f t="shared" si="62"/>
        <v>0</v>
      </c>
      <c r="H114" s="137">
        <f t="shared" si="62"/>
        <v>775000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988000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1763000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1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1763000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1763000</v>
      </c>
      <c r="F115" s="139">
        <f t="shared" si="63"/>
        <v>0</v>
      </c>
      <c r="G115" s="139">
        <f t="shared" si="63"/>
        <v>0</v>
      </c>
      <c r="H115" s="139">
        <f t="shared" si="63"/>
        <v>775000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988000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1763000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1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q5arPTY8txTf3J3xctuXYguLgvqXOEM4WGSq2egrguawyAE3j25SekNtZLmCQGGWIABx3OxPhSKNfYkTT4Amsg==" saltValue="T32VPDrAl6cSDZ2hdspkg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120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1900000</v>
      </c>
      <c r="C10" s="108"/>
      <c r="D10" s="108"/>
      <c r="E10" s="108">
        <f t="shared" ref="E10:E17" si="0">$B10      +$C10      +$D10</f>
        <v>1900000</v>
      </c>
      <c r="F10" s="109">
        <v>1900000</v>
      </c>
      <c r="G10" s="110">
        <v>1900000</v>
      </c>
      <c r="H10" s="109">
        <v>383000</v>
      </c>
      <c r="I10" s="110"/>
      <c r="J10" s="109">
        <v>188000</v>
      </c>
      <c r="K10" s="110"/>
      <c r="L10" s="109"/>
      <c r="M10" s="110">
        <v>1781719</v>
      </c>
      <c r="N10" s="109"/>
      <c r="O10" s="110"/>
      <c r="P10" s="109">
        <f t="shared" ref="P10:P17" si="1">$H10      +$J10      +$L10      +$N10</f>
        <v>571000</v>
      </c>
      <c r="Q10" s="110">
        <f t="shared" ref="Q10:Q17" si="2">$I10      +$K10      +$M10      +$O10</f>
        <v>1781719</v>
      </c>
      <c r="R10" s="54">
        <f t="shared" ref="R10:R17" si="3">IF(($L10      =0),0,((($N10      -$L10      )/$L10      )*100))</f>
        <v>0</v>
      </c>
      <c r="S10" s="55">
        <f t="shared" ref="S10:S17" si="4">IF(($M10      =0),0,((($O10      -$M10      )/$M10      )*100))</f>
        <v>-100</v>
      </c>
      <c r="T10" s="54">
        <f t="shared" ref="T10:T16" si="5">IF(($E10      =0),0,(($P10      /$E10      )*100))</f>
        <v>30.05263157894737</v>
      </c>
      <c r="U10" s="56">
        <f t="shared" ref="U10:U16" si="6">IF(($E10      =0),0,(($Q10      /$E10      )*100))</f>
        <v>93.774684210526317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1900000</v>
      </c>
      <c r="C17" s="111">
        <f>SUM(C9:C16)</f>
        <v>0</v>
      </c>
      <c r="D17" s="111"/>
      <c r="E17" s="111">
        <f t="shared" si="0"/>
        <v>1900000</v>
      </c>
      <c r="F17" s="112">
        <f t="shared" ref="F17:O17" si="7">SUM(F9:F16)</f>
        <v>1900000</v>
      </c>
      <c r="G17" s="113">
        <f t="shared" si="7"/>
        <v>1900000</v>
      </c>
      <c r="H17" s="112">
        <f t="shared" si="7"/>
        <v>383000</v>
      </c>
      <c r="I17" s="113">
        <f t="shared" si="7"/>
        <v>0</v>
      </c>
      <c r="J17" s="112">
        <f t="shared" si="7"/>
        <v>188000</v>
      </c>
      <c r="K17" s="113">
        <f t="shared" si="7"/>
        <v>0</v>
      </c>
      <c r="L17" s="112">
        <f t="shared" si="7"/>
        <v>0</v>
      </c>
      <c r="M17" s="113">
        <f t="shared" si="7"/>
        <v>1781719</v>
      </c>
      <c r="N17" s="112">
        <f t="shared" si="7"/>
        <v>0</v>
      </c>
      <c r="O17" s="113">
        <f t="shared" si="7"/>
        <v>0</v>
      </c>
      <c r="P17" s="112">
        <f t="shared" si="1"/>
        <v>571000</v>
      </c>
      <c r="Q17" s="113">
        <f t="shared" si="2"/>
        <v>1781719</v>
      </c>
      <c r="R17" s="58">
        <f t="shared" si="3"/>
        <v>0</v>
      </c>
      <c r="S17" s="59">
        <f t="shared" si="4"/>
        <v>-100</v>
      </c>
      <c r="T17" s="58">
        <f>IF((SUM($E9:$E14))=0,0,(P17/(SUM($E9:$E14))*100))</f>
        <v>30.05263157894737</v>
      </c>
      <c r="U17" s="60">
        <f>IF((SUM($E9:$E14))=0,0,(Q17/(SUM($E9:$E14))*100))</f>
        <v>93.774684210526317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1213000</v>
      </c>
      <c r="C34" s="108"/>
      <c r="D34" s="108"/>
      <c r="E34" s="108">
        <f>$B34      +$C34      +$D34</f>
        <v>1213000</v>
      </c>
      <c r="F34" s="109">
        <v>1213000</v>
      </c>
      <c r="G34" s="110">
        <v>1213000</v>
      </c>
      <c r="H34" s="109"/>
      <c r="I34" s="110"/>
      <c r="J34" s="109">
        <v>235000</v>
      </c>
      <c r="K34" s="110"/>
      <c r="L34" s="109">
        <v>258000</v>
      </c>
      <c r="M34" s="110">
        <v>304000</v>
      </c>
      <c r="N34" s="109">
        <v>720000</v>
      </c>
      <c r="O34" s="110"/>
      <c r="P34" s="109">
        <f>$H34      +$J34      +$L34      +$N34</f>
        <v>1213000</v>
      </c>
      <c r="Q34" s="110">
        <f>$I34      +$K34      +$M34      +$O34</f>
        <v>304000</v>
      </c>
      <c r="R34" s="54">
        <f>IF(($L34      =0),0,((($N34      -$L34      )/$L34      )*100))</f>
        <v>179.06976744186048</v>
      </c>
      <c r="S34" s="55">
        <f>IF(($M34      =0),0,((($O34      -$M34      )/$M34      )*100))</f>
        <v>-100</v>
      </c>
      <c r="T34" s="54">
        <f>IF(($E34      =0),0,(($P34      /$E34      )*100))</f>
        <v>100</v>
      </c>
      <c r="U34" s="56">
        <f>IF(($E34      =0),0,(($Q34      /$E34      )*100))</f>
        <v>25.061830173124484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1213000</v>
      </c>
      <c r="C35" s="111">
        <f>C34</f>
        <v>0</v>
      </c>
      <c r="D35" s="111"/>
      <c r="E35" s="111">
        <f>$B35      +$C35      +$D35</f>
        <v>1213000</v>
      </c>
      <c r="F35" s="112">
        <f t="shared" ref="F35:O35" si="17">F34</f>
        <v>1213000</v>
      </c>
      <c r="G35" s="113">
        <f t="shared" si="17"/>
        <v>1213000</v>
      </c>
      <c r="H35" s="112">
        <f t="shared" si="17"/>
        <v>0</v>
      </c>
      <c r="I35" s="113">
        <f t="shared" si="17"/>
        <v>0</v>
      </c>
      <c r="J35" s="112">
        <f t="shared" si="17"/>
        <v>235000</v>
      </c>
      <c r="K35" s="113">
        <f t="shared" si="17"/>
        <v>0</v>
      </c>
      <c r="L35" s="112">
        <f t="shared" si="17"/>
        <v>258000</v>
      </c>
      <c r="M35" s="113">
        <f t="shared" si="17"/>
        <v>304000</v>
      </c>
      <c r="N35" s="112">
        <f t="shared" si="17"/>
        <v>720000</v>
      </c>
      <c r="O35" s="113">
        <f t="shared" si="17"/>
        <v>0</v>
      </c>
      <c r="P35" s="112">
        <f>$H35      +$J35      +$L35      +$N35</f>
        <v>1213000</v>
      </c>
      <c r="Q35" s="113">
        <f>$I35      +$K35      +$M35      +$O35</f>
        <v>304000</v>
      </c>
      <c r="R35" s="58">
        <f>IF(($L35      =0),0,((($N35      -$L35      )/$L35      )*100))</f>
        <v>179.06976744186048</v>
      </c>
      <c r="S35" s="59">
        <f>IF(($M35      =0),0,((($O35      -$M35      )/$M35      )*100))</f>
        <v>-100</v>
      </c>
      <c r="T35" s="58">
        <f>IF($E35   =0,0,($P35   /$E35   )*100)</f>
        <v>100</v>
      </c>
      <c r="U35" s="60">
        <f>IF($E35   =0,0,($Q35   /$E35   )*100)</f>
        <v>25.061830173124484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2547000</v>
      </c>
      <c r="C37" s="108"/>
      <c r="D37" s="108"/>
      <c r="E37" s="108">
        <f t="shared" ref="E37:E42" si="18">$B37      +$C37      +$D37</f>
        <v>2547000</v>
      </c>
      <c r="F37" s="109">
        <v>2547000</v>
      </c>
      <c r="G37" s="110">
        <v>2547000</v>
      </c>
      <c r="H37" s="109">
        <v>596000</v>
      </c>
      <c r="I37" s="110"/>
      <c r="J37" s="109">
        <v>413000</v>
      </c>
      <c r="K37" s="110"/>
      <c r="L37" s="109"/>
      <c r="M37" s="110">
        <v>1588992</v>
      </c>
      <c r="N37" s="109">
        <v>1538000</v>
      </c>
      <c r="O37" s="110"/>
      <c r="P37" s="109">
        <f t="shared" ref="P37:P42" si="19">$H37      +$J37      +$L37      +$N37</f>
        <v>2547000</v>
      </c>
      <c r="Q37" s="110">
        <f t="shared" ref="Q37:Q42" si="20">$I37      +$K37      +$M37      +$O37</f>
        <v>1588992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-100</v>
      </c>
      <c r="T37" s="54">
        <f t="shared" ref="T37:T41" si="23">IF(($E37      =0),0,(($P37      /$E37      )*100))</f>
        <v>100</v>
      </c>
      <c r="U37" s="56">
        <f t="shared" ref="U37:U41" si="24">IF(($E37      =0),0,(($Q37      /$E37      )*100))</f>
        <v>62.386808009422843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5178000</v>
      </c>
      <c r="C38" s="108"/>
      <c r="D38" s="108"/>
      <c r="E38" s="108">
        <f t="shared" si="18"/>
        <v>5178000</v>
      </c>
      <c r="F38" s="109">
        <v>5178000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>
        <v>4000000</v>
      </c>
      <c r="C40" s="108"/>
      <c r="D40" s="108"/>
      <c r="E40" s="108">
        <f t="shared" si="18"/>
        <v>4000000</v>
      </c>
      <c r="F40" s="109">
        <v>4000000</v>
      </c>
      <c r="G40" s="110">
        <v>4000000</v>
      </c>
      <c r="H40" s="109">
        <v>275000</v>
      </c>
      <c r="I40" s="110"/>
      <c r="J40" s="109"/>
      <c r="K40" s="110"/>
      <c r="L40" s="109">
        <v>3044000</v>
      </c>
      <c r="M40" s="110">
        <v>3768615</v>
      </c>
      <c r="N40" s="109">
        <v>680000</v>
      </c>
      <c r="O40" s="110"/>
      <c r="P40" s="109">
        <f t="shared" si="19"/>
        <v>3999000</v>
      </c>
      <c r="Q40" s="110">
        <f t="shared" si="20"/>
        <v>3768615</v>
      </c>
      <c r="R40" s="54">
        <f t="shared" si="21"/>
        <v>-77.660972404730614</v>
      </c>
      <c r="S40" s="55">
        <f t="shared" si="22"/>
        <v>-100</v>
      </c>
      <c r="T40" s="54">
        <f t="shared" si="23"/>
        <v>99.975000000000009</v>
      </c>
      <c r="U40" s="56">
        <f t="shared" si="24"/>
        <v>94.215374999999995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11725000</v>
      </c>
      <c r="C42" s="111">
        <f>SUM(C37:C41)</f>
        <v>0</v>
      </c>
      <c r="D42" s="111"/>
      <c r="E42" s="111">
        <f t="shared" si="18"/>
        <v>11725000</v>
      </c>
      <c r="F42" s="112">
        <f t="shared" ref="F42:O42" si="25">SUM(F37:F41)</f>
        <v>11725000</v>
      </c>
      <c r="G42" s="113">
        <f t="shared" si="25"/>
        <v>6547000</v>
      </c>
      <c r="H42" s="112">
        <f t="shared" si="25"/>
        <v>871000</v>
      </c>
      <c r="I42" s="113">
        <f t="shared" si="25"/>
        <v>0</v>
      </c>
      <c r="J42" s="112">
        <f t="shared" si="25"/>
        <v>413000</v>
      </c>
      <c r="K42" s="113">
        <f t="shared" si="25"/>
        <v>0</v>
      </c>
      <c r="L42" s="112">
        <f t="shared" si="25"/>
        <v>3044000</v>
      </c>
      <c r="M42" s="113">
        <f t="shared" si="25"/>
        <v>5357607</v>
      </c>
      <c r="N42" s="112">
        <f t="shared" si="25"/>
        <v>2218000</v>
      </c>
      <c r="O42" s="113">
        <f t="shared" si="25"/>
        <v>0</v>
      </c>
      <c r="P42" s="112">
        <f t="shared" si="19"/>
        <v>6546000</v>
      </c>
      <c r="Q42" s="113">
        <f t="shared" si="20"/>
        <v>5357607</v>
      </c>
      <c r="R42" s="58">
        <f t="shared" si="21"/>
        <v>-27.135348226018397</v>
      </c>
      <c r="S42" s="59">
        <f t="shared" si="22"/>
        <v>-100</v>
      </c>
      <c r="T42" s="58">
        <f>IF((+$E37+$E40) =0,0,(P42   /(+$E37+$E40) )*100)</f>
        <v>99.984725828623795</v>
      </c>
      <c r="U42" s="60">
        <f>IF((+$E37+$E40) =0,0,(Q42   /(+$E37+$E40) )*100)</f>
        <v>81.83300748434398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>
        <v>85000000</v>
      </c>
      <c r="C45" s="108"/>
      <c r="D45" s="108"/>
      <c r="E45" s="108">
        <f t="shared" si="26"/>
        <v>85000000</v>
      </c>
      <c r="F45" s="109">
        <v>85000000</v>
      </c>
      <c r="G45" s="110">
        <v>85000000</v>
      </c>
      <c r="H45" s="109">
        <v>42500000</v>
      </c>
      <c r="I45" s="110"/>
      <c r="J45" s="109">
        <v>41472000</v>
      </c>
      <c r="K45" s="110"/>
      <c r="L45" s="109"/>
      <c r="M45" s="110">
        <v>85000000</v>
      </c>
      <c r="N45" s="109"/>
      <c r="O45" s="110"/>
      <c r="P45" s="109">
        <f t="shared" si="27"/>
        <v>83972000</v>
      </c>
      <c r="Q45" s="110">
        <f t="shared" si="28"/>
        <v>85000000</v>
      </c>
      <c r="R45" s="54">
        <f t="shared" si="29"/>
        <v>0</v>
      </c>
      <c r="S45" s="55">
        <f t="shared" si="30"/>
        <v>-100</v>
      </c>
      <c r="T45" s="54">
        <f t="shared" si="31"/>
        <v>98.790588235294123</v>
      </c>
      <c r="U45" s="56">
        <f t="shared" si="32"/>
        <v>100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12200000</v>
      </c>
      <c r="C53" s="108"/>
      <c r="D53" s="108"/>
      <c r="E53" s="108">
        <f t="shared" si="26"/>
        <v>12200000</v>
      </c>
      <c r="F53" s="109">
        <v>12200000</v>
      </c>
      <c r="G53" s="110">
        <v>12200000</v>
      </c>
      <c r="H53" s="109">
        <v>3553000</v>
      </c>
      <c r="I53" s="110"/>
      <c r="J53" s="109">
        <v>1488000</v>
      </c>
      <c r="K53" s="110"/>
      <c r="L53" s="109"/>
      <c r="M53" s="110">
        <v>8820106</v>
      </c>
      <c r="N53" s="109"/>
      <c r="O53" s="110">
        <v>3379894</v>
      </c>
      <c r="P53" s="109">
        <f t="shared" si="27"/>
        <v>5041000</v>
      </c>
      <c r="Q53" s="110">
        <f t="shared" si="28"/>
        <v>12200000</v>
      </c>
      <c r="R53" s="54">
        <f t="shared" si="29"/>
        <v>0</v>
      </c>
      <c r="S53" s="55">
        <f t="shared" si="30"/>
        <v>-61.679666888357119</v>
      </c>
      <c r="T53" s="54">
        <f t="shared" si="31"/>
        <v>41.319672131147541</v>
      </c>
      <c r="U53" s="56">
        <f t="shared" si="32"/>
        <v>100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97200000</v>
      </c>
      <c r="C55" s="111">
        <f>SUM(C44:C54)</f>
        <v>0</v>
      </c>
      <c r="D55" s="111"/>
      <c r="E55" s="111">
        <f t="shared" si="26"/>
        <v>97200000</v>
      </c>
      <c r="F55" s="112">
        <f t="shared" ref="F55:O55" si="33">SUM(F44:F54)</f>
        <v>97200000</v>
      </c>
      <c r="G55" s="113">
        <f t="shared" si="33"/>
        <v>97200000</v>
      </c>
      <c r="H55" s="112">
        <f t="shared" si="33"/>
        <v>46053000</v>
      </c>
      <c r="I55" s="113">
        <f t="shared" si="33"/>
        <v>0</v>
      </c>
      <c r="J55" s="112">
        <f t="shared" si="33"/>
        <v>42960000</v>
      </c>
      <c r="K55" s="113">
        <f t="shared" si="33"/>
        <v>0</v>
      </c>
      <c r="L55" s="112">
        <f t="shared" si="33"/>
        <v>0</v>
      </c>
      <c r="M55" s="113">
        <f t="shared" si="33"/>
        <v>93820106</v>
      </c>
      <c r="N55" s="112">
        <f t="shared" si="33"/>
        <v>0</v>
      </c>
      <c r="O55" s="113">
        <f t="shared" si="33"/>
        <v>3379894</v>
      </c>
      <c r="P55" s="112">
        <f t="shared" si="27"/>
        <v>89013000</v>
      </c>
      <c r="Q55" s="113">
        <f t="shared" si="28"/>
        <v>97200000</v>
      </c>
      <c r="R55" s="58">
        <f t="shared" si="29"/>
        <v>0</v>
      </c>
      <c r="S55" s="59">
        <f t="shared" si="30"/>
        <v>-96.397473692899055</v>
      </c>
      <c r="T55" s="58">
        <f>IF((+$E45+$E47+$E49+$E50+$E53) =0,0,(P55   /(+$E45+$E47+$E49+$E50+$E53) )*100)</f>
        <v>91.577160493827165</v>
      </c>
      <c r="U55" s="60">
        <f>IF((+$E45+$E47+$E49+$E50+$E53) =0,0,(Q55   /(+$E45+$E47+$E49+$E50+$E53) )*100)</f>
        <v>100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112038000</v>
      </c>
      <c r="C69" s="120">
        <f>SUM(C9:C16,C19:C25,C28:C31,C34,C37:C41,C44:C54,C57:C60,C63:C67)</f>
        <v>0</v>
      </c>
      <c r="D69" s="120"/>
      <c r="E69" s="120">
        <f t="shared" si="35"/>
        <v>112038000</v>
      </c>
      <c r="F69" s="121">
        <f t="shared" ref="F69:O69" si="43">SUM(F9:F16,F19:F25,F28:F31,F34,F37:F41,F44:F54,F57:F60,F63:F67)</f>
        <v>112038000</v>
      </c>
      <c r="G69" s="122">
        <f t="shared" si="43"/>
        <v>106860000</v>
      </c>
      <c r="H69" s="121">
        <f t="shared" si="43"/>
        <v>47307000</v>
      </c>
      <c r="I69" s="122">
        <f t="shared" si="43"/>
        <v>0</v>
      </c>
      <c r="J69" s="121">
        <f t="shared" si="43"/>
        <v>43796000</v>
      </c>
      <c r="K69" s="122">
        <f t="shared" si="43"/>
        <v>0</v>
      </c>
      <c r="L69" s="121">
        <f t="shared" si="43"/>
        <v>3302000</v>
      </c>
      <c r="M69" s="122">
        <f t="shared" si="43"/>
        <v>101263432</v>
      </c>
      <c r="N69" s="121">
        <f t="shared" si="43"/>
        <v>2938000</v>
      </c>
      <c r="O69" s="122">
        <f t="shared" si="43"/>
        <v>3379894</v>
      </c>
      <c r="P69" s="121">
        <f t="shared" si="36"/>
        <v>97343000</v>
      </c>
      <c r="Q69" s="122">
        <f t="shared" si="37"/>
        <v>104643326</v>
      </c>
      <c r="R69" s="67">
        <f t="shared" si="38"/>
        <v>-11.023622047244094</v>
      </c>
      <c r="S69" s="68">
        <f t="shared" si="39"/>
        <v>-96.662275874671124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91.093954707093388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97.925627924387044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20629000</v>
      </c>
      <c r="C71" s="108">
        <v>-15000</v>
      </c>
      <c r="D71" s="108"/>
      <c r="E71" s="108">
        <f>$B71      +$C71      +$D71</f>
        <v>20614000</v>
      </c>
      <c r="F71" s="109">
        <v>20614000</v>
      </c>
      <c r="G71" s="110">
        <v>20614000</v>
      </c>
      <c r="H71" s="109">
        <v>754000</v>
      </c>
      <c r="I71" s="110"/>
      <c r="J71" s="109">
        <v>5143000</v>
      </c>
      <c r="K71" s="110"/>
      <c r="L71" s="109">
        <v>2901000</v>
      </c>
      <c r="M71" s="110">
        <v>8808692</v>
      </c>
      <c r="N71" s="109">
        <v>11752000</v>
      </c>
      <c r="O71" s="110"/>
      <c r="P71" s="109">
        <f>$H71      +$J71      +$L71      +$N71</f>
        <v>20550000</v>
      </c>
      <c r="Q71" s="110">
        <f>$I71      +$K71      +$M71      +$O71</f>
        <v>8808692</v>
      </c>
      <c r="R71" s="54">
        <f>IF(($L71      =0),0,((($N71      -$L71      )/$L71      )*100))</f>
        <v>305.10168907273356</v>
      </c>
      <c r="S71" s="55">
        <f>IF(($M71      =0),0,((($O71      -$M71      )/$M71      )*100))</f>
        <v>-100</v>
      </c>
      <c r="T71" s="54">
        <f>IF(($E71      =0),0,(($P71      /$E71      )*100))</f>
        <v>99.6895313864364</v>
      </c>
      <c r="U71" s="56">
        <f>IF(($E71      =0),0,(($Q71      /$E71      )*100))</f>
        <v>42.731599883574269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20629000</v>
      </c>
      <c r="C73" s="117">
        <f>SUM(C71:C72)</f>
        <v>-15000</v>
      </c>
      <c r="D73" s="117"/>
      <c r="E73" s="117">
        <f>$B73      +$C73      +$D73</f>
        <v>20614000</v>
      </c>
      <c r="F73" s="118">
        <f t="shared" ref="F73:O73" si="44">SUM(F71:F72)</f>
        <v>20614000</v>
      </c>
      <c r="G73" s="119">
        <f t="shared" si="44"/>
        <v>20614000</v>
      </c>
      <c r="H73" s="118">
        <f t="shared" si="44"/>
        <v>754000</v>
      </c>
      <c r="I73" s="119">
        <f t="shared" si="44"/>
        <v>0</v>
      </c>
      <c r="J73" s="118">
        <f t="shared" si="44"/>
        <v>5143000</v>
      </c>
      <c r="K73" s="119">
        <f t="shared" si="44"/>
        <v>0</v>
      </c>
      <c r="L73" s="118">
        <f t="shared" si="44"/>
        <v>2901000</v>
      </c>
      <c r="M73" s="119">
        <f t="shared" si="44"/>
        <v>8808692</v>
      </c>
      <c r="N73" s="118">
        <f t="shared" si="44"/>
        <v>11752000</v>
      </c>
      <c r="O73" s="119">
        <f t="shared" si="44"/>
        <v>0</v>
      </c>
      <c r="P73" s="118">
        <f>$H73      +$J73      +$L73      +$N73</f>
        <v>20550000</v>
      </c>
      <c r="Q73" s="119">
        <f>$I73      +$K73      +$M73      +$O73</f>
        <v>8808692</v>
      </c>
      <c r="R73" s="63">
        <f>IF(($L73      =0),0,((($N73      -$L73      )/$L73      )*100))</f>
        <v>305.10168907273356</v>
      </c>
      <c r="S73" s="64">
        <f>IF(($M73      =0),0,((($O73      -$M73      )/$M73      )*100))</f>
        <v>-100</v>
      </c>
      <c r="T73" s="63">
        <f>IF(($E71      =0),0,(($P71      /$E71      )*100))</f>
        <v>99.6895313864364</v>
      </c>
      <c r="U73" s="65">
        <f>IF($E71   =0,0,($Q71   /$E71 )*100)</f>
        <v>42.731599883574269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20629000</v>
      </c>
      <c r="C74" s="120">
        <f>SUM(C71:C72)</f>
        <v>-15000</v>
      </c>
      <c r="D74" s="120"/>
      <c r="E74" s="120">
        <f>$B74      +$C74      +$D74</f>
        <v>20614000</v>
      </c>
      <c r="F74" s="121">
        <f t="shared" ref="F74:O74" si="45">SUM(F71:F72)</f>
        <v>20614000</v>
      </c>
      <c r="G74" s="122">
        <f t="shared" si="45"/>
        <v>20614000</v>
      </c>
      <c r="H74" s="121">
        <f t="shared" si="45"/>
        <v>754000</v>
      </c>
      <c r="I74" s="122">
        <f t="shared" si="45"/>
        <v>0</v>
      </c>
      <c r="J74" s="121">
        <f t="shared" si="45"/>
        <v>5143000</v>
      </c>
      <c r="K74" s="122">
        <f t="shared" si="45"/>
        <v>0</v>
      </c>
      <c r="L74" s="121">
        <f t="shared" si="45"/>
        <v>2901000</v>
      </c>
      <c r="M74" s="122">
        <f t="shared" si="45"/>
        <v>8808692</v>
      </c>
      <c r="N74" s="121">
        <f t="shared" si="45"/>
        <v>11752000</v>
      </c>
      <c r="O74" s="122">
        <f t="shared" si="45"/>
        <v>0</v>
      </c>
      <c r="P74" s="121">
        <f>$H74      +$J74      +$L74      +$N74</f>
        <v>20550000</v>
      </c>
      <c r="Q74" s="122">
        <f>$I74      +$K74      +$M74      +$O74</f>
        <v>8808692</v>
      </c>
      <c r="R74" s="67">
        <f>IF(($L74      =0),0,((($N74      -$L74      )/$L74      )*100))</f>
        <v>305.10168907273356</v>
      </c>
      <c r="S74" s="68">
        <f>IF(($M74      =0),0,((($O74      -$M74      )/$M74      )*100))</f>
        <v>-100</v>
      </c>
      <c r="T74" s="67">
        <f>IF(($E71      =0),0,(($P71      /$E71      )*100))</f>
        <v>99.6895313864364</v>
      </c>
      <c r="U74" s="71">
        <f>IF($E71   =0,0,($Q71   /$E71 )*100)</f>
        <v>42.731599883574269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132667000</v>
      </c>
      <c r="C75" s="120">
        <f>SUM(C9:C16,C19:C25,C28:C31,C34,C37:C41,C44:C54,C57:C60,C63:C67,C71:C72)</f>
        <v>-15000</v>
      </c>
      <c r="D75" s="120"/>
      <c r="E75" s="120">
        <f>$B75      +$C75      +$D75</f>
        <v>132652000</v>
      </c>
      <c r="F75" s="121">
        <f t="shared" ref="F75:O75" si="46">SUM(F9:F16,F19:F25,F28:F31,F34,F37:F41,F44:F54,F57:F60,F63:F67,F71:F72)</f>
        <v>132652000</v>
      </c>
      <c r="G75" s="122">
        <f t="shared" si="46"/>
        <v>127474000</v>
      </c>
      <c r="H75" s="121">
        <f t="shared" si="46"/>
        <v>48061000</v>
      </c>
      <c r="I75" s="122">
        <f t="shared" si="46"/>
        <v>0</v>
      </c>
      <c r="J75" s="121">
        <f t="shared" si="46"/>
        <v>48939000</v>
      </c>
      <c r="K75" s="122">
        <f t="shared" si="46"/>
        <v>0</v>
      </c>
      <c r="L75" s="121">
        <f t="shared" si="46"/>
        <v>6203000</v>
      </c>
      <c r="M75" s="122">
        <f t="shared" si="46"/>
        <v>110072124</v>
      </c>
      <c r="N75" s="121">
        <f t="shared" si="46"/>
        <v>14690000</v>
      </c>
      <c r="O75" s="122">
        <f t="shared" si="46"/>
        <v>3379894</v>
      </c>
      <c r="P75" s="121">
        <f>$H75      +$J75      +$L75      +$N75</f>
        <v>117893000</v>
      </c>
      <c r="Q75" s="122">
        <f>$I75      +$K75      +$M75      +$O75</f>
        <v>113452018</v>
      </c>
      <c r="R75" s="67">
        <f>IF(($L75      =0),0,((($N75      -$L75      )/$L75      )*100))</f>
        <v>136.82089311623409</v>
      </c>
      <c r="S75" s="68">
        <f>IF(($M75      =0),0,((($O75      -$M75      )/$M75      )*100))</f>
        <v>-96.929382411117999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92.483957512904595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89.00012394684407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144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145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146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147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148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149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2281000</v>
      </c>
      <c r="C87" s="128">
        <f t="shared" si="48"/>
        <v>0</v>
      </c>
      <c r="D87" s="128">
        <f t="shared" si="48"/>
        <v>0</v>
      </c>
      <c r="E87" s="128">
        <f t="shared" si="48"/>
        <v>2281000</v>
      </c>
      <c r="F87" s="128">
        <f t="shared" si="48"/>
        <v>0</v>
      </c>
      <c r="G87" s="128">
        <f t="shared" si="48"/>
        <v>0</v>
      </c>
      <c r="H87" s="128">
        <f t="shared" si="48"/>
        <v>765000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765000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33.537921964050852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765000</v>
      </c>
      <c r="C91" s="108"/>
      <c r="D91" s="108"/>
      <c r="E91" s="108">
        <f t="shared" si="49"/>
        <v>765000</v>
      </c>
      <c r="F91" s="108">
        <v>0</v>
      </c>
      <c r="G91" s="108">
        <v>0</v>
      </c>
      <c r="H91" s="108">
        <v>765000</v>
      </c>
      <c r="I91" s="108"/>
      <c r="J91" s="108"/>
      <c r="K91" s="108"/>
      <c r="L91" s="108"/>
      <c r="M91" s="108"/>
      <c r="N91" s="108"/>
      <c r="O91" s="108"/>
      <c r="P91" s="108">
        <f t="shared" si="50"/>
        <v>765000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100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1516000</v>
      </c>
      <c r="C93" s="108"/>
      <c r="D93" s="108"/>
      <c r="E93" s="108">
        <f t="shared" si="49"/>
        <v>1516000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150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2281000</v>
      </c>
      <c r="C114" s="137">
        <f t="shared" si="62"/>
        <v>0</v>
      </c>
      <c r="D114" s="137">
        <f t="shared" si="62"/>
        <v>0</v>
      </c>
      <c r="E114" s="137">
        <f t="shared" si="62"/>
        <v>2281000</v>
      </c>
      <c r="F114" s="137">
        <f t="shared" si="62"/>
        <v>0</v>
      </c>
      <c r="G114" s="137">
        <f t="shared" si="62"/>
        <v>0</v>
      </c>
      <c r="H114" s="137">
        <f t="shared" si="62"/>
        <v>765000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765000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0.33537921964050854</v>
      </c>
      <c r="U114" s="30">
        <f t="shared" si="59"/>
        <v>0</v>
      </c>
      <c r="V114" s="27"/>
      <c r="W114" s="28"/>
    </row>
    <row r="115" spans="1:23" hidden="1" x14ac:dyDescent="0.25">
      <c r="A115" s="31" t="s">
        <v>151</v>
      </c>
      <c r="B115" s="139">
        <f>B87</f>
        <v>2281000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2281000</v>
      </c>
      <c r="F115" s="139">
        <f t="shared" si="63"/>
        <v>0</v>
      </c>
      <c r="G115" s="139">
        <f t="shared" si="63"/>
        <v>0</v>
      </c>
      <c r="H115" s="139">
        <f t="shared" si="63"/>
        <v>765000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765000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0.33537921964050854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152</v>
      </c>
    </row>
    <row r="118" spans="1:23" x14ac:dyDescent="0.25">
      <c r="A118" s="35" t="s">
        <v>153</v>
      </c>
    </row>
    <row r="119" spans="1:23" ht="13" x14ac:dyDescent="0.3">
      <c r="A119" s="35" t="s">
        <v>154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155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156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157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GSC+44Qjso5E6syLhWQppDcyDJWvkgJg1ZCiCbDQIarIhf5UrFgzi3a7r/+1mHoqrt/i/2a/R6Uk2rV/mHcMqQ==" saltValue="MuW20+dd/R80iElCKE/aT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315D5594D0C8428CC165A793450781" ma:contentTypeVersion="10" ma:contentTypeDescription="Create a new document." ma:contentTypeScope="" ma:versionID="1abd8c7cf7de20f5382965d3e2228a83">
  <xsd:schema xmlns:xsd="http://www.w3.org/2001/XMLSchema" xmlns:xs="http://www.w3.org/2001/XMLSchema" xmlns:p="http://schemas.microsoft.com/office/2006/metadata/properties" xmlns:ns2="4a6efc74-3ca5-40d0-86bc-4e468c478a03" xmlns:ns3="90138662-c55e-4ac0-9ca9-54cb48d0f27b" targetNamespace="http://schemas.microsoft.com/office/2006/metadata/properties" ma:root="true" ma:fieldsID="949da9a768bcd1d21c9e85ef5da2d8ad" ns2:_="" ns3:_="">
    <xsd:import namespace="4a6efc74-3ca5-40d0-86bc-4e468c478a03"/>
    <xsd:import namespace="90138662-c55e-4ac0-9ca9-54cb48d0f2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6efc74-3ca5-40d0-86bc-4e468c478a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926958f-279b-4216-9c18-088c7a0f940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138662-c55e-4ac0-9ca9-54cb48d0f27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b981804-b705-431d-bffd-620f60b7c6e7}" ma:internalName="TaxCatchAll" ma:showField="CatchAllData" ma:web="90138662-c55e-4ac0-9ca9-54cb48d0f2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138662-c55e-4ac0-9ca9-54cb48d0f27b" xsi:nil="true"/>
    <lcf76f155ced4ddcb4097134ff3c332f xmlns="4a6efc74-3ca5-40d0-86bc-4e468c478a0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FA299DB-9960-456E-8B0B-AD7B51BB6735}"/>
</file>

<file path=customXml/itemProps2.xml><?xml version="1.0" encoding="utf-8"?>
<ds:datastoreItem xmlns:ds="http://schemas.openxmlformats.org/officeDocument/2006/customXml" ds:itemID="{673EB709-73F0-4BD3-9A4E-A773021C1197}"/>
</file>

<file path=customXml/itemProps3.xml><?xml version="1.0" encoding="utf-8"?>
<ds:datastoreItem xmlns:ds="http://schemas.openxmlformats.org/officeDocument/2006/customXml" ds:itemID="{B09E09B7-637D-46C4-A034-3663BD13231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32</vt:i4>
      </vt:variant>
      <vt:variant>
        <vt:lpstr>Named Ranges</vt:lpstr>
      </vt:variant>
      <vt:variant>
        <vt:i4>32</vt:i4>
      </vt:variant>
    </vt:vector>
  </HeadingPairs>
  <TitlesOfParts>
    <vt:vector size="64" baseType="lpstr">
      <vt:lpstr>Summary</vt:lpstr>
      <vt:lpstr>NC451</vt:lpstr>
      <vt:lpstr>NC452</vt:lpstr>
      <vt:lpstr>NC453</vt:lpstr>
      <vt:lpstr>DC45</vt:lpstr>
      <vt:lpstr>NC061</vt:lpstr>
      <vt:lpstr>NC062</vt:lpstr>
      <vt:lpstr>NC064</vt:lpstr>
      <vt:lpstr>NC065</vt:lpstr>
      <vt:lpstr>NC066</vt:lpstr>
      <vt:lpstr>NC067</vt:lpstr>
      <vt:lpstr>DC6</vt:lpstr>
      <vt:lpstr>NC071</vt:lpstr>
      <vt:lpstr>NC072</vt:lpstr>
      <vt:lpstr>NC073</vt:lpstr>
      <vt:lpstr>NC074</vt:lpstr>
      <vt:lpstr>NC075</vt:lpstr>
      <vt:lpstr>NC076</vt:lpstr>
      <vt:lpstr>NC077</vt:lpstr>
      <vt:lpstr>NC078</vt:lpstr>
      <vt:lpstr>DC7</vt:lpstr>
      <vt:lpstr>NC082</vt:lpstr>
      <vt:lpstr>NC084</vt:lpstr>
      <vt:lpstr>NC085</vt:lpstr>
      <vt:lpstr>NC086</vt:lpstr>
      <vt:lpstr>NC087</vt:lpstr>
      <vt:lpstr>DC8</vt:lpstr>
      <vt:lpstr>NC091</vt:lpstr>
      <vt:lpstr>NC092</vt:lpstr>
      <vt:lpstr>NC093</vt:lpstr>
      <vt:lpstr>NC094</vt:lpstr>
      <vt:lpstr>DC9</vt:lpstr>
      <vt:lpstr>'DC45'!Print_Area</vt:lpstr>
      <vt:lpstr>'DC6'!Print_Area</vt:lpstr>
      <vt:lpstr>'DC7'!Print_Area</vt:lpstr>
      <vt:lpstr>'DC8'!Print_Area</vt:lpstr>
      <vt:lpstr>'DC9'!Print_Area</vt:lpstr>
      <vt:lpstr>'NC061'!Print_Area</vt:lpstr>
      <vt:lpstr>'NC062'!Print_Area</vt:lpstr>
      <vt:lpstr>'NC064'!Print_Area</vt:lpstr>
      <vt:lpstr>'NC065'!Print_Area</vt:lpstr>
      <vt:lpstr>'NC066'!Print_Area</vt:lpstr>
      <vt:lpstr>'NC067'!Print_Area</vt:lpstr>
      <vt:lpstr>'NC071'!Print_Area</vt:lpstr>
      <vt:lpstr>'NC072'!Print_Area</vt:lpstr>
      <vt:lpstr>'NC073'!Print_Area</vt:lpstr>
      <vt:lpstr>'NC074'!Print_Area</vt:lpstr>
      <vt:lpstr>'NC075'!Print_Area</vt:lpstr>
      <vt:lpstr>'NC076'!Print_Area</vt:lpstr>
      <vt:lpstr>'NC077'!Print_Area</vt:lpstr>
      <vt:lpstr>'NC078'!Print_Area</vt:lpstr>
      <vt:lpstr>'NC082'!Print_Area</vt:lpstr>
      <vt:lpstr>'NC084'!Print_Area</vt:lpstr>
      <vt:lpstr>'NC085'!Print_Area</vt:lpstr>
      <vt:lpstr>'NC086'!Print_Area</vt:lpstr>
      <vt:lpstr>'NC087'!Print_Area</vt:lpstr>
      <vt:lpstr>'NC091'!Print_Area</vt:lpstr>
      <vt:lpstr>'NC092'!Print_Area</vt:lpstr>
      <vt:lpstr>'NC093'!Print_Area</vt:lpstr>
      <vt:lpstr>'NC094'!Print_Area</vt:lpstr>
      <vt:lpstr>'NC451'!Print_Area</vt:lpstr>
      <vt:lpstr>'NC452'!Print_Area</vt:lpstr>
      <vt:lpstr>'NC453'!Print_Area</vt:lpstr>
      <vt:lpstr>Summary!Print_Area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Nomfezeko Mayambela</cp:lastModifiedBy>
  <dcterms:created xsi:type="dcterms:W3CDTF">2025-08-18T08:50:01Z</dcterms:created>
  <dcterms:modified xsi:type="dcterms:W3CDTF">2025-08-18T08:52:54Z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0x01010045315D5594D0C8428CC165A793450781</vt:lpwstr>
  </property>
</Properties>
</file>