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CBC60123-47BB-41EC-883F-FF609F526905}" xr6:coauthVersionLast="47" xr6:coauthVersionMax="47" xr10:uidLastSave="{00000000-0000-0000-0000-000000000000}"/>
  <workbookProtection workbookAlgorithmName="SHA-512" workbookHashValue="64v89A5WV8LtvBSpTsmzgaBzsR9bKCdC4RXsu6XZ7/KcQ7fa/jVH8rZxK53KZb8HlkAg4sfBoe6ceBUUVB5N4A==" workbookSaltValue="rdwr/FJxZTuxYc++XbjxV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NW371" sheetId="2" r:id="rId2"/>
    <sheet name="NW372" sheetId="3" r:id="rId3"/>
    <sheet name="NW373" sheetId="4" r:id="rId4"/>
    <sheet name="NW374" sheetId="5" r:id="rId5"/>
    <sheet name="NW375" sheetId="6" r:id="rId6"/>
    <sheet name="DC37" sheetId="7" r:id="rId7"/>
    <sheet name="NW381" sheetId="8" r:id="rId8"/>
    <sheet name="NW382" sheetId="9" r:id="rId9"/>
    <sheet name="NW383" sheetId="10" r:id="rId10"/>
    <sheet name="NW384" sheetId="11" r:id="rId11"/>
    <sheet name="NW385" sheetId="12" r:id="rId12"/>
    <sheet name="DC38" sheetId="13" r:id="rId13"/>
    <sheet name="NW392" sheetId="14" r:id="rId14"/>
    <sheet name="NW393" sheetId="15" r:id="rId15"/>
    <sheet name="NW394" sheetId="16" r:id="rId16"/>
    <sheet name="NW396" sheetId="17" r:id="rId17"/>
    <sheet name="NW397" sheetId="18" r:id="rId18"/>
    <sheet name="DC39" sheetId="19" r:id="rId19"/>
    <sheet name="NW403" sheetId="20" r:id="rId20"/>
    <sheet name="NW404" sheetId="21" r:id="rId21"/>
    <sheet name="NW405" sheetId="22" r:id="rId22"/>
    <sheet name="DC40" sheetId="23" r:id="rId23"/>
  </sheets>
  <definedNames>
    <definedName name="_xlnm.Print_Area" localSheetId="6">'DC37'!$A$1:$X$128</definedName>
    <definedName name="_xlnm.Print_Area" localSheetId="12">'DC38'!$A$1:$X$128</definedName>
    <definedName name="_xlnm.Print_Area" localSheetId="18">'DC39'!$A$1:$X$128</definedName>
    <definedName name="_xlnm.Print_Area" localSheetId="22">'DC40'!$A$1:$X$128</definedName>
    <definedName name="_xlnm.Print_Area" localSheetId="1">'NW371'!$A$1:$X$128</definedName>
    <definedName name="_xlnm.Print_Area" localSheetId="2">'NW372'!$A$1:$X$128</definedName>
    <definedName name="_xlnm.Print_Area" localSheetId="3">'NW373'!$A$1:$X$128</definedName>
    <definedName name="_xlnm.Print_Area" localSheetId="4">'NW374'!$A$1:$X$128</definedName>
    <definedName name="_xlnm.Print_Area" localSheetId="5">'NW375'!$A$1:$X$128</definedName>
    <definedName name="_xlnm.Print_Area" localSheetId="7">'NW381'!$A$1:$X$128</definedName>
    <definedName name="_xlnm.Print_Area" localSheetId="8">'NW382'!$A$1:$X$128</definedName>
    <definedName name="_xlnm.Print_Area" localSheetId="9">'NW383'!$A$1:$X$128</definedName>
    <definedName name="_xlnm.Print_Area" localSheetId="10">'NW384'!$A$1:$X$128</definedName>
    <definedName name="_xlnm.Print_Area" localSheetId="11">'NW385'!$A$1:$X$128</definedName>
    <definedName name="_xlnm.Print_Area" localSheetId="13">'NW392'!$A$1:$X$128</definedName>
    <definedName name="_xlnm.Print_Area" localSheetId="14">'NW393'!$A$1:$X$128</definedName>
    <definedName name="_xlnm.Print_Area" localSheetId="15">'NW394'!$A$1:$X$128</definedName>
    <definedName name="_xlnm.Print_Area" localSheetId="16">'NW396'!$A$1:$X$128</definedName>
    <definedName name="_xlnm.Print_Area" localSheetId="17">'NW397'!$A$1:$X$128</definedName>
    <definedName name="_xlnm.Print_Area" localSheetId="19">'NW403'!$A$1:$X$128</definedName>
    <definedName name="_xlnm.Print_Area" localSheetId="20">'NW404'!$A$1:$X$128</definedName>
    <definedName name="_xlnm.Print_Area" localSheetId="21">'NW405'!$A$1:$X$128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F87" i="2"/>
  <c r="D87" i="2"/>
  <c r="C87" i="2"/>
  <c r="B87" i="2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O87" i="4"/>
  <c r="N87" i="4"/>
  <c r="M87" i="4"/>
  <c r="L87" i="4"/>
  <c r="K87" i="4"/>
  <c r="J87" i="4"/>
  <c r="I87" i="4"/>
  <c r="H87" i="4"/>
  <c r="G87" i="4"/>
  <c r="F87" i="4"/>
  <c r="D87" i="4"/>
  <c r="C87" i="4"/>
  <c r="B87" i="4"/>
  <c r="O87" i="5"/>
  <c r="N87" i="5"/>
  <c r="M87" i="5"/>
  <c r="L87" i="5"/>
  <c r="K87" i="5"/>
  <c r="J87" i="5"/>
  <c r="I87" i="5"/>
  <c r="H87" i="5"/>
  <c r="G87" i="5"/>
  <c r="F87" i="5"/>
  <c r="D87" i="5"/>
  <c r="C87" i="5"/>
  <c r="B87" i="5"/>
  <c r="O87" i="6"/>
  <c r="N87" i="6"/>
  <c r="M87" i="6"/>
  <c r="M115" i="6" s="1"/>
  <c r="L87" i="6"/>
  <c r="K87" i="6"/>
  <c r="J87" i="6"/>
  <c r="I87" i="6"/>
  <c r="H87" i="6"/>
  <c r="G87" i="6"/>
  <c r="F87" i="6"/>
  <c r="D87" i="6"/>
  <c r="D115" i="6" s="1"/>
  <c r="C87" i="6"/>
  <c r="B87" i="6"/>
  <c r="O87" i="7"/>
  <c r="N87" i="7"/>
  <c r="M87" i="7"/>
  <c r="L87" i="7"/>
  <c r="K87" i="7"/>
  <c r="J87" i="7"/>
  <c r="J115" i="7" s="1"/>
  <c r="I87" i="7"/>
  <c r="H87" i="7"/>
  <c r="G87" i="7"/>
  <c r="F87" i="7"/>
  <c r="D87" i="7"/>
  <c r="C87" i="7"/>
  <c r="B87" i="7"/>
  <c r="O87" i="8"/>
  <c r="N87" i="8"/>
  <c r="M87" i="8"/>
  <c r="L87" i="8"/>
  <c r="K87" i="8"/>
  <c r="J87" i="8"/>
  <c r="I87" i="8"/>
  <c r="H87" i="8"/>
  <c r="G87" i="8"/>
  <c r="G115" i="8" s="1"/>
  <c r="F87" i="8"/>
  <c r="D87" i="8"/>
  <c r="C87" i="8"/>
  <c r="B87" i="8"/>
  <c r="O87" i="9"/>
  <c r="N87" i="9"/>
  <c r="M87" i="9"/>
  <c r="L87" i="9"/>
  <c r="L115" i="9" s="1"/>
  <c r="K87" i="9"/>
  <c r="J87" i="9"/>
  <c r="I87" i="9"/>
  <c r="H87" i="9"/>
  <c r="G87" i="9"/>
  <c r="F87" i="9"/>
  <c r="D87" i="9"/>
  <c r="C87" i="9"/>
  <c r="C115" i="9" s="1"/>
  <c r="B87" i="9"/>
  <c r="O87" i="10"/>
  <c r="N87" i="10"/>
  <c r="M87" i="10"/>
  <c r="L87" i="10"/>
  <c r="K87" i="10"/>
  <c r="J87" i="10"/>
  <c r="I87" i="10"/>
  <c r="I115" i="10" s="1"/>
  <c r="H87" i="10"/>
  <c r="G87" i="10"/>
  <c r="F87" i="10"/>
  <c r="D87" i="10"/>
  <c r="C87" i="10"/>
  <c r="B87" i="10"/>
  <c r="O87" i="11"/>
  <c r="N87" i="11"/>
  <c r="M87" i="11"/>
  <c r="L87" i="11"/>
  <c r="K87" i="11"/>
  <c r="J87" i="11"/>
  <c r="I87" i="11"/>
  <c r="H87" i="11"/>
  <c r="G87" i="11"/>
  <c r="F87" i="11"/>
  <c r="F115" i="11" s="1"/>
  <c r="D87" i="11"/>
  <c r="C87" i="11"/>
  <c r="B87" i="11"/>
  <c r="O87" i="12"/>
  <c r="N87" i="12"/>
  <c r="M87" i="12"/>
  <c r="L87" i="12"/>
  <c r="K87" i="12"/>
  <c r="K115" i="12" s="1"/>
  <c r="J87" i="12"/>
  <c r="I87" i="12"/>
  <c r="H87" i="12"/>
  <c r="G87" i="12"/>
  <c r="F87" i="12"/>
  <c r="D87" i="12"/>
  <c r="C87" i="12"/>
  <c r="B87" i="12"/>
  <c r="B115" i="12" s="1"/>
  <c r="O87" i="13"/>
  <c r="N87" i="13"/>
  <c r="M87" i="13"/>
  <c r="L87" i="13"/>
  <c r="K87" i="13"/>
  <c r="J87" i="13"/>
  <c r="I87" i="13"/>
  <c r="H87" i="13"/>
  <c r="H115" i="13" s="1"/>
  <c r="G87" i="13"/>
  <c r="F87" i="13"/>
  <c r="D87" i="13"/>
  <c r="C87" i="13"/>
  <c r="B87" i="13"/>
  <c r="O87" i="14"/>
  <c r="N87" i="14"/>
  <c r="M87" i="14"/>
  <c r="M115" i="14" s="1"/>
  <c r="S115" i="14" s="1"/>
  <c r="L87" i="14"/>
  <c r="K87" i="14"/>
  <c r="J87" i="14"/>
  <c r="I87" i="14"/>
  <c r="H87" i="14"/>
  <c r="G87" i="14"/>
  <c r="F87" i="14"/>
  <c r="D87" i="14"/>
  <c r="D115" i="14" s="1"/>
  <c r="C87" i="14"/>
  <c r="B87" i="14"/>
  <c r="O87" i="15"/>
  <c r="N87" i="15"/>
  <c r="M87" i="15"/>
  <c r="L87" i="15"/>
  <c r="K87" i="15"/>
  <c r="J87" i="15"/>
  <c r="J115" i="15" s="1"/>
  <c r="I87" i="15"/>
  <c r="H87" i="15"/>
  <c r="H115" i="15" s="1"/>
  <c r="G87" i="15"/>
  <c r="F87" i="15"/>
  <c r="D87" i="15"/>
  <c r="C87" i="15"/>
  <c r="B87" i="15"/>
  <c r="O87" i="16"/>
  <c r="N87" i="16"/>
  <c r="M87" i="16"/>
  <c r="L87" i="16"/>
  <c r="L115" i="16" s="1"/>
  <c r="R115" i="16" s="1"/>
  <c r="K87" i="16"/>
  <c r="J87" i="16"/>
  <c r="I87" i="16"/>
  <c r="H87" i="16"/>
  <c r="G87" i="16"/>
  <c r="G115" i="16" s="1"/>
  <c r="F87" i="16"/>
  <c r="D87" i="16"/>
  <c r="D115" i="16" s="1"/>
  <c r="C87" i="16"/>
  <c r="B87" i="16"/>
  <c r="O87" i="17"/>
  <c r="N87" i="17"/>
  <c r="M87" i="17"/>
  <c r="L87" i="17"/>
  <c r="L115" i="17" s="1"/>
  <c r="R115" i="17" s="1"/>
  <c r="K87" i="17"/>
  <c r="J87" i="17"/>
  <c r="I87" i="17"/>
  <c r="H87" i="17"/>
  <c r="H115" i="17" s="1"/>
  <c r="G87" i="17"/>
  <c r="F87" i="17"/>
  <c r="D87" i="17"/>
  <c r="C87" i="17"/>
  <c r="C115" i="17" s="1"/>
  <c r="B87" i="17"/>
  <c r="O87" i="18"/>
  <c r="N87" i="18"/>
  <c r="M87" i="18"/>
  <c r="L87" i="18"/>
  <c r="K87" i="18"/>
  <c r="J87" i="18"/>
  <c r="I87" i="18"/>
  <c r="I115" i="18" s="1"/>
  <c r="H87" i="18"/>
  <c r="G87" i="18"/>
  <c r="F87" i="18"/>
  <c r="D87" i="18"/>
  <c r="C87" i="18"/>
  <c r="B87" i="18"/>
  <c r="O87" i="19"/>
  <c r="N87" i="19"/>
  <c r="M87" i="19"/>
  <c r="L87" i="19"/>
  <c r="K87" i="19"/>
  <c r="J87" i="19"/>
  <c r="I87" i="19"/>
  <c r="H87" i="19"/>
  <c r="G87" i="19"/>
  <c r="F87" i="19"/>
  <c r="F115" i="19" s="1"/>
  <c r="D87" i="19"/>
  <c r="C87" i="19"/>
  <c r="B87" i="19"/>
  <c r="O87" i="20"/>
  <c r="N87" i="20"/>
  <c r="M87" i="20"/>
  <c r="L87" i="20"/>
  <c r="L115" i="20" s="1"/>
  <c r="R115" i="20" s="1"/>
  <c r="K87" i="20"/>
  <c r="K115" i="20" s="1"/>
  <c r="J87" i="20"/>
  <c r="J115" i="20" s="1"/>
  <c r="I87" i="20"/>
  <c r="H87" i="20"/>
  <c r="G87" i="20"/>
  <c r="F87" i="20"/>
  <c r="D87" i="20"/>
  <c r="D115" i="20" s="1"/>
  <c r="C87" i="20"/>
  <c r="B87" i="20"/>
  <c r="B115" i="20" s="1"/>
  <c r="O87" i="21"/>
  <c r="N87" i="21"/>
  <c r="N114" i="21" s="1"/>
  <c r="M87" i="21"/>
  <c r="L87" i="21"/>
  <c r="K87" i="21"/>
  <c r="J87" i="21"/>
  <c r="I87" i="21"/>
  <c r="H87" i="21"/>
  <c r="H115" i="21" s="1"/>
  <c r="G87" i="21"/>
  <c r="F87" i="21"/>
  <c r="D87" i="21"/>
  <c r="C87" i="21"/>
  <c r="B87" i="21"/>
  <c r="O87" i="22"/>
  <c r="N87" i="22"/>
  <c r="M87" i="22"/>
  <c r="M115" i="22" s="1"/>
  <c r="S115" i="22" s="1"/>
  <c r="L87" i="22"/>
  <c r="L115" i="22" s="1"/>
  <c r="K87" i="22"/>
  <c r="J87" i="22"/>
  <c r="I87" i="22"/>
  <c r="H87" i="22"/>
  <c r="G87" i="22"/>
  <c r="F87" i="22"/>
  <c r="D87" i="22"/>
  <c r="D115" i="22" s="1"/>
  <c r="C87" i="22"/>
  <c r="B87" i="22"/>
  <c r="B115" i="22" s="1"/>
  <c r="O87" i="23"/>
  <c r="N87" i="23"/>
  <c r="N114" i="23" s="1"/>
  <c r="M87" i="23"/>
  <c r="L87" i="23"/>
  <c r="K87" i="23"/>
  <c r="J87" i="23"/>
  <c r="J115" i="23" s="1"/>
  <c r="I87" i="23"/>
  <c r="H87" i="23"/>
  <c r="H115" i="23" s="1"/>
  <c r="G87" i="23"/>
  <c r="F87" i="23"/>
  <c r="F115" i="23" s="1"/>
  <c r="D87" i="23"/>
  <c r="C87" i="23"/>
  <c r="B87" i="23"/>
  <c r="O87" i="1"/>
  <c r="N87" i="1"/>
  <c r="M87" i="1"/>
  <c r="L87" i="1"/>
  <c r="L115" i="1" s="1"/>
  <c r="K87" i="1"/>
  <c r="J87" i="1"/>
  <c r="I87" i="1"/>
  <c r="H87" i="1"/>
  <c r="G87" i="1"/>
  <c r="G115" i="1" s="1"/>
  <c r="F87" i="1"/>
  <c r="D87" i="1"/>
  <c r="D115" i="1" s="1"/>
  <c r="C87" i="1"/>
  <c r="B87" i="1"/>
  <c r="O115" i="2"/>
  <c r="N115" i="2"/>
  <c r="M115" i="2"/>
  <c r="S115" i="2" s="1"/>
  <c r="L115" i="2"/>
  <c r="R115" i="2" s="1"/>
  <c r="K115" i="2"/>
  <c r="J115" i="2"/>
  <c r="I115" i="2"/>
  <c r="H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U100" i="2" s="1"/>
  <c r="U99" i="2"/>
  <c r="T99" i="2"/>
  <c r="S99" i="2"/>
  <c r="R99" i="2"/>
  <c r="E99" i="2"/>
  <c r="S98" i="2"/>
  <c r="R98" i="2"/>
  <c r="E98" i="2"/>
  <c r="U98" i="2" s="1"/>
  <c r="R97" i="2"/>
  <c r="M97" i="2"/>
  <c r="M114" i="2" s="1"/>
  <c r="S114" i="2" s="1"/>
  <c r="L97" i="2"/>
  <c r="L114" i="2" s="1"/>
  <c r="R114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O115" i="3"/>
  <c r="N115" i="3"/>
  <c r="M115" i="3"/>
  <c r="S115" i="3" s="1"/>
  <c r="L115" i="3"/>
  <c r="R115" i="3" s="1"/>
  <c r="K115" i="3"/>
  <c r="J115" i="3"/>
  <c r="I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S101" i="3"/>
  <c r="R101" i="3"/>
  <c r="E101" i="3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M114" i="3" s="1"/>
  <c r="S114" i="3" s="1"/>
  <c r="L97" i="3"/>
  <c r="L114" i="3" s="1"/>
  <c r="R114" i="3" s="1"/>
  <c r="K97" i="3"/>
  <c r="K114" i="3" s="1"/>
  <c r="J97" i="3"/>
  <c r="J114" i="3" s="1"/>
  <c r="I97" i="3"/>
  <c r="I114" i="3" s="1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M115" i="4"/>
  <c r="S115" i="4" s="1"/>
  <c r="L115" i="4"/>
  <c r="R115" i="4" s="1"/>
  <c r="K115" i="4"/>
  <c r="J115" i="4"/>
  <c r="I115" i="4"/>
  <c r="H115" i="4"/>
  <c r="G115" i="4"/>
  <c r="F115" i="4"/>
  <c r="D115" i="4"/>
  <c r="C115" i="4"/>
  <c r="B115" i="4"/>
  <c r="O114" i="4"/>
  <c r="N114" i="4"/>
  <c r="B114" i="4"/>
  <c r="U113" i="4"/>
  <c r="T113" i="4"/>
  <c r="S113" i="4"/>
  <c r="R113" i="4"/>
  <c r="S112" i="4"/>
  <c r="R112" i="4"/>
  <c r="E112" i="4"/>
  <c r="S111" i="4"/>
  <c r="R111" i="4"/>
  <c r="E111" i="4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U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M114" i="4" s="1"/>
  <c r="S114" i="4" s="1"/>
  <c r="L97" i="4"/>
  <c r="R97" i="4" s="1"/>
  <c r="K97" i="4"/>
  <c r="K114" i="4" s="1"/>
  <c r="J97" i="4"/>
  <c r="J114" i="4" s="1"/>
  <c r="I97" i="4"/>
  <c r="I114" i="4" s="1"/>
  <c r="H97" i="4"/>
  <c r="H114" i="4" s="1"/>
  <c r="G97" i="4"/>
  <c r="G114" i="4" s="1"/>
  <c r="F97" i="4"/>
  <c r="F114" i="4" s="1"/>
  <c r="D97" i="4"/>
  <c r="D114" i="4" s="1"/>
  <c r="C97" i="4"/>
  <c r="C114" i="4" s="1"/>
  <c r="B97" i="4"/>
  <c r="O115" i="5"/>
  <c r="N115" i="5"/>
  <c r="M115" i="5"/>
  <c r="S115" i="5" s="1"/>
  <c r="L115" i="5"/>
  <c r="K115" i="5"/>
  <c r="J115" i="5"/>
  <c r="I115" i="5"/>
  <c r="H115" i="5"/>
  <c r="G115" i="5"/>
  <c r="F115" i="5"/>
  <c r="D115" i="5"/>
  <c r="C115" i="5"/>
  <c r="B115" i="5"/>
  <c r="O114" i="5"/>
  <c r="N114" i="5"/>
  <c r="U113" i="5"/>
  <c r="T113" i="5"/>
  <c r="S113" i="5"/>
  <c r="R113" i="5"/>
  <c r="S112" i="5"/>
  <c r="R112" i="5"/>
  <c r="E112" i="5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S98" i="5"/>
  <c r="R98" i="5"/>
  <c r="E98" i="5"/>
  <c r="U98" i="5" s="1"/>
  <c r="S97" i="5"/>
  <c r="M97" i="5"/>
  <c r="M114" i="5" s="1"/>
  <c r="S114" i="5" s="1"/>
  <c r="L97" i="5"/>
  <c r="L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C114" i="5" s="1"/>
  <c r="B97" i="5"/>
  <c r="B114" i="5" s="1"/>
  <c r="S115" i="6"/>
  <c r="O115" i="6"/>
  <c r="N115" i="6"/>
  <c r="L115" i="6"/>
  <c r="R115" i="6" s="1"/>
  <c r="K115" i="6"/>
  <c r="J115" i="6"/>
  <c r="I115" i="6"/>
  <c r="H115" i="6"/>
  <c r="G115" i="6"/>
  <c r="F115" i="6"/>
  <c r="C115" i="6"/>
  <c r="B115" i="6"/>
  <c r="O114" i="6"/>
  <c r="N114" i="6"/>
  <c r="U113" i="6"/>
  <c r="T113" i="6"/>
  <c r="S113" i="6"/>
  <c r="R113" i="6"/>
  <c r="S112" i="6"/>
  <c r="R112" i="6"/>
  <c r="E112" i="6"/>
  <c r="U112" i="6" s="1"/>
  <c r="T111" i="6"/>
  <c r="S111" i="6"/>
  <c r="R111" i="6"/>
  <c r="E111" i="6"/>
  <c r="U111" i="6" s="1"/>
  <c r="S110" i="6"/>
  <c r="R110" i="6"/>
  <c r="E110" i="6"/>
  <c r="T109" i="6"/>
  <c r="S109" i="6"/>
  <c r="R109" i="6"/>
  <c r="E109" i="6"/>
  <c r="U109" i="6" s="1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U100" i="6" s="1"/>
  <c r="S99" i="6"/>
  <c r="R99" i="6"/>
  <c r="E99" i="6"/>
  <c r="S98" i="6"/>
  <c r="R98" i="6"/>
  <c r="E98" i="6"/>
  <c r="R97" i="6"/>
  <c r="M97" i="6"/>
  <c r="L97" i="6"/>
  <c r="L114" i="6" s="1"/>
  <c r="R114" i="6" s="1"/>
  <c r="K97" i="6"/>
  <c r="K114" i="6" s="1"/>
  <c r="J97" i="6"/>
  <c r="J114" i="6" s="1"/>
  <c r="I97" i="6"/>
  <c r="I114" i="6" s="1"/>
  <c r="H97" i="6"/>
  <c r="H114" i="6" s="1"/>
  <c r="G97" i="6"/>
  <c r="G114" i="6" s="1"/>
  <c r="F97" i="6"/>
  <c r="F114" i="6" s="1"/>
  <c r="D97" i="6"/>
  <c r="C97" i="6"/>
  <c r="C114" i="6" s="1"/>
  <c r="B97" i="6"/>
  <c r="B114" i="6" s="1"/>
  <c r="O115" i="7"/>
  <c r="N115" i="7"/>
  <c r="M115" i="7"/>
  <c r="S115" i="7" s="1"/>
  <c r="L115" i="7"/>
  <c r="K115" i="7"/>
  <c r="I115" i="7"/>
  <c r="H115" i="7"/>
  <c r="G115" i="7"/>
  <c r="F115" i="7"/>
  <c r="D115" i="7"/>
  <c r="C115" i="7"/>
  <c r="B115" i="7"/>
  <c r="O114" i="7"/>
  <c r="N114" i="7"/>
  <c r="U113" i="7"/>
  <c r="T113" i="7"/>
  <c r="S113" i="7"/>
  <c r="R113" i="7"/>
  <c r="S112" i="7"/>
  <c r="R112" i="7"/>
  <c r="E112" i="7"/>
  <c r="U112" i="7" s="1"/>
  <c r="T111" i="7"/>
  <c r="S111" i="7"/>
  <c r="R111" i="7"/>
  <c r="E111" i="7"/>
  <c r="U111" i="7" s="1"/>
  <c r="S110" i="7"/>
  <c r="R110" i="7"/>
  <c r="E110" i="7"/>
  <c r="U109" i="7"/>
  <c r="T109" i="7"/>
  <c r="S109" i="7"/>
  <c r="R109" i="7"/>
  <c r="E109" i="7"/>
  <c r="S108" i="7"/>
  <c r="R108" i="7"/>
  <c r="E108" i="7"/>
  <c r="U107" i="7"/>
  <c r="T107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U98" i="7" s="1"/>
  <c r="M97" i="7"/>
  <c r="S97" i="7" s="1"/>
  <c r="L97" i="7"/>
  <c r="L114" i="7" s="1"/>
  <c r="K97" i="7"/>
  <c r="K114" i="7" s="1"/>
  <c r="J97" i="7"/>
  <c r="I97" i="7"/>
  <c r="I114" i="7" s="1"/>
  <c r="H97" i="7"/>
  <c r="H114" i="7" s="1"/>
  <c r="G97" i="7"/>
  <c r="G114" i="7" s="1"/>
  <c r="F97" i="7"/>
  <c r="F114" i="7" s="1"/>
  <c r="D97" i="7"/>
  <c r="D114" i="7" s="1"/>
  <c r="C97" i="7"/>
  <c r="C114" i="7" s="1"/>
  <c r="B97" i="7"/>
  <c r="B114" i="7" s="1"/>
  <c r="N115" i="8"/>
  <c r="M115" i="8"/>
  <c r="S115" i="8" s="1"/>
  <c r="L115" i="8"/>
  <c r="R115" i="8" s="1"/>
  <c r="K115" i="8"/>
  <c r="J115" i="8"/>
  <c r="I115" i="8"/>
  <c r="H115" i="8"/>
  <c r="F115" i="8"/>
  <c r="D115" i="8"/>
  <c r="C115" i="8"/>
  <c r="B115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U107" i="8" s="1"/>
  <c r="S106" i="8"/>
  <c r="R106" i="8"/>
  <c r="E106" i="8"/>
  <c r="U106" i="8" s="1"/>
  <c r="S105" i="8"/>
  <c r="R105" i="8"/>
  <c r="E105" i="8"/>
  <c r="S104" i="8"/>
  <c r="R104" i="8"/>
  <c r="E104" i="8"/>
  <c r="U104" i="8" s="1"/>
  <c r="S103" i="8"/>
  <c r="R103" i="8"/>
  <c r="E103" i="8"/>
  <c r="S102" i="8"/>
  <c r="R102" i="8"/>
  <c r="E102" i="8"/>
  <c r="U102" i="8" s="1"/>
  <c r="U101" i="8"/>
  <c r="T101" i="8"/>
  <c r="S101" i="8"/>
  <c r="R101" i="8"/>
  <c r="E101" i="8"/>
  <c r="S100" i="8"/>
  <c r="R100" i="8"/>
  <c r="E100" i="8"/>
  <c r="U99" i="8"/>
  <c r="T99" i="8"/>
  <c r="S99" i="8"/>
  <c r="R99" i="8"/>
  <c r="E99" i="8"/>
  <c r="S98" i="8"/>
  <c r="R98" i="8"/>
  <c r="E98" i="8"/>
  <c r="U98" i="8" s="1"/>
  <c r="M97" i="8"/>
  <c r="L97" i="8"/>
  <c r="R97" i="8" s="1"/>
  <c r="K97" i="8"/>
  <c r="K114" i="8" s="1"/>
  <c r="J97" i="8"/>
  <c r="J114" i="8" s="1"/>
  <c r="I97" i="8"/>
  <c r="I114" i="8" s="1"/>
  <c r="H97" i="8"/>
  <c r="H114" i="8" s="1"/>
  <c r="G97" i="8"/>
  <c r="F97" i="8"/>
  <c r="F114" i="8" s="1"/>
  <c r="D97" i="8"/>
  <c r="D114" i="8" s="1"/>
  <c r="C97" i="8"/>
  <c r="C114" i="8" s="1"/>
  <c r="B97" i="8"/>
  <c r="B114" i="8" s="1"/>
  <c r="O115" i="9"/>
  <c r="N115" i="9"/>
  <c r="M115" i="9"/>
  <c r="S115" i="9" s="1"/>
  <c r="K115" i="9"/>
  <c r="J115" i="9"/>
  <c r="I115" i="9"/>
  <c r="H115" i="9"/>
  <c r="G115" i="9"/>
  <c r="F115" i="9"/>
  <c r="D115" i="9"/>
  <c r="B115" i="9"/>
  <c r="O114" i="9"/>
  <c r="N114" i="9"/>
  <c r="M114" i="9"/>
  <c r="S114" i="9" s="1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M97" i="9"/>
  <c r="S97" i="9" s="1"/>
  <c r="L97" i="9"/>
  <c r="R97" i="9" s="1"/>
  <c r="K97" i="9"/>
  <c r="K114" i="9" s="1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B114" i="9" s="1"/>
  <c r="O115" i="10"/>
  <c r="N115" i="10"/>
  <c r="M115" i="10"/>
  <c r="S115" i="10" s="1"/>
  <c r="L115" i="10"/>
  <c r="K115" i="10"/>
  <c r="J115" i="10"/>
  <c r="H115" i="10"/>
  <c r="G115" i="10"/>
  <c r="F115" i="10"/>
  <c r="D115" i="10"/>
  <c r="C115" i="10"/>
  <c r="B115" i="10"/>
  <c r="O114" i="10"/>
  <c r="N114" i="10"/>
  <c r="D114" i="10"/>
  <c r="C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S103" i="10"/>
  <c r="R103" i="10"/>
  <c r="E103" i="10"/>
  <c r="T102" i="10"/>
  <c r="S102" i="10"/>
  <c r="R102" i="10"/>
  <c r="E102" i="10"/>
  <c r="U102" i="10" s="1"/>
  <c r="S101" i="10"/>
  <c r="R101" i="10"/>
  <c r="E101" i="10"/>
  <c r="S100" i="10"/>
  <c r="R100" i="10"/>
  <c r="E100" i="10"/>
  <c r="U100" i="10" s="1"/>
  <c r="S99" i="10"/>
  <c r="R99" i="10"/>
  <c r="E99" i="10"/>
  <c r="U99" i="10" s="1"/>
  <c r="S98" i="10"/>
  <c r="R98" i="10"/>
  <c r="E98" i="10"/>
  <c r="M97" i="10"/>
  <c r="M114" i="10" s="1"/>
  <c r="S114" i="10" s="1"/>
  <c r="L97" i="10"/>
  <c r="L114" i="10" s="1"/>
  <c r="K97" i="10"/>
  <c r="K114" i="10" s="1"/>
  <c r="J97" i="10"/>
  <c r="J114" i="10" s="1"/>
  <c r="I97" i="10"/>
  <c r="H97" i="10"/>
  <c r="H114" i="10" s="1"/>
  <c r="G97" i="10"/>
  <c r="G114" i="10" s="1"/>
  <c r="F97" i="10"/>
  <c r="F114" i="10" s="1"/>
  <c r="D97" i="10"/>
  <c r="C97" i="10"/>
  <c r="B97" i="10"/>
  <c r="B114" i="10" s="1"/>
  <c r="O115" i="11"/>
  <c r="M115" i="11"/>
  <c r="S115" i="11" s="1"/>
  <c r="L115" i="11"/>
  <c r="K115" i="11"/>
  <c r="J115" i="11"/>
  <c r="I115" i="11"/>
  <c r="H115" i="11"/>
  <c r="G115" i="11"/>
  <c r="D115" i="11"/>
  <c r="C115" i="11"/>
  <c r="B115" i="11"/>
  <c r="O114" i="11"/>
  <c r="U113" i="11"/>
  <c r="T113" i="11"/>
  <c r="S113" i="11"/>
  <c r="R113" i="11"/>
  <c r="S112" i="11"/>
  <c r="R112" i="11"/>
  <c r="E112" i="11"/>
  <c r="S111" i="11"/>
  <c r="R111" i="11"/>
  <c r="E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S104" i="11"/>
  <c r="R104" i="11"/>
  <c r="E104" i="11"/>
  <c r="S103" i="11"/>
  <c r="R103" i="11"/>
  <c r="E103" i="11"/>
  <c r="U103" i="11" s="1"/>
  <c r="S102" i="11"/>
  <c r="R102" i="11"/>
  <c r="E102" i="11"/>
  <c r="U102" i="11" s="1"/>
  <c r="S101" i="11"/>
  <c r="R101" i="11"/>
  <c r="E101" i="1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M97" i="11"/>
  <c r="M114" i="11" s="1"/>
  <c r="S114" i="11" s="1"/>
  <c r="L97" i="1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D97" i="11"/>
  <c r="D114" i="11" s="1"/>
  <c r="C97" i="11"/>
  <c r="C114" i="11" s="1"/>
  <c r="B97" i="11"/>
  <c r="B114" i="11" s="1"/>
  <c r="O115" i="12"/>
  <c r="N115" i="12"/>
  <c r="M115" i="12"/>
  <c r="S115" i="12" s="1"/>
  <c r="L115" i="12"/>
  <c r="J115" i="12"/>
  <c r="I115" i="12"/>
  <c r="H115" i="12"/>
  <c r="G115" i="12"/>
  <c r="F115" i="12"/>
  <c r="D115" i="12"/>
  <c r="C115" i="12"/>
  <c r="O114" i="12"/>
  <c r="N114" i="12"/>
  <c r="U113" i="12"/>
  <c r="T113" i="12"/>
  <c r="S113" i="12"/>
  <c r="R113" i="12"/>
  <c r="S112" i="12"/>
  <c r="R112" i="12"/>
  <c r="E112" i="12"/>
  <c r="S111" i="12"/>
  <c r="R111" i="12"/>
  <c r="E111" i="12"/>
  <c r="U111" i="12" s="1"/>
  <c r="S110" i="12"/>
  <c r="R110" i="12"/>
  <c r="E110" i="12"/>
  <c r="S109" i="12"/>
  <c r="R109" i="12"/>
  <c r="E109" i="12"/>
  <c r="U109" i="12" s="1"/>
  <c r="S108" i="12"/>
  <c r="R108" i="12"/>
  <c r="E108" i="12"/>
  <c r="S107" i="12"/>
  <c r="R107" i="12"/>
  <c r="E107" i="12"/>
  <c r="S106" i="12"/>
  <c r="R106" i="12"/>
  <c r="E106" i="12"/>
  <c r="S105" i="12"/>
  <c r="R105" i="12"/>
  <c r="E105" i="12"/>
  <c r="U104" i="12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M97" i="12"/>
  <c r="S97" i="12" s="1"/>
  <c r="L97" i="12"/>
  <c r="L114" i="12" s="1"/>
  <c r="K97" i="12"/>
  <c r="J97" i="12"/>
  <c r="J114" i="12" s="1"/>
  <c r="I97" i="12"/>
  <c r="I114" i="12" s="1"/>
  <c r="H97" i="12"/>
  <c r="H114" i="12" s="1"/>
  <c r="G97" i="12"/>
  <c r="G114" i="12" s="1"/>
  <c r="F97" i="12"/>
  <c r="F114" i="12" s="1"/>
  <c r="D97" i="12"/>
  <c r="D114" i="12" s="1"/>
  <c r="C97" i="12"/>
  <c r="C114" i="12" s="1"/>
  <c r="B97" i="12"/>
  <c r="R115" i="13"/>
  <c r="O115" i="13"/>
  <c r="N115" i="13"/>
  <c r="M115" i="13"/>
  <c r="S115" i="13" s="1"/>
  <c r="L115" i="13"/>
  <c r="K115" i="13"/>
  <c r="J115" i="13"/>
  <c r="I115" i="13"/>
  <c r="G115" i="13"/>
  <c r="F115" i="13"/>
  <c r="D115" i="13"/>
  <c r="C115" i="13"/>
  <c r="B115" i="13"/>
  <c r="O114" i="13"/>
  <c r="N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U111" i="13" s="1"/>
  <c r="S110" i="13"/>
  <c r="R110" i="13"/>
  <c r="E110" i="13"/>
  <c r="S109" i="13"/>
  <c r="R109" i="13"/>
  <c r="E109" i="13"/>
  <c r="T109" i="13" s="1"/>
  <c r="S108" i="13"/>
  <c r="R108" i="13"/>
  <c r="E108" i="13"/>
  <c r="U108" i="13" s="1"/>
  <c r="S107" i="13"/>
  <c r="R107" i="13"/>
  <c r="E107" i="13"/>
  <c r="T107" i="13" s="1"/>
  <c r="S106" i="13"/>
  <c r="R106" i="13"/>
  <c r="E106" i="13"/>
  <c r="U106" i="13" s="1"/>
  <c r="S105" i="13"/>
  <c r="R105" i="13"/>
  <c r="E105" i="13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S99" i="13"/>
  <c r="R99" i="13"/>
  <c r="E99" i="13"/>
  <c r="T99" i="13" s="1"/>
  <c r="S98" i="13"/>
  <c r="R98" i="13"/>
  <c r="E98" i="13"/>
  <c r="U98" i="13" s="1"/>
  <c r="M97" i="13"/>
  <c r="L97" i="13"/>
  <c r="R97" i="13" s="1"/>
  <c r="K97" i="13"/>
  <c r="K114" i="13" s="1"/>
  <c r="J97" i="13"/>
  <c r="J114" i="13" s="1"/>
  <c r="I97" i="13"/>
  <c r="I114" i="13" s="1"/>
  <c r="H97" i="13"/>
  <c r="G97" i="13"/>
  <c r="G114" i="13" s="1"/>
  <c r="F97" i="13"/>
  <c r="F114" i="13" s="1"/>
  <c r="D97" i="13"/>
  <c r="D114" i="13" s="1"/>
  <c r="C97" i="13"/>
  <c r="C114" i="13" s="1"/>
  <c r="B97" i="13"/>
  <c r="B114" i="13" s="1"/>
  <c r="O115" i="14"/>
  <c r="N115" i="14"/>
  <c r="L115" i="14"/>
  <c r="R115" i="14" s="1"/>
  <c r="K115" i="14"/>
  <c r="J115" i="14"/>
  <c r="I115" i="14"/>
  <c r="H115" i="14"/>
  <c r="G115" i="14"/>
  <c r="F115" i="14"/>
  <c r="C115" i="14"/>
  <c r="B115" i="14"/>
  <c r="O114" i="14"/>
  <c r="N114" i="14"/>
  <c r="U113" i="14"/>
  <c r="T113" i="14"/>
  <c r="S113" i="14"/>
  <c r="R113" i="14"/>
  <c r="S112" i="14"/>
  <c r="R112" i="14"/>
  <c r="E112" i="14"/>
  <c r="S111" i="14"/>
  <c r="R111" i="14"/>
  <c r="E111" i="14"/>
  <c r="T111" i="14" s="1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S103" i="14"/>
  <c r="R103" i="14"/>
  <c r="E103" i="14"/>
  <c r="T103" i="14" s="1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S98" i="14"/>
  <c r="R98" i="14"/>
  <c r="E98" i="14"/>
  <c r="U98" i="14" s="1"/>
  <c r="M97" i="14"/>
  <c r="L97" i="14"/>
  <c r="R97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C97" i="14"/>
  <c r="C114" i="14" s="1"/>
  <c r="B97" i="14"/>
  <c r="B114" i="14" s="1"/>
  <c r="O115" i="15"/>
  <c r="N115" i="15"/>
  <c r="M115" i="15"/>
  <c r="S115" i="15" s="1"/>
  <c r="L115" i="15"/>
  <c r="R115" i="15" s="1"/>
  <c r="K115" i="15"/>
  <c r="I115" i="15"/>
  <c r="G115" i="15"/>
  <c r="F115" i="15"/>
  <c r="D115" i="15"/>
  <c r="C115" i="15"/>
  <c r="B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S109" i="15"/>
  <c r="R109" i="15"/>
  <c r="E109" i="15"/>
  <c r="U109" i="15" s="1"/>
  <c r="S108" i="15"/>
  <c r="R108" i="15"/>
  <c r="E108" i="15"/>
  <c r="T108" i="15" s="1"/>
  <c r="S107" i="15"/>
  <c r="R107" i="15"/>
  <c r="E107" i="15"/>
  <c r="S106" i="15"/>
  <c r="R106" i="15"/>
  <c r="E106" i="15"/>
  <c r="T106" i="15" s="1"/>
  <c r="S105" i="15"/>
  <c r="R105" i="15"/>
  <c r="E105" i="15"/>
  <c r="S104" i="15"/>
  <c r="R104" i="15"/>
  <c r="E104" i="15"/>
  <c r="U104" i="15" s="1"/>
  <c r="S103" i="15"/>
  <c r="R103" i="15"/>
  <c r="E103" i="15"/>
  <c r="S102" i="15"/>
  <c r="R102" i="15"/>
  <c r="E102" i="15"/>
  <c r="S101" i="15"/>
  <c r="R101" i="15"/>
  <c r="E101" i="15"/>
  <c r="U101" i="15" s="1"/>
  <c r="S100" i="15"/>
  <c r="R100" i="15"/>
  <c r="E100" i="15"/>
  <c r="T100" i="15" s="1"/>
  <c r="S99" i="15"/>
  <c r="R99" i="15"/>
  <c r="E99" i="15"/>
  <c r="S98" i="15"/>
  <c r="R98" i="15"/>
  <c r="E98" i="15"/>
  <c r="T98" i="15" s="1"/>
  <c r="M97" i="15"/>
  <c r="M114" i="15" s="1"/>
  <c r="S114" i="15" s="1"/>
  <c r="L97" i="15"/>
  <c r="L114" i="15" s="1"/>
  <c r="R114" i="15" s="1"/>
  <c r="K97" i="15"/>
  <c r="K114" i="15" s="1"/>
  <c r="J97" i="15"/>
  <c r="I97" i="15"/>
  <c r="I114" i="15" s="1"/>
  <c r="H97" i="15"/>
  <c r="G97" i="15"/>
  <c r="G114" i="15" s="1"/>
  <c r="F97" i="15"/>
  <c r="F114" i="15" s="1"/>
  <c r="D97" i="15"/>
  <c r="D114" i="15" s="1"/>
  <c r="C97" i="15"/>
  <c r="C114" i="15" s="1"/>
  <c r="B97" i="15"/>
  <c r="B114" i="15" s="1"/>
  <c r="N115" i="16"/>
  <c r="M115" i="16"/>
  <c r="S115" i="16" s="1"/>
  <c r="K115" i="16"/>
  <c r="J115" i="16"/>
  <c r="I115" i="16"/>
  <c r="H115" i="16"/>
  <c r="F115" i="16"/>
  <c r="C115" i="16"/>
  <c r="B115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U103" i="16" s="1"/>
  <c r="S102" i="16"/>
  <c r="R102" i="16"/>
  <c r="E102" i="16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M97" i="16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F97" i="16"/>
  <c r="F114" i="16" s="1"/>
  <c r="D97" i="16"/>
  <c r="C97" i="16"/>
  <c r="C114" i="16" s="1"/>
  <c r="B97" i="16"/>
  <c r="B114" i="16" s="1"/>
  <c r="O115" i="17"/>
  <c r="N115" i="17"/>
  <c r="M115" i="17"/>
  <c r="S115" i="17" s="1"/>
  <c r="K115" i="17"/>
  <c r="J115" i="17"/>
  <c r="I115" i="17"/>
  <c r="G115" i="17"/>
  <c r="F115" i="17"/>
  <c r="D115" i="17"/>
  <c r="B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T110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T106" i="17"/>
  <c r="S106" i="17"/>
  <c r="R106" i="17"/>
  <c r="E106" i="17"/>
  <c r="U106" i="17" s="1"/>
  <c r="S105" i="17"/>
  <c r="R105" i="17"/>
  <c r="E105" i="17"/>
  <c r="T104" i="17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S99" i="17"/>
  <c r="R99" i="17"/>
  <c r="E99" i="17"/>
  <c r="U99" i="17" s="1"/>
  <c r="U98" i="17"/>
  <c r="S98" i="17"/>
  <c r="R98" i="17"/>
  <c r="E98" i="17"/>
  <c r="T98" i="17" s="1"/>
  <c r="M97" i="17"/>
  <c r="S97" i="17" s="1"/>
  <c r="L97" i="17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B97" i="17"/>
  <c r="B114" i="17" s="1"/>
  <c r="O115" i="18"/>
  <c r="N115" i="18"/>
  <c r="M115" i="18"/>
  <c r="S115" i="18" s="1"/>
  <c r="L115" i="18"/>
  <c r="R115" i="18" s="1"/>
  <c r="K115" i="18"/>
  <c r="J115" i="18"/>
  <c r="H115" i="18"/>
  <c r="G115" i="18"/>
  <c r="F115" i="18"/>
  <c r="D115" i="18"/>
  <c r="C115" i="18"/>
  <c r="B115" i="18"/>
  <c r="O114" i="18"/>
  <c r="N114" i="18"/>
  <c r="M114" i="18"/>
  <c r="S114" i="18" s="1"/>
  <c r="U113" i="18"/>
  <c r="T113" i="18"/>
  <c r="S113" i="18"/>
  <c r="R113" i="18"/>
  <c r="S112" i="18"/>
  <c r="R112" i="18"/>
  <c r="E112" i="18"/>
  <c r="T112" i="18" s="1"/>
  <c r="S111" i="18"/>
  <c r="R111" i="18"/>
  <c r="E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S107" i="18"/>
  <c r="R107" i="18"/>
  <c r="E107" i="18"/>
  <c r="U107" i="18" s="1"/>
  <c r="T106" i="18"/>
  <c r="S106" i="18"/>
  <c r="R106" i="18"/>
  <c r="E106" i="18"/>
  <c r="U106" i="18" s="1"/>
  <c r="S105" i="18"/>
  <c r="R105" i="18"/>
  <c r="E105" i="18"/>
  <c r="T104" i="18"/>
  <c r="S104" i="18"/>
  <c r="R104" i="18"/>
  <c r="E104" i="18"/>
  <c r="U104" i="18" s="1"/>
  <c r="S103" i="18"/>
  <c r="R103" i="18"/>
  <c r="E103" i="18"/>
  <c r="S102" i="18"/>
  <c r="R102" i="18"/>
  <c r="E102" i="18"/>
  <c r="U102" i="18" s="1"/>
  <c r="S101" i="18"/>
  <c r="R101" i="18"/>
  <c r="E101" i="18"/>
  <c r="T101" i="18" s="1"/>
  <c r="S100" i="18"/>
  <c r="R100" i="18"/>
  <c r="E100" i="18"/>
  <c r="U99" i="18"/>
  <c r="S99" i="18"/>
  <c r="R99" i="18"/>
  <c r="E99" i="18"/>
  <c r="T99" i="18" s="1"/>
  <c r="S98" i="18"/>
  <c r="R98" i="18"/>
  <c r="E98" i="18"/>
  <c r="U98" i="18" s="1"/>
  <c r="M97" i="18"/>
  <c r="S97" i="18" s="1"/>
  <c r="L97" i="18"/>
  <c r="K97" i="18"/>
  <c r="K114" i="18" s="1"/>
  <c r="J97" i="18"/>
  <c r="J114" i="18" s="1"/>
  <c r="I97" i="18"/>
  <c r="H97" i="18"/>
  <c r="H114" i="18" s="1"/>
  <c r="G97" i="18"/>
  <c r="G114" i="18" s="1"/>
  <c r="F97" i="18"/>
  <c r="F114" i="18" s="1"/>
  <c r="D97" i="18"/>
  <c r="C97" i="18"/>
  <c r="C114" i="18" s="1"/>
  <c r="B97" i="18"/>
  <c r="B114" i="18" s="1"/>
  <c r="O115" i="19"/>
  <c r="M115" i="19"/>
  <c r="S115" i="19" s="1"/>
  <c r="L115" i="19"/>
  <c r="K115" i="19"/>
  <c r="J115" i="19"/>
  <c r="I115" i="19"/>
  <c r="G115" i="19"/>
  <c r="D115" i="19"/>
  <c r="C115" i="19"/>
  <c r="B115" i="19"/>
  <c r="O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S110" i="19"/>
  <c r="R110" i="19"/>
  <c r="E110" i="19"/>
  <c r="T110" i="19" s="1"/>
  <c r="T109" i="19"/>
  <c r="S109" i="19"/>
  <c r="R109" i="19"/>
  <c r="E109" i="19"/>
  <c r="U109" i="19" s="1"/>
  <c r="S108" i="19"/>
  <c r="R108" i="19"/>
  <c r="E108" i="19"/>
  <c r="U108" i="19" s="1"/>
  <c r="T107" i="19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T102" i="19" s="1"/>
  <c r="T101" i="19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M97" i="19"/>
  <c r="M114" i="19" s="1"/>
  <c r="S114" i="19" s="1"/>
  <c r="L97" i="19"/>
  <c r="R97" i="19" s="1"/>
  <c r="K97" i="19"/>
  <c r="K114" i="19" s="1"/>
  <c r="J97" i="19"/>
  <c r="J114" i="19" s="1"/>
  <c r="I97" i="19"/>
  <c r="I114" i="19" s="1"/>
  <c r="H97" i="19"/>
  <c r="G97" i="19"/>
  <c r="G114" i="19" s="1"/>
  <c r="F97" i="19"/>
  <c r="D97" i="19"/>
  <c r="D114" i="19" s="1"/>
  <c r="C97" i="19"/>
  <c r="C114" i="19" s="1"/>
  <c r="B97" i="19"/>
  <c r="B114" i="19" s="1"/>
  <c r="O115" i="20"/>
  <c r="N115" i="20"/>
  <c r="M115" i="20"/>
  <c r="S115" i="20" s="1"/>
  <c r="I115" i="20"/>
  <c r="H115" i="20"/>
  <c r="G115" i="20"/>
  <c r="F115" i="20"/>
  <c r="C115" i="20"/>
  <c r="O114" i="20"/>
  <c r="N114" i="20"/>
  <c r="U113" i="20"/>
  <c r="T113" i="20"/>
  <c r="S113" i="20"/>
  <c r="R113" i="20"/>
  <c r="S112" i="20"/>
  <c r="R112" i="20"/>
  <c r="E112" i="20"/>
  <c r="T112" i="20" s="1"/>
  <c r="S111" i="20"/>
  <c r="R111" i="20"/>
  <c r="E111" i="20"/>
  <c r="U111" i="20" s="1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T105" i="20" s="1"/>
  <c r="U104" i="20"/>
  <c r="T104" i="20"/>
  <c r="S104" i="20"/>
  <c r="R104" i="20"/>
  <c r="E104" i="20"/>
  <c r="S103" i="20"/>
  <c r="R103" i="20"/>
  <c r="E103" i="20"/>
  <c r="U103" i="20" s="1"/>
  <c r="U102" i="20"/>
  <c r="T102" i="20"/>
  <c r="S102" i="20"/>
  <c r="R102" i="20"/>
  <c r="E102" i="20"/>
  <c r="S101" i="20"/>
  <c r="R101" i="20"/>
  <c r="E101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M97" i="20"/>
  <c r="M114" i="20" s="1"/>
  <c r="S114" i="20" s="1"/>
  <c r="L97" i="20"/>
  <c r="R97" i="20" s="1"/>
  <c r="K97" i="20"/>
  <c r="J97" i="20"/>
  <c r="I97" i="20"/>
  <c r="I114" i="20" s="1"/>
  <c r="H97" i="20"/>
  <c r="H114" i="20" s="1"/>
  <c r="G97" i="20"/>
  <c r="G114" i="20" s="1"/>
  <c r="F97" i="20"/>
  <c r="F114" i="20" s="1"/>
  <c r="D97" i="20"/>
  <c r="C97" i="20"/>
  <c r="C114" i="20" s="1"/>
  <c r="B97" i="20"/>
  <c r="O115" i="21"/>
  <c r="N115" i="21"/>
  <c r="M115" i="21"/>
  <c r="S115" i="21" s="1"/>
  <c r="L115" i="21"/>
  <c r="R115" i="21" s="1"/>
  <c r="K115" i="21"/>
  <c r="J115" i="21"/>
  <c r="I115" i="21"/>
  <c r="G115" i="21"/>
  <c r="F115" i="21"/>
  <c r="D115" i="21"/>
  <c r="C115" i="21"/>
  <c r="B115" i="21"/>
  <c r="O114" i="21"/>
  <c r="U113" i="21"/>
  <c r="T113" i="21"/>
  <c r="S113" i="21"/>
  <c r="R113" i="21"/>
  <c r="S112" i="21"/>
  <c r="R112" i="21"/>
  <c r="E112" i="21"/>
  <c r="S111" i="21"/>
  <c r="R111" i="21"/>
  <c r="E111" i="21"/>
  <c r="U111" i="21" s="1"/>
  <c r="S110" i="21"/>
  <c r="R110" i="21"/>
  <c r="E110" i="21"/>
  <c r="U110" i="21" s="1"/>
  <c r="S109" i="21"/>
  <c r="R109" i="21"/>
  <c r="E109" i="21"/>
  <c r="T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S103" i="21"/>
  <c r="R103" i="21"/>
  <c r="E103" i="21"/>
  <c r="U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T100" i="21" s="1"/>
  <c r="U99" i="21"/>
  <c r="S99" i="21"/>
  <c r="R99" i="21"/>
  <c r="E99" i="21"/>
  <c r="T99" i="21" s="1"/>
  <c r="S98" i="21"/>
  <c r="R98" i="21"/>
  <c r="E98" i="21"/>
  <c r="U98" i="21" s="1"/>
  <c r="M97" i="21"/>
  <c r="L97" i="21"/>
  <c r="R97" i="21" s="1"/>
  <c r="K97" i="21"/>
  <c r="K114" i="21" s="1"/>
  <c r="J97" i="21"/>
  <c r="J114" i="21" s="1"/>
  <c r="I97" i="21"/>
  <c r="I114" i="21" s="1"/>
  <c r="H97" i="21"/>
  <c r="G97" i="21"/>
  <c r="G114" i="21" s="1"/>
  <c r="F97" i="21"/>
  <c r="D97" i="21"/>
  <c r="D114" i="21" s="1"/>
  <c r="C97" i="21"/>
  <c r="C114" i="21" s="1"/>
  <c r="B97" i="21"/>
  <c r="B114" i="21" s="1"/>
  <c r="O115" i="22"/>
  <c r="N115" i="22"/>
  <c r="K115" i="22"/>
  <c r="I115" i="22"/>
  <c r="H115" i="22"/>
  <c r="G115" i="22"/>
  <c r="F115" i="22"/>
  <c r="C115" i="22"/>
  <c r="O114" i="22"/>
  <c r="N114" i="22"/>
  <c r="U113" i="22"/>
  <c r="T113" i="22"/>
  <c r="S113" i="22"/>
  <c r="R113" i="22"/>
  <c r="S112" i="22"/>
  <c r="R112" i="22"/>
  <c r="E112" i="22"/>
  <c r="T112" i="22" s="1"/>
  <c r="S111" i="22"/>
  <c r="R111" i="22"/>
  <c r="E111" i="22"/>
  <c r="T111" i="22" s="1"/>
  <c r="S110" i="22"/>
  <c r="R110" i="22"/>
  <c r="E110" i="22"/>
  <c r="T110" i="22" s="1"/>
  <c r="S109" i="22"/>
  <c r="R109" i="22"/>
  <c r="E109" i="22"/>
  <c r="S108" i="22"/>
  <c r="R108" i="22"/>
  <c r="E108" i="22"/>
  <c r="U108" i="22" s="1"/>
  <c r="S107" i="22"/>
  <c r="R107" i="22"/>
  <c r="E107" i="22"/>
  <c r="U107" i="22" s="1"/>
  <c r="S106" i="22"/>
  <c r="R106" i="22"/>
  <c r="E106" i="22"/>
  <c r="S105" i="22"/>
  <c r="R105" i="22"/>
  <c r="E105" i="22"/>
  <c r="U105" i="22" s="1"/>
  <c r="S104" i="22"/>
  <c r="R104" i="22"/>
  <c r="E104" i="22"/>
  <c r="T104" i="22" s="1"/>
  <c r="S103" i="22"/>
  <c r="R103" i="22"/>
  <c r="E103" i="22"/>
  <c r="T103" i="22" s="1"/>
  <c r="T102" i="22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S97" i="22"/>
  <c r="M97" i="22"/>
  <c r="L97" i="22"/>
  <c r="K97" i="22"/>
  <c r="K114" i="22" s="1"/>
  <c r="J97" i="22"/>
  <c r="I97" i="22"/>
  <c r="I114" i="22" s="1"/>
  <c r="H97" i="22"/>
  <c r="H114" i="22" s="1"/>
  <c r="G97" i="22"/>
  <c r="G114" i="22" s="1"/>
  <c r="F97" i="22"/>
  <c r="F114" i="22" s="1"/>
  <c r="D97" i="22"/>
  <c r="C97" i="22"/>
  <c r="C114" i="22" s="1"/>
  <c r="B97" i="22"/>
  <c r="S115" i="23"/>
  <c r="O115" i="23"/>
  <c r="M115" i="23"/>
  <c r="L115" i="23"/>
  <c r="K115" i="23"/>
  <c r="I115" i="23"/>
  <c r="G115" i="23"/>
  <c r="D115" i="23"/>
  <c r="C115" i="23"/>
  <c r="B115" i="23"/>
  <c r="O114" i="23"/>
  <c r="U113" i="23"/>
  <c r="T113" i="23"/>
  <c r="S113" i="23"/>
  <c r="R113" i="23"/>
  <c r="U112" i="23"/>
  <c r="S112" i="23"/>
  <c r="R112" i="23"/>
  <c r="E112" i="23"/>
  <c r="T112" i="23" s="1"/>
  <c r="S111" i="23"/>
  <c r="R111" i="23"/>
  <c r="E111" i="23"/>
  <c r="U111" i="23" s="1"/>
  <c r="T110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T106" i="23" s="1"/>
  <c r="U105" i="23"/>
  <c r="S105" i="23"/>
  <c r="R105" i="23"/>
  <c r="E105" i="23"/>
  <c r="T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T102" i="23" s="1"/>
  <c r="S101" i="23"/>
  <c r="R101" i="23"/>
  <c r="E101" i="23"/>
  <c r="U101" i="23" s="1"/>
  <c r="S100" i="23"/>
  <c r="R100" i="23"/>
  <c r="E100" i="23"/>
  <c r="T100" i="23" s="1"/>
  <c r="S99" i="23"/>
  <c r="R99" i="23"/>
  <c r="E99" i="23"/>
  <c r="T99" i="23" s="1"/>
  <c r="S98" i="23"/>
  <c r="R98" i="23"/>
  <c r="E98" i="23"/>
  <c r="U98" i="23" s="1"/>
  <c r="M97" i="23"/>
  <c r="S97" i="23" s="1"/>
  <c r="L97" i="23"/>
  <c r="L114" i="23" s="1"/>
  <c r="K97" i="23"/>
  <c r="K114" i="23" s="1"/>
  <c r="J97" i="23"/>
  <c r="I97" i="23"/>
  <c r="I114" i="23" s="1"/>
  <c r="H97" i="23"/>
  <c r="G97" i="23"/>
  <c r="G114" i="23" s="1"/>
  <c r="F97" i="23"/>
  <c r="D97" i="23"/>
  <c r="D114" i="23" s="1"/>
  <c r="C97" i="23"/>
  <c r="C114" i="23" s="1"/>
  <c r="B97" i="23"/>
  <c r="B114" i="23" s="1"/>
  <c r="N115" i="1"/>
  <c r="M115" i="1"/>
  <c r="S115" i="1" s="1"/>
  <c r="K115" i="1"/>
  <c r="J115" i="1"/>
  <c r="I115" i="1"/>
  <c r="H115" i="1"/>
  <c r="F115" i="1"/>
  <c r="C115" i="1"/>
  <c r="B115" i="1"/>
  <c r="N114" i="1"/>
  <c r="U113" i="1"/>
  <c r="T113" i="1"/>
  <c r="S113" i="1"/>
  <c r="R113" i="1"/>
  <c r="S112" i="1"/>
  <c r="R112" i="1"/>
  <c r="E112" i="1"/>
  <c r="T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T106" i="1"/>
  <c r="S106" i="1"/>
  <c r="R106" i="1"/>
  <c r="E106" i="1"/>
  <c r="U106" i="1" s="1"/>
  <c r="S105" i="1"/>
  <c r="R105" i="1"/>
  <c r="E105" i="1"/>
  <c r="U105" i="1" s="1"/>
  <c r="T104" i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S99" i="1"/>
  <c r="R99" i="1"/>
  <c r="E99" i="1"/>
  <c r="T99" i="1" s="1"/>
  <c r="U98" i="1"/>
  <c r="S98" i="1"/>
  <c r="R98" i="1"/>
  <c r="E98" i="1"/>
  <c r="T98" i="1" s="1"/>
  <c r="M97" i="1"/>
  <c r="M114" i="1" s="1"/>
  <c r="S114" i="1" s="1"/>
  <c r="L97" i="1"/>
  <c r="K97" i="1"/>
  <c r="K114" i="1" s="1"/>
  <c r="J97" i="1"/>
  <c r="I97" i="1"/>
  <c r="I114" i="1" s="1"/>
  <c r="H97" i="1"/>
  <c r="H114" i="1" s="1"/>
  <c r="G97" i="1"/>
  <c r="F97" i="1"/>
  <c r="F114" i="1" s="1"/>
  <c r="D97" i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2" i="21" s="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3"/>
  <c r="R96" i="23"/>
  <c r="Q96" i="23"/>
  <c r="P96" i="23"/>
  <c r="E96" i="23"/>
  <c r="U95" i="23"/>
  <c r="T95" i="23"/>
  <c r="S95" i="23"/>
  <c r="R95" i="23"/>
  <c r="Q95" i="23"/>
  <c r="P95" i="23"/>
  <c r="E95" i="23"/>
  <c r="S94" i="23"/>
  <c r="R94" i="23"/>
  <c r="Q94" i="23"/>
  <c r="P94" i="23"/>
  <c r="E94" i="23"/>
  <c r="U94" i="23" s="1"/>
  <c r="S93" i="23"/>
  <c r="R93" i="23"/>
  <c r="Q93" i="23"/>
  <c r="P93" i="23"/>
  <c r="E93" i="23"/>
  <c r="U93" i="23" s="1"/>
  <c r="U92" i="23"/>
  <c r="S92" i="23"/>
  <c r="R92" i="23"/>
  <c r="Q92" i="23"/>
  <c r="P92" i="23"/>
  <c r="E92" i="23"/>
  <c r="T92" i="23" s="1"/>
  <c r="T91" i="23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O75" i="23"/>
  <c r="N75" i="23"/>
  <c r="M75" i="23"/>
  <c r="S75" i="23" s="1"/>
  <c r="L75" i="23"/>
  <c r="K75" i="23"/>
  <c r="J75" i="23"/>
  <c r="I75" i="23"/>
  <c r="H75" i="23"/>
  <c r="G75" i="23"/>
  <c r="F75" i="23"/>
  <c r="C75" i="23"/>
  <c r="B75" i="23"/>
  <c r="O74" i="23"/>
  <c r="N74" i="23"/>
  <c r="M74" i="23"/>
  <c r="S74" i="23" s="1"/>
  <c r="L74" i="23"/>
  <c r="R74" i="23" s="1"/>
  <c r="K74" i="23"/>
  <c r="J74" i="23"/>
  <c r="I74" i="23"/>
  <c r="Q74" i="23" s="1"/>
  <c r="H74" i="23"/>
  <c r="G74" i="23"/>
  <c r="F74" i="23"/>
  <c r="C74" i="23"/>
  <c r="B74" i="23"/>
  <c r="O73" i="23"/>
  <c r="N73" i="23"/>
  <c r="M73" i="23"/>
  <c r="S73" i="23" s="1"/>
  <c r="L73" i="23"/>
  <c r="R73" i="23" s="1"/>
  <c r="K73" i="23"/>
  <c r="J73" i="23"/>
  <c r="I73" i="23"/>
  <c r="H73" i="23"/>
  <c r="P73" i="23" s="1"/>
  <c r="G73" i="23"/>
  <c r="F73" i="23"/>
  <c r="C73" i="23"/>
  <c r="E73" i="23" s="1"/>
  <c r="B73" i="23"/>
  <c r="T72" i="23"/>
  <c r="S72" i="23"/>
  <c r="R72" i="23"/>
  <c r="Q72" i="23"/>
  <c r="P72" i="23"/>
  <c r="E72" i="23"/>
  <c r="U72" i="23" s="1"/>
  <c r="S71" i="23"/>
  <c r="R71" i="23"/>
  <c r="Q71" i="23"/>
  <c r="P71" i="23"/>
  <c r="E71" i="23"/>
  <c r="U71" i="23" s="1"/>
  <c r="O69" i="23"/>
  <c r="N69" i="23"/>
  <c r="M69" i="23"/>
  <c r="S69" i="23" s="1"/>
  <c r="L69" i="23"/>
  <c r="K69" i="23"/>
  <c r="J69" i="23"/>
  <c r="I69" i="23"/>
  <c r="H69" i="23"/>
  <c r="G69" i="23"/>
  <c r="F69" i="23"/>
  <c r="C69" i="23"/>
  <c r="B69" i="23"/>
  <c r="O68" i="23"/>
  <c r="N68" i="23"/>
  <c r="M68" i="23"/>
  <c r="S68" i="23" s="1"/>
  <c r="L68" i="23"/>
  <c r="R68" i="23" s="1"/>
  <c r="K68" i="23"/>
  <c r="J68" i="23"/>
  <c r="I68" i="23"/>
  <c r="Q68" i="23" s="1"/>
  <c r="H68" i="23"/>
  <c r="G68" i="23"/>
  <c r="F68" i="23"/>
  <c r="C68" i="23"/>
  <c r="B68" i="23"/>
  <c r="E68" i="23" s="1"/>
  <c r="S67" i="23"/>
  <c r="R67" i="23"/>
  <c r="Q67" i="23"/>
  <c r="P67" i="23"/>
  <c r="E67" i="23"/>
  <c r="T67" i="23" s="1"/>
  <c r="S66" i="23"/>
  <c r="R66" i="23"/>
  <c r="Q66" i="23"/>
  <c r="P66" i="23"/>
  <c r="E66" i="23"/>
  <c r="U66" i="23" s="1"/>
  <c r="S65" i="23"/>
  <c r="R65" i="23"/>
  <c r="Q65" i="23"/>
  <c r="P65" i="23"/>
  <c r="E65" i="23"/>
  <c r="U65" i="23" s="1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U63" i="23" s="1"/>
  <c r="O61" i="23"/>
  <c r="N61" i="23"/>
  <c r="M61" i="23"/>
  <c r="S61" i="23" s="1"/>
  <c r="L61" i="23"/>
  <c r="R61" i="23" s="1"/>
  <c r="K61" i="23"/>
  <c r="J61" i="23"/>
  <c r="I61" i="23"/>
  <c r="H61" i="23"/>
  <c r="P61" i="23" s="1"/>
  <c r="C61" i="23"/>
  <c r="B61" i="23"/>
  <c r="E61" i="23" s="1"/>
  <c r="T60" i="23"/>
  <c r="S60" i="23"/>
  <c r="R60" i="23"/>
  <c r="Q60" i="23"/>
  <c r="P60" i="23"/>
  <c r="E60" i="23"/>
  <c r="U60" i="23" s="1"/>
  <c r="S59" i="23"/>
  <c r="R59" i="23"/>
  <c r="Q59" i="23"/>
  <c r="P59" i="23"/>
  <c r="E59" i="23"/>
  <c r="U59" i="23" s="1"/>
  <c r="S58" i="23"/>
  <c r="R58" i="23"/>
  <c r="Q58" i="23"/>
  <c r="P58" i="23"/>
  <c r="E58" i="23"/>
  <c r="T58" i="23" s="1"/>
  <c r="S57" i="23"/>
  <c r="R57" i="23"/>
  <c r="Q57" i="23"/>
  <c r="P57" i="23"/>
  <c r="E57" i="23"/>
  <c r="U57" i="23" s="1"/>
  <c r="O55" i="23"/>
  <c r="N55" i="23"/>
  <c r="M55" i="23"/>
  <c r="S55" i="23" s="1"/>
  <c r="L55" i="23"/>
  <c r="R55" i="23" s="1"/>
  <c r="K55" i="23"/>
  <c r="J55" i="23"/>
  <c r="I55" i="23"/>
  <c r="H55" i="23"/>
  <c r="P55" i="23" s="1"/>
  <c r="G55" i="23"/>
  <c r="F55" i="23"/>
  <c r="C55" i="23"/>
  <c r="B55" i="23"/>
  <c r="S54" i="23"/>
  <c r="R54" i="23"/>
  <c r="Q54" i="23"/>
  <c r="P54" i="23"/>
  <c r="E54" i="23"/>
  <c r="U54" i="23" s="1"/>
  <c r="U53" i="23"/>
  <c r="S53" i="23"/>
  <c r="R53" i="23"/>
  <c r="Q53" i="23"/>
  <c r="P53" i="23"/>
  <c r="E53" i="23"/>
  <c r="T53" i="23" s="1"/>
  <c r="U52" i="23"/>
  <c r="S52" i="23"/>
  <c r="R52" i="23"/>
  <c r="Q52" i="23"/>
  <c r="P52" i="23"/>
  <c r="E52" i="23"/>
  <c r="T52" i="23" s="1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U45" i="23"/>
  <c r="S45" i="23"/>
  <c r="R45" i="23"/>
  <c r="Q45" i="23"/>
  <c r="P45" i="23"/>
  <c r="E45" i="23"/>
  <c r="T45" i="23" s="1"/>
  <c r="U44" i="23"/>
  <c r="S44" i="23"/>
  <c r="R44" i="23"/>
  <c r="Q44" i="23"/>
  <c r="P44" i="23"/>
  <c r="E44" i="23"/>
  <c r="T44" i="23" s="1"/>
  <c r="O42" i="23"/>
  <c r="N42" i="23"/>
  <c r="M42" i="23"/>
  <c r="S42" i="23" s="1"/>
  <c r="L42" i="23"/>
  <c r="R42" i="23" s="1"/>
  <c r="K42" i="23"/>
  <c r="J42" i="23"/>
  <c r="I42" i="23"/>
  <c r="H42" i="23"/>
  <c r="G42" i="23"/>
  <c r="F42" i="23"/>
  <c r="C42" i="23"/>
  <c r="B42" i="23"/>
  <c r="T41" i="23"/>
  <c r="S41" i="23"/>
  <c r="R41" i="23"/>
  <c r="Q41" i="23"/>
  <c r="P41" i="23"/>
  <c r="E41" i="23"/>
  <c r="U41" i="23" s="1"/>
  <c r="S40" i="23"/>
  <c r="R40" i="23"/>
  <c r="Q40" i="23"/>
  <c r="P40" i="23"/>
  <c r="E40" i="23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T37" i="23"/>
  <c r="S37" i="23"/>
  <c r="R37" i="23"/>
  <c r="Q37" i="23"/>
  <c r="P37" i="23"/>
  <c r="E37" i="23"/>
  <c r="U37" i="23" s="1"/>
  <c r="R35" i="23"/>
  <c r="O35" i="23"/>
  <c r="N35" i="23"/>
  <c r="M35" i="23"/>
  <c r="S35" i="23" s="1"/>
  <c r="L35" i="23"/>
  <c r="K35" i="23"/>
  <c r="J35" i="23"/>
  <c r="I35" i="23"/>
  <c r="H35" i="23"/>
  <c r="G35" i="23"/>
  <c r="F35" i="23"/>
  <c r="C35" i="23"/>
  <c r="E35" i="23" s="1"/>
  <c r="B35" i="23"/>
  <c r="S34" i="23"/>
  <c r="R34" i="23"/>
  <c r="Q34" i="23"/>
  <c r="P34" i="23"/>
  <c r="T34" i="23" s="1"/>
  <c r="E34" i="23"/>
  <c r="O32" i="23"/>
  <c r="N32" i="23"/>
  <c r="M32" i="23"/>
  <c r="S32" i="23" s="1"/>
  <c r="L32" i="23"/>
  <c r="K32" i="23"/>
  <c r="J32" i="23"/>
  <c r="I32" i="23"/>
  <c r="H32" i="23"/>
  <c r="G32" i="23"/>
  <c r="F32" i="23"/>
  <c r="C32" i="23"/>
  <c r="E32" i="23" s="1"/>
  <c r="B32" i="23"/>
  <c r="T31" i="23"/>
  <c r="S31" i="23"/>
  <c r="R31" i="23"/>
  <c r="Q31" i="23"/>
  <c r="U31" i="23" s="1"/>
  <c r="P31" i="23"/>
  <c r="E31" i="23"/>
  <c r="S30" i="23"/>
  <c r="R30" i="23"/>
  <c r="Q30" i="23"/>
  <c r="P30" i="23"/>
  <c r="E30" i="23"/>
  <c r="T30" i="23" s="1"/>
  <c r="S29" i="23"/>
  <c r="R29" i="23"/>
  <c r="Q29" i="23"/>
  <c r="P29" i="23"/>
  <c r="E29" i="23"/>
  <c r="U29" i="23" s="1"/>
  <c r="S28" i="23"/>
  <c r="R28" i="23"/>
  <c r="Q28" i="23"/>
  <c r="P28" i="23"/>
  <c r="E28" i="23"/>
  <c r="T28" i="23" s="1"/>
  <c r="O26" i="23"/>
  <c r="N26" i="23"/>
  <c r="M26" i="23"/>
  <c r="S26" i="23" s="1"/>
  <c r="L26" i="23"/>
  <c r="R26" i="23" s="1"/>
  <c r="K26" i="23"/>
  <c r="J26" i="23"/>
  <c r="I26" i="23"/>
  <c r="H26" i="23"/>
  <c r="G26" i="23"/>
  <c r="F26" i="23"/>
  <c r="C26" i="23"/>
  <c r="B26" i="23"/>
  <c r="U25" i="23"/>
  <c r="S25" i="23"/>
  <c r="R25" i="23"/>
  <c r="Q25" i="23"/>
  <c r="P25" i="23"/>
  <c r="E25" i="23"/>
  <c r="T25" i="23" s="1"/>
  <c r="U24" i="23"/>
  <c r="S24" i="23"/>
  <c r="R24" i="23"/>
  <c r="Q24" i="23"/>
  <c r="P24" i="23"/>
  <c r="E24" i="23"/>
  <c r="T24" i="23" s="1"/>
  <c r="S23" i="23"/>
  <c r="R23" i="23"/>
  <c r="Q23" i="23"/>
  <c r="P23" i="23"/>
  <c r="E23" i="23"/>
  <c r="U23" i="23" s="1"/>
  <c r="U22" i="23"/>
  <c r="S22" i="23"/>
  <c r="R22" i="23"/>
  <c r="Q22" i="23"/>
  <c r="P22" i="23"/>
  <c r="E22" i="23"/>
  <c r="T22" i="23" s="1"/>
  <c r="U21" i="23"/>
  <c r="S21" i="23"/>
  <c r="R21" i="23"/>
  <c r="Q21" i="23"/>
  <c r="P21" i="23"/>
  <c r="E21" i="23"/>
  <c r="T21" i="23" s="1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T19" i="23" s="1"/>
  <c r="O17" i="23"/>
  <c r="N17" i="23"/>
  <c r="M17" i="23"/>
  <c r="S17" i="23" s="1"/>
  <c r="L17" i="23"/>
  <c r="R17" i="23" s="1"/>
  <c r="K17" i="23"/>
  <c r="J17" i="23"/>
  <c r="I17" i="23"/>
  <c r="Q17" i="23" s="1"/>
  <c r="H17" i="23"/>
  <c r="G17" i="23"/>
  <c r="F17" i="23"/>
  <c r="C17" i="23"/>
  <c r="B17" i="23"/>
  <c r="S16" i="23"/>
  <c r="R16" i="23"/>
  <c r="Q16" i="23"/>
  <c r="P16" i="23"/>
  <c r="E16" i="23"/>
  <c r="T16" i="23" s="1"/>
  <c r="S15" i="23"/>
  <c r="R15" i="23"/>
  <c r="Q15" i="23"/>
  <c r="P15" i="23"/>
  <c r="E15" i="23"/>
  <c r="U15" i="23" s="1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U10" i="23"/>
  <c r="S10" i="23"/>
  <c r="R10" i="23"/>
  <c r="Q10" i="23"/>
  <c r="P10" i="23"/>
  <c r="T10" i="23" s="1"/>
  <c r="E10" i="23"/>
  <c r="S9" i="23"/>
  <c r="R9" i="23"/>
  <c r="Q9" i="23"/>
  <c r="P9" i="23"/>
  <c r="E9" i="23"/>
  <c r="S96" i="22"/>
  <c r="R96" i="22"/>
  <c r="Q96" i="22"/>
  <c r="P96" i="22"/>
  <c r="E96" i="22"/>
  <c r="T96" i="22" s="1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U91" i="22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U89" i="22"/>
  <c r="T89" i="22"/>
  <c r="S89" i="22"/>
  <c r="R89" i="22"/>
  <c r="Q89" i="22"/>
  <c r="P89" i="22"/>
  <c r="E89" i="22"/>
  <c r="S88" i="22"/>
  <c r="R88" i="22"/>
  <c r="Q88" i="22"/>
  <c r="P88" i="22"/>
  <c r="E88" i="22"/>
  <c r="U88" i="22" s="1"/>
  <c r="V75" i="22"/>
  <c r="O75" i="22"/>
  <c r="N75" i="22"/>
  <c r="M75" i="22"/>
  <c r="S75" i="22" s="1"/>
  <c r="L75" i="22"/>
  <c r="R75" i="22" s="1"/>
  <c r="K75" i="22"/>
  <c r="J75" i="22"/>
  <c r="I75" i="22"/>
  <c r="H75" i="22"/>
  <c r="G75" i="22"/>
  <c r="F75" i="22"/>
  <c r="C75" i="22"/>
  <c r="B75" i="22"/>
  <c r="O74" i="22"/>
  <c r="N74" i="22"/>
  <c r="M74" i="22"/>
  <c r="S74" i="22" s="1"/>
  <c r="L74" i="22"/>
  <c r="R74" i="22" s="1"/>
  <c r="K74" i="22"/>
  <c r="J74" i="22"/>
  <c r="I74" i="22"/>
  <c r="Q74" i="22" s="1"/>
  <c r="H74" i="22"/>
  <c r="G74" i="22"/>
  <c r="F74" i="22"/>
  <c r="C74" i="22"/>
  <c r="B74" i="22"/>
  <c r="E74" i="22" s="1"/>
  <c r="S73" i="22"/>
  <c r="R73" i="22"/>
  <c r="O73" i="22"/>
  <c r="N73" i="22"/>
  <c r="M73" i="22"/>
  <c r="L73" i="22"/>
  <c r="K73" i="22"/>
  <c r="J73" i="22"/>
  <c r="I73" i="22"/>
  <c r="H73" i="22"/>
  <c r="P73" i="22" s="1"/>
  <c r="G73" i="22"/>
  <c r="F73" i="22"/>
  <c r="C73" i="22"/>
  <c r="B73" i="22"/>
  <c r="E73" i="22" s="1"/>
  <c r="S72" i="22"/>
  <c r="R72" i="22"/>
  <c r="Q72" i="22"/>
  <c r="P72" i="22"/>
  <c r="E72" i="22"/>
  <c r="S71" i="22"/>
  <c r="R71" i="22"/>
  <c r="Q71" i="22"/>
  <c r="P71" i="22"/>
  <c r="T71" i="22" s="1"/>
  <c r="E71" i="22"/>
  <c r="U71" i="22" s="1"/>
  <c r="V69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S68" i="22" s="1"/>
  <c r="L68" i="22"/>
  <c r="R68" i="22" s="1"/>
  <c r="K68" i="22"/>
  <c r="J68" i="22"/>
  <c r="I68" i="22"/>
  <c r="H68" i="22"/>
  <c r="G68" i="22"/>
  <c r="F68" i="22"/>
  <c r="C68" i="22"/>
  <c r="B68" i="22"/>
  <c r="S67" i="22"/>
  <c r="R67" i="22"/>
  <c r="Q67" i="22"/>
  <c r="P67" i="22"/>
  <c r="E67" i="22"/>
  <c r="U67" i="22" s="1"/>
  <c r="U66" i="22"/>
  <c r="S66" i="22"/>
  <c r="R66" i="22"/>
  <c r="Q66" i="22"/>
  <c r="P66" i="22"/>
  <c r="E66" i="22"/>
  <c r="T66" i="22" s="1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O61" i="22"/>
  <c r="N61" i="22"/>
  <c r="M61" i="22"/>
  <c r="S61" i="22" s="1"/>
  <c r="L61" i="22"/>
  <c r="R61" i="22" s="1"/>
  <c r="K61" i="22"/>
  <c r="J61" i="22"/>
  <c r="I61" i="22"/>
  <c r="H61" i="22"/>
  <c r="C61" i="22"/>
  <c r="B61" i="22"/>
  <c r="E61" i="22" s="1"/>
  <c r="U60" i="22"/>
  <c r="T60" i="22"/>
  <c r="S60" i="22"/>
  <c r="R60" i="22"/>
  <c r="Q60" i="22"/>
  <c r="P60" i="22"/>
  <c r="E60" i="22"/>
  <c r="U59" i="22"/>
  <c r="S59" i="22"/>
  <c r="R59" i="22"/>
  <c r="Q59" i="22"/>
  <c r="P59" i="22"/>
  <c r="E59" i="22"/>
  <c r="T59" i="22" s="1"/>
  <c r="S58" i="22"/>
  <c r="R58" i="22"/>
  <c r="Q58" i="22"/>
  <c r="P58" i="22"/>
  <c r="E58" i="22"/>
  <c r="U58" i="22" s="1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H55" i="22"/>
  <c r="G55" i="22"/>
  <c r="F55" i="22"/>
  <c r="C55" i="22"/>
  <c r="B55" i="22"/>
  <c r="E55" i="22" s="1"/>
  <c r="S54" i="22"/>
  <c r="R54" i="22"/>
  <c r="Q54" i="22"/>
  <c r="P54" i="22"/>
  <c r="E54" i="22"/>
  <c r="S53" i="22"/>
  <c r="R53" i="22"/>
  <c r="Q53" i="22"/>
  <c r="P53" i="22"/>
  <c r="T53" i="22" s="1"/>
  <c r="E53" i="22"/>
  <c r="U53" i="22" s="1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U49" i="22"/>
  <c r="T49" i="22"/>
  <c r="S49" i="22"/>
  <c r="R49" i="22"/>
  <c r="Q49" i="22"/>
  <c r="P49" i="22"/>
  <c r="E49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U46" i="22"/>
  <c r="S46" i="22"/>
  <c r="R46" i="22"/>
  <c r="Q46" i="22"/>
  <c r="P46" i="22"/>
  <c r="E46" i="22"/>
  <c r="U45" i="22"/>
  <c r="S45" i="22"/>
  <c r="R45" i="22"/>
  <c r="Q45" i="22"/>
  <c r="P45" i="22"/>
  <c r="E45" i="22"/>
  <c r="T45" i="22" s="1"/>
  <c r="S44" i="22"/>
  <c r="R44" i="22"/>
  <c r="Q44" i="22"/>
  <c r="P44" i="22"/>
  <c r="E44" i="22"/>
  <c r="U44" i="22" s="1"/>
  <c r="V42" i="22"/>
  <c r="O42" i="22"/>
  <c r="N42" i="22"/>
  <c r="M42" i="22"/>
  <c r="L42" i="22"/>
  <c r="R42" i="22" s="1"/>
  <c r="K42" i="22"/>
  <c r="J42" i="22"/>
  <c r="I42" i="22"/>
  <c r="H42" i="22"/>
  <c r="G42" i="22"/>
  <c r="F42" i="22"/>
  <c r="C42" i="22"/>
  <c r="B42" i="22"/>
  <c r="U41" i="22"/>
  <c r="S41" i="22"/>
  <c r="R41" i="22"/>
  <c r="Q41" i="22"/>
  <c r="P41" i="22"/>
  <c r="E41" i="22"/>
  <c r="T41" i="22" s="1"/>
  <c r="S40" i="22"/>
  <c r="R40" i="22"/>
  <c r="Q40" i="22"/>
  <c r="P40" i="22"/>
  <c r="E40" i="22"/>
  <c r="S39" i="22"/>
  <c r="R39" i="22"/>
  <c r="Q39" i="22"/>
  <c r="P39" i="22"/>
  <c r="E39" i="22"/>
  <c r="T39" i="22" s="1"/>
  <c r="S38" i="22"/>
  <c r="R38" i="22"/>
  <c r="Q38" i="22"/>
  <c r="P38" i="22"/>
  <c r="E38" i="22"/>
  <c r="U38" i="22" s="1"/>
  <c r="S37" i="22"/>
  <c r="R37" i="22"/>
  <c r="Q37" i="22"/>
  <c r="P37" i="22"/>
  <c r="T37" i="22" s="1"/>
  <c r="E37" i="22"/>
  <c r="O35" i="22"/>
  <c r="N35" i="22"/>
  <c r="M35" i="22"/>
  <c r="S35" i="22" s="1"/>
  <c r="L35" i="22"/>
  <c r="R35" i="22" s="1"/>
  <c r="K35" i="22"/>
  <c r="J35" i="22"/>
  <c r="I35" i="22"/>
  <c r="H35" i="22"/>
  <c r="G35" i="22"/>
  <c r="F35" i="22"/>
  <c r="C35" i="22"/>
  <c r="E35" i="22" s="1"/>
  <c r="B35" i="22"/>
  <c r="S34" i="22"/>
  <c r="R34" i="22"/>
  <c r="Q34" i="22"/>
  <c r="P34" i="22"/>
  <c r="E34" i="22"/>
  <c r="R32" i="22"/>
  <c r="O32" i="22"/>
  <c r="N32" i="22"/>
  <c r="M32" i="22"/>
  <c r="S32" i="22" s="1"/>
  <c r="L32" i="22"/>
  <c r="K32" i="22"/>
  <c r="J32" i="22"/>
  <c r="I32" i="22"/>
  <c r="Q32" i="22" s="1"/>
  <c r="H32" i="22"/>
  <c r="P32" i="22" s="1"/>
  <c r="G32" i="22"/>
  <c r="F32" i="22"/>
  <c r="C32" i="22"/>
  <c r="B32" i="22"/>
  <c r="U31" i="22"/>
  <c r="S31" i="22"/>
  <c r="R31" i="22"/>
  <c r="Q31" i="22"/>
  <c r="P31" i="22"/>
  <c r="E31" i="22"/>
  <c r="T31" i="22" s="1"/>
  <c r="S30" i="22"/>
  <c r="R30" i="22"/>
  <c r="Q30" i="22"/>
  <c r="P30" i="22"/>
  <c r="E30" i="22"/>
  <c r="S29" i="22"/>
  <c r="R29" i="22"/>
  <c r="Q29" i="22"/>
  <c r="P29" i="22"/>
  <c r="E29" i="22"/>
  <c r="U29" i="22" s="1"/>
  <c r="U28" i="22"/>
  <c r="S28" i="22"/>
  <c r="R28" i="22"/>
  <c r="Q28" i="22"/>
  <c r="P28" i="22"/>
  <c r="E28" i="22"/>
  <c r="T28" i="22" s="1"/>
  <c r="R26" i="22"/>
  <c r="O26" i="22"/>
  <c r="N26" i="22"/>
  <c r="M26" i="22"/>
  <c r="S26" i="22" s="1"/>
  <c r="L26" i="22"/>
  <c r="K26" i="22"/>
  <c r="J26" i="22"/>
  <c r="I26" i="22"/>
  <c r="H26" i="22"/>
  <c r="G26" i="22"/>
  <c r="F26" i="22"/>
  <c r="C26" i="22"/>
  <c r="B26" i="22"/>
  <c r="S25" i="22"/>
  <c r="R25" i="22"/>
  <c r="Q25" i="22"/>
  <c r="P25" i="22"/>
  <c r="E25" i="22"/>
  <c r="T24" i="22"/>
  <c r="S24" i="22"/>
  <c r="R24" i="22"/>
  <c r="Q24" i="22"/>
  <c r="P24" i="22"/>
  <c r="E24" i="22"/>
  <c r="U24" i="22" s="1"/>
  <c r="T23" i="22"/>
  <c r="S23" i="22"/>
  <c r="R23" i="22"/>
  <c r="Q23" i="22"/>
  <c r="P23" i="22"/>
  <c r="E23" i="22"/>
  <c r="U23" i="22" s="1"/>
  <c r="S22" i="22"/>
  <c r="R22" i="22"/>
  <c r="Q22" i="22"/>
  <c r="P22" i="22"/>
  <c r="E22" i="22"/>
  <c r="T22" i="22" s="1"/>
  <c r="S21" i="22"/>
  <c r="R21" i="22"/>
  <c r="Q21" i="22"/>
  <c r="P21" i="22"/>
  <c r="E21" i="22"/>
  <c r="U21" i="22" s="1"/>
  <c r="U20" i="22"/>
  <c r="S20" i="22"/>
  <c r="R20" i="22"/>
  <c r="Q20" i="22"/>
  <c r="P20" i="22"/>
  <c r="E20" i="22"/>
  <c r="T20" i="22" s="1"/>
  <c r="T19" i="22"/>
  <c r="S19" i="22"/>
  <c r="R19" i="22"/>
  <c r="Q19" i="22"/>
  <c r="P19" i="22"/>
  <c r="E19" i="22"/>
  <c r="U19" i="22" s="1"/>
  <c r="O17" i="22"/>
  <c r="N17" i="22"/>
  <c r="M17" i="22"/>
  <c r="L17" i="22"/>
  <c r="R17" i="22" s="1"/>
  <c r="K17" i="22"/>
  <c r="J17" i="22"/>
  <c r="I17" i="22"/>
  <c r="H17" i="22"/>
  <c r="G17" i="22"/>
  <c r="F17" i="22"/>
  <c r="C17" i="22"/>
  <c r="B17" i="22"/>
  <c r="E17" i="22" s="1"/>
  <c r="S16" i="22"/>
  <c r="R16" i="22"/>
  <c r="Q16" i="22"/>
  <c r="P16" i="22"/>
  <c r="E16" i="22"/>
  <c r="S15" i="22"/>
  <c r="R15" i="22"/>
  <c r="Q15" i="22"/>
  <c r="P15" i="22"/>
  <c r="E15" i="22"/>
  <c r="U15" i="22" s="1"/>
  <c r="U14" i="22"/>
  <c r="S14" i="22"/>
  <c r="R14" i="22"/>
  <c r="Q14" i="22"/>
  <c r="P14" i="22"/>
  <c r="E14" i="22"/>
  <c r="T14" i="22" s="1"/>
  <c r="U13" i="22"/>
  <c r="T13" i="22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S96" i="21"/>
  <c r="R96" i="21"/>
  <c r="Q96" i="21"/>
  <c r="P96" i="21"/>
  <c r="E96" i="21"/>
  <c r="S95" i="21"/>
  <c r="R95" i="21"/>
  <c r="Q95" i="21"/>
  <c r="P95" i="21"/>
  <c r="E95" i="21"/>
  <c r="U94" i="21"/>
  <c r="S94" i="21"/>
  <c r="R94" i="21"/>
  <c r="Q94" i="21"/>
  <c r="P94" i="21"/>
  <c r="E94" i="21"/>
  <c r="T94" i="21" s="1"/>
  <c r="T93" i="21"/>
  <c r="S93" i="21"/>
  <c r="R93" i="21"/>
  <c r="Q93" i="21"/>
  <c r="U93" i="21" s="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O75" i="21"/>
  <c r="N75" i="21"/>
  <c r="M75" i="21"/>
  <c r="S75" i="21" s="1"/>
  <c r="L75" i="21"/>
  <c r="K75" i="21"/>
  <c r="J75" i="21"/>
  <c r="I75" i="21"/>
  <c r="H75" i="21"/>
  <c r="G75" i="21"/>
  <c r="F75" i="21"/>
  <c r="C75" i="21"/>
  <c r="B75" i="21"/>
  <c r="O74" i="21"/>
  <c r="N74" i="21"/>
  <c r="M74" i="21"/>
  <c r="S74" i="21" s="1"/>
  <c r="L74" i="21"/>
  <c r="R74" i="21" s="1"/>
  <c r="K74" i="21"/>
  <c r="J74" i="21"/>
  <c r="I74" i="21"/>
  <c r="H74" i="21"/>
  <c r="G74" i="21"/>
  <c r="F74" i="21"/>
  <c r="E74" i="21"/>
  <c r="C74" i="21"/>
  <c r="B74" i="21"/>
  <c r="O73" i="21"/>
  <c r="N73" i="21"/>
  <c r="M73" i="21"/>
  <c r="S73" i="21" s="1"/>
  <c r="L73" i="21"/>
  <c r="R73" i="21" s="1"/>
  <c r="K73" i="21"/>
  <c r="J73" i="21"/>
  <c r="I73" i="21"/>
  <c r="H73" i="21"/>
  <c r="P73" i="21" s="1"/>
  <c r="G73" i="21"/>
  <c r="F73" i="21"/>
  <c r="C73" i="21"/>
  <c r="B73" i="21"/>
  <c r="S72" i="21"/>
  <c r="R72" i="21"/>
  <c r="Q72" i="21"/>
  <c r="P72" i="21"/>
  <c r="E72" i="21"/>
  <c r="U72" i="21" s="1"/>
  <c r="S71" i="21"/>
  <c r="R71" i="21"/>
  <c r="Q71" i="21"/>
  <c r="U71" i="21" s="1"/>
  <c r="P71" i="21"/>
  <c r="E71" i="21"/>
  <c r="O69" i="21"/>
  <c r="N69" i="21"/>
  <c r="M69" i="21"/>
  <c r="S69" i="21" s="1"/>
  <c r="L69" i="21"/>
  <c r="K69" i="21"/>
  <c r="J69" i="21"/>
  <c r="I69" i="21"/>
  <c r="H69" i="21"/>
  <c r="G69" i="21"/>
  <c r="F69" i="21"/>
  <c r="C69" i="21"/>
  <c r="B69" i="21"/>
  <c r="S68" i="21"/>
  <c r="O68" i="21"/>
  <c r="N68" i="21"/>
  <c r="M68" i="21"/>
  <c r="L68" i="21"/>
  <c r="R68" i="21" s="1"/>
  <c r="K68" i="21"/>
  <c r="J68" i="21"/>
  <c r="I68" i="21"/>
  <c r="Q68" i="21" s="1"/>
  <c r="H68" i="21"/>
  <c r="G68" i="21"/>
  <c r="F68" i="21"/>
  <c r="C68" i="21"/>
  <c r="B68" i="21"/>
  <c r="E68" i="21" s="1"/>
  <c r="S67" i="21"/>
  <c r="R67" i="21"/>
  <c r="Q67" i="21"/>
  <c r="P67" i="21"/>
  <c r="E67" i="21"/>
  <c r="U67" i="21" s="1"/>
  <c r="U66" i="21"/>
  <c r="S66" i="21"/>
  <c r="R66" i="21"/>
  <c r="Q66" i="21"/>
  <c r="P66" i="21"/>
  <c r="E66" i="21"/>
  <c r="T66" i="21" s="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T63" i="21"/>
  <c r="S63" i="21"/>
  <c r="R63" i="21"/>
  <c r="Q63" i="21"/>
  <c r="P63" i="21"/>
  <c r="E63" i="21"/>
  <c r="U63" i="21" s="1"/>
  <c r="O61" i="21"/>
  <c r="N61" i="21"/>
  <c r="M61" i="21"/>
  <c r="S61" i="21" s="1"/>
  <c r="L61" i="21"/>
  <c r="R61" i="21" s="1"/>
  <c r="K61" i="21"/>
  <c r="J61" i="21"/>
  <c r="I61" i="21"/>
  <c r="H61" i="21"/>
  <c r="C61" i="21"/>
  <c r="E61" i="21" s="1"/>
  <c r="B61" i="21"/>
  <c r="S60" i="21"/>
  <c r="R60" i="21"/>
  <c r="Q60" i="21"/>
  <c r="P60" i="21"/>
  <c r="E60" i="21"/>
  <c r="U60" i="21" s="1"/>
  <c r="S59" i="21"/>
  <c r="R59" i="21"/>
  <c r="Q59" i="21"/>
  <c r="P59" i="21"/>
  <c r="E59" i="21"/>
  <c r="S58" i="21"/>
  <c r="R58" i="21"/>
  <c r="Q58" i="21"/>
  <c r="P58" i="21"/>
  <c r="E58" i="21"/>
  <c r="U58" i="21" s="1"/>
  <c r="S57" i="21"/>
  <c r="R57" i="21"/>
  <c r="Q57" i="21"/>
  <c r="P57" i="21"/>
  <c r="E57" i="21"/>
  <c r="O55" i="21"/>
  <c r="N55" i="21"/>
  <c r="M55" i="21"/>
  <c r="S55" i="21" s="1"/>
  <c r="L55" i="21"/>
  <c r="K55" i="21"/>
  <c r="J55" i="21"/>
  <c r="I55" i="21"/>
  <c r="H55" i="21"/>
  <c r="G55" i="21"/>
  <c r="F55" i="21"/>
  <c r="C55" i="21"/>
  <c r="B55" i="21"/>
  <c r="E55" i="21" s="1"/>
  <c r="S54" i="21"/>
  <c r="R54" i="21"/>
  <c r="Q54" i="21"/>
  <c r="P54" i="21"/>
  <c r="E54" i="21"/>
  <c r="S53" i="21"/>
  <c r="R53" i="21"/>
  <c r="Q53" i="21"/>
  <c r="P53" i="21"/>
  <c r="T53" i="21" s="1"/>
  <c r="E53" i="21"/>
  <c r="U53" i="21" s="1"/>
  <c r="S52" i="21"/>
  <c r="R52" i="21"/>
  <c r="Q52" i="21"/>
  <c r="P52" i="21"/>
  <c r="E52" i="21"/>
  <c r="T51" i="21"/>
  <c r="S51" i="21"/>
  <c r="R51" i="21"/>
  <c r="Q51" i="21"/>
  <c r="P51" i="21"/>
  <c r="E51" i="21"/>
  <c r="U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S47" i="21"/>
  <c r="R47" i="21"/>
  <c r="Q47" i="21"/>
  <c r="P47" i="21"/>
  <c r="E47" i="2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O42" i="21"/>
  <c r="N42" i="21"/>
  <c r="M42" i="21"/>
  <c r="S42" i="21" s="1"/>
  <c r="L42" i="21"/>
  <c r="R42" i="21" s="1"/>
  <c r="K42" i="21"/>
  <c r="J42" i="21"/>
  <c r="I42" i="21"/>
  <c r="H42" i="21"/>
  <c r="G42" i="21"/>
  <c r="F42" i="21"/>
  <c r="C42" i="21"/>
  <c r="B42" i="21"/>
  <c r="E42" i="21" s="1"/>
  <c r="T41" i="21"/>
  <c r="S41" i="21"/>
  <c r="R41" i="21"/>
  <c r="Q41" i="21"/>
  <c r="P41" i="21"/>
  <c r="E41" i="21"/>
  <c r="U41" i="21" s="1"/>
  <c r="U40" i="2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S38" i="21"/>
  <c r="R38" i="21"/>
  <c r="Q38" i="21"/>
  <c r="P38" i="21"/>
  <c r="E38" i="21"/>
  <c r="T37" i="21"/>
  <c r="S37" i="21"/>
  <c r="R37" i="21"/>
  <c r="Q37" i="21"/>
  <c r="P37" i="21"/>
  <c r="E37" i="21"/>
  <c r="O35" i="21"/>
  <c r="N35" i="21"/>
  <c r="M35" i="21"/>
  <c r="S35" i="21" s="1"/>
  <c r="L35" i="21"/>
  <c r="K35" i="21"/>
  <c r="J35" i="21"/>
  <c r="I35" i="21"/>
  <c r="H35" i="21"/>
  <c r="P35" i="21" s="1"/>
  <c r="G35" i="21"/>
  <c r="F35" i="21"/>
  <c r="C35" i="21"/>
  <c r="B35" i="21"/>
  <c r="E35" i="21" s="1"/>
  <c r="S34" i="21"/>
  <c r="R34" i="21"/>
  <c r="Q34" i="21"/>
  <c r="P34" i="21"/>
  <c r="E34" i="21"/>
  <c r="O32" i="21"/>
  <c r="N32" i="21"/>
  <c r="M32" i="21"/>
  <c r="S32" i="21" s="1"/>
  <c r="L32" i="21"/>
  <c r="R32" i="21" s="1"/>
  <c r="K32" i="21"/>
  <c r="J32" i="21"/>
  <c r="I32" i="21"/>
  <c r="H32" i="21"/>
  <c r="G32" i="21"/>
  <c r="F32" i="21"/>
  <c r="C32" i="21"/>
  <c r="B32" i="21"/>
  <c r="S31" i="21"/>
  <c r="R31" i="21"/>
  <c r="Q31" i="21"/>
  <c r="P31" i="21"/>
  <c r="E31" i="21"/>
  <c r="U31" i="21" s="1"/>
  <c r="S30" i="21"/>
  <c r="R30" i="21"/>
  <c r="Q30" i="21"/>
  <c r="P30" i="21"/>
  <c r="E30" i="21"/>
  <c r="T30" i="21" s="1"/>
  <c r="U29" i="21"/>
  <c r="S29" i="21"/>
  <c r="R29" i="21"/>
  <c r="Q29" i="21"/>
  <c r="P29" i="21"/>
  <c r="E29" i="21"/>
  <c r="T29" i="21" s="1"/>
  <c r="S28" i="21"/>
  <c r="R28" i="21"/>
  <c r="Q28" i="21"/>
  <c r="P28" i="21"/>
  <c r="E28" i="21"/>
  <c r="U28" i="21" s="1"/>
  <c r="O26" i="21"/>
  <c r="N26" i="21"/>
  <c r="M26" i="21"/>
  <c r="S26" i="21" s="1"/>
  <c r="L26" i="21"/>
  <c r="R26" i="21" s="1"/>
  <c r="K26" i="21"/>
  <c r="J26" i="21"/>
  <c r="I26" i="21"/>
  <c r="H26" i="21"/>
  <c r="G26" i="21"/>
  <c r="F26" i="21"/>
  <c r="C26" i="21"/>
  <c r="B26" i="21"/>
  <c r="U25" i="21"/>
  <c r="S25" i="21"/>
  <c r="R25" i="21"/>
  <c r="Q25" i="21"/>
  <c r="P25" i="21"/>
  <c r="E25" i="21"/>
  <c r="T25" i="21" s="1"/>
  <c r="U24" i="21"/>
  <c r="T24" i="21"/>
  <c r="S24" i="21"/>
  <c r="R24" i="21"/>
  <c r="Q24" i="21"/>
  <c r="P24" i="21"/>
  <c r="E24" i="21"/>
  <c r="S23" i="21"/>
  <c r="R23" i="21"/>
  <c r="Q23" i="21"/>
  <c r="P23" i="21"/>
  <c r="E23" i="21"/>
  <c r="U23" i="21" s="1"/>
  <c r="T22" i="21"/>
  <c r="S22" i="21"/>
  <c r="R22" i="21"/>
  <c r="Q22" i="21"/>
  <c r="P22" i="21"/>
  <c r="E22" i="21"/>
  <c r="U22" i="21" s="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S19" i="21"/>
  <c r="R19" i="21"/>
  <c r="Q19" i="21"/>
  <c r="P19" i="21"/>
  <c r="E19" i="21"/>
  <c r="O17" i="21"/>
  <c r="N17" i="21"/>
  <c r="M17" i="21"/>
  <c r="S17" i="21" s="1"/>
  <c r="L17" i="21"/>
  <c r="R17" i="21" s="1"/>
  <c r="K17" i="21"/>
  <c r="J17" i="21"/>
  <c r="I17" i="21"/>
  <c r="H17" i="21"/>
  <c r="G17" i="21"/>
  <c r="F17" i="21"/>
  <c r="C17" i="21"/>
  <c r="B17" i="21"/>
  <c r="E17" i="21" s="1"/>
  <c r="S16" i="21"/>
  <c r="R16" i="21"/>
  <c r="Q16" i="21"/>
  <c r="P16" i="21"/>
  <c r="E16" i="21"/>
  <c r="T16" i="21" s="1"/>
  <c r="S15" i="21"/>
  <c r="R15" i="21"/>
  <c r="Q15" i="21"/>
  <c r="P15" i="21"/>
  <c r="E15" i="21"/>
  <c r="T14" i="21"/>
  <c r="S14" i="21"/>
  <c r="R14" i="21"/>
  <c r="Q14" i="21"/>
  <c r="P14" i="21"/>
  <c r="E14" i="21"/>
  <c r="U14" i="21" s="1"/>
  <c r="T13" i="2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U11" i="21"/>
  <c r="T11" i="21"/>
  <c r="S11" i="21"/>
  <c r="R11" i="21"/>
  <c r="Q11" i="21"/>
  <c r="P11" i="21"/>
  <c r="E11" i="21"/>
  <c r="S10" i="21"/>
  <c r="R10" i="21"/>
  <c r="Q10" i="21"/>
  <c r="U10" i="21" s="1"/>
  <c r="P10" i="21"/>
  <c r="T10" i="21" s="1"/>
  <c r="E10" i="21"/>
  <c r="S9" i="21"/>
  <c r="R9" i="21"/>
  <c r="Q9" i="21"/>
  <c r="P9" i="21"/>
  <c r="E9" i="21"/>
  <c r="T9" i="21" s="1"/>
  <c r="S96" i="20"/>
  <c r="R96" i="20"/>
  <c r="Q96" i="20"/>
  <c r="P96" i="20"/>
  <c r="E96" i="20"/>
  <c r="T96" i="20" s="1"/>
  <c r="S95" i="20"/>
  <c r="R95" i="20"/>
  <c r="Q95" i="20"/>
  <c r="P95" i="20"/>
  <c r="E95" i="20"/>
  <c r="S94" i="20"/>
  <c r="R94" i="20"/>
  <c r="Q94" i="20"/>
  <c r="P94" i="20"/>
  <c r="E94" i="20"/>
  <c r="T94" i="20" s="1"/>
  <c r="U93" i="20"/>
  <c r="S93" i="20"/>
  <c r="R93" i="20"/>
  <c r="Q93" i="20"/>
  <c r="P93" i="20"/>
  <c r="T93" i="20" s="1"/>
  <c r="E93" i="20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O75" i="20"/>
  <c r="S75" i="20" s="1"/>
  <c r="N75" i="20"/>
  <c r="M75" i="20"/>
  <c r="L75" i="20"/>
  <c r="K75" i="20"/>
  <c r="J75" i="20"/>
  <c r="I75" i="20"/>
  <c r="H75" i="20"/>
  <c r="G75" i="20"/>
  <c r="F75" i="20"/>
  <c r="C75" i="20"/>
  <c r="B75" i="20"/>
  <c r="O74" i="20"/>
  <c r="S74" i="20" s="1"/>
  <c r="N74" i="20"/>
  <c r="M74" i="20"/>
  <c r="L74" i="20"/>
  <c r="K74" i="20"/>
  <c r="J74" i="20"/>
  <c r="I74" i="20"/>
  <c r="H74" i="20"/>
  <c r="P74" i="20" s="1"/>
  <c r="G74" i="20"/>
  <c r="F74" i="20"/>
  <c r="C74" i="20"/>
  <c r="B74" i="20"/>
  <c r="S73" i="20"/>
  <c r="O73" i="20"/>
  <c r="N73" i="20"/>
  <c r="M73" i="20"/>
  <c r="L73" i="20"/>
  <c r="R73" i="20" s="1"/>
  <c r="K73" i="20"/>
  <c r="J73" i="20"/>
  <c r="I73" i="20"/>
  <c r="H73" i="20"/>
  <c r="P73" i="20" s="1"/>
  <c r="G73" i="20"/>
  <c r="F73" i="20"/>
  <c r="C73" i="20"/>
  <c r="B73" i="20"/>
  <c r="E73" i="20" s="1"/>
  <c r="S72" i="20"/>
  <c r="R72" i="20"/>
  <c r="Q72" i="20"/>
  <c r="P72" i="20"/>
  <c r="E72" i="20"/>
  <c r="T72" i="20" s="1"/>
  <c r="U71" i="20"/>
  <c r="S71" i="20"/>
  <c r="R71" i="20"/>
  <c r="Q71" i="20"/>
  <c r="P71" i="20"/>
  <c r="E71" i="20"/>
  <c r="R69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S68" i="20" s="1"/>
  <c r="L68" i="20"/>
  <c r="R68" i="20" s="1"/>
  <c r="K68" i="20"/>
  <c r="J68" i="20"/>
  <c r="I68" i="20"/>
  <c r="H68" i="20"/>
  <c r="G68" i="20"/>
  <c r="F68" i="20"/>
  <c r="C68" i="20"/>
  <c r="B68" i="20"/>
  <c r="S67" i="20"/>
  <c r="R67" i="20"/>
  <c r="Q67" i="20"/>
  <c r="P67" i="20"/>
  <c r="E67" i="20"/>
  <c r="T67" i="20" s="1"/>
  <c r="S66" i="20"/>
  <c r="R66" i="20"/>
  <c r="Q66" i="20"/>
  <c r="P66" i="20"/>
  <c r="E66" i="20"/>
  <c r="T65" i="20"/>
  <c r="S65" i="20"/>
  <c r="R65" i="20"/>
  <c r="Q65" i="20"/>
  <c r="P65" i="20"/>
  <c r="E65" i="20"/>
  <c r="U65" i="20" s="1"/>
  <c r="T64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O61" i="20"/>
  <c r="N61" i="20"/>
  <c r="M61" i="20"/>
  <c r="S61" i="20" s="1"/>
  <c r="L61" i="20"/>
  <c r="R61" i="20" s="1"/>
  <c r="K61" i="20"/>
  <c r="J61" i="20"/>
  <c r="I61" i="20"/>
  <c r="H61" i="20"/>
  <c r="C61" i="20"/>
  <c r="B61" i="20"/>
  <c r="E61" i="20" s="1"/>
  <c r="S60" i="20"/>
  <c r="R60" i="20"/>
  <c r="Q60" i="20"/>
  <c r="P60" i="20"/>
  <c r="E60" i="20"/>
  <c r="U60" i="20" s="1"/>
  <c r="S59" i="20"/>
  <c r="R59" i="20"/>
  <c r="Q59" i="20"/>
  <c r="P59" i="20"/>
  <c r="E59" i="20"/>
  <c r="U59" i="20" s="1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O55" i="20"/>
  <c r="N55" i="20"/>
  <c r="M55" i="20"/>
  <c r="L55" i="20"/>
  <c r="R55" i="20" s="1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S53" i="20"/>
  <c r="R53" i="20"/>
  <c r="Q53" i="20"/>
  <c r="U53" i="20" s="1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O42" i="20"/>
  <c r="N42" i="20"/>
  <c r="M42" i="20"/>
  <c r="S42" i="20" s="1"/>
  <c r="L42" i="20"/>
  <c r="R42" i="20" s="1"/>
  <c r="K42" i="20"/>
  <c r="J42" i="20"/>
  <c r="I42" i="20"/>
  <c r="H42" i="20"/>
  <c r="G42" i="20"/>
  <c r="F42" i="20"/>
  <c r="C42" i="20"/>
  <c r="B42" i="20"/>
  <c r="E42" i="20" s="1"/>
  <c r="S41" i="20"/>
  <c r="R41" i="20"/>
  <c r="Q41" i="20"/>
  <c r="P41" i="20"/>
  <c r="E41" i="20"/>
  <c r="U41" i="20" s="1"/>
  <c r="S40" i="20"/>
  <c r="R40" i="20"/>
  <c r="Q40" i="20"/>
  <c r="P40" i="20"/>
  <c r="E40" i="20"/>
  <c r="U40" i="20" s="1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T37" i="20" s="1"/>
  <c r="O35" i="20"/>
  <c r="N35" i="20"/>
  <c r="M35" i="20"/>
  <c r="S35" i="20" s="1"/>
  <c r="L35" i="20"/>
  <c r="R35" i="20" s="1"/>
  <c r="K35" i="20"/>
  <c r="J35" i="20"/>
  <c r="I35" i="20"/>
  <c r="H35" i="20"/>
  <c r="G35" i="20"/>
  <c r="F35" i="20"/>
  <c r="C35" i="20"/>
  <c r="E35" i="20" s="1"/>
  <c r="B35" i="20"/>
  <c r="T34" i="20"/>
  <c r="S34" i="20"/>
  <c r="R34" i="20"/>
  <c r="Q34" i="20"/>
  <c r="P34" i="20"/>
  <c r="E34" i="20"/>
  <c r="U34" i="20" s="1"/>
  <c r="O32" i="20"/>
  <c r="N32" i="20"/>
  <c r="M32" i="20"/>
  <c r="S32" i="20" s="1"/>
  <c r="L32" i="20"/>
  <c r="R32" i="20" s="1"/>
  <c r="K32" i="20"/>
  <c r="J32" i="20"/>
  <c r="I32" i="20"/>
  <c r="H32" i="20"/>
  <c r="G32" i="20"/>
  <c r="F32" i="20"/>
  <c r="C32" i="20"/>
  <c r="B32" i="20"/>
  <c r="T31" i="20"/>
  <c r="S31" i="20"/>
  <c r="R31" i="20"/>
  <c r="Q31" i="20"/>
  <c r="P31" i="20"/>
  <c r="E31" i="20"/>
  <c r="U31" i="20" s="1"/>
  <c r="S30" i="20"/>
  <c r="R30" i="20"/>
  <c r="Q30" i="20"/>
  <c r="P30" i="20"/>
  <c r="E30" i="20"/>
  <c r="T30" i="20" s="1"/>
  <c r="U29" i="20"/>
  <c r="T29" i="20"/>
  <c r="S29" i="20"/>
  <c r="R29" i="20"/>
  <c r="Q29" i="20"/>
  <c r="P29" i="20"/>
  <c r="E29" i="20"/>
  <c r="S28" i="20"/>
  <c r="R28" i="20"/>
  <c r="Q28" i="20"/>
  <c r="P28" i="20"/>
  <c r="E28" i="20"/>
  <c r="U28" i="20" s="1"/>
  <c r="O26" i="20"/>
  <c r="N26" i="20"/>
  <c r="M26" i="20"/>
  <c r="S26" i="20" s="1"/>
  <c r="L26" i="20"/>
  <c r="R26" i="20" s="1"/>
  <c r="K26" i="20"/>
  <c r="J26" i="20"/>
  <c r="I26" i="20"/>
  <c r="H26" i="20"/>
  <c r="P26" i="20" s="1"/>
  <c r="G26" i="20"/>
  <c r="F26" i="20"/>
  <c r="C26" i="20"/>
  <c r="E26" i="20" s="1"/>
  <c r="B26" i="20"/>
  <c r="S25" i="20"/>
  <c r="R25" i="20"/>
  <c r="Q25" i="20"/>
  <c r="P25" i="20"/>
  <c r="E25" i="20"/>
  <c r="U25" i="20" s="1"/>
  <c r="S24" i="20"/>
  <c r="R24" i="20"/>
  <c r="Q24" i="20"/>
  <c r="P24" i="20"/>
  <c r="E24" i="20"/>
  <c r="U24" i="20" s="1"/>
  <c r="S23" i="20"/>
  <c r="R23" i="20"/>
  <c r="Q23" i="20"/>
  <c r="P23" i="20"/>
  <c r="E23" i="20"/>
  <c r="U23" i="20" s="1"/>
  <c r="U22" i="20"/>
  <c r="T22" i="20"/>
  <c r="S22" i="20"/>
  <c r="R22" i="20"/>
  <c r="Q22" i="20"/>
  <c r="P22" i="20"/>
  <c r="E22" i="20"/>
  <c r="U21" i="20"/>
  <c r="S21" i="20"/>
  <c r="R21" i="20"/>
  <c r="Q21" i="20"/>
  <c r="P21" i="20"/>
  <c r="E21" i="20"/>
  <c r="T21" i="20" s="1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T19" i="20" s="1"/>
  <c r="O17" i="20"/>
  <c r="N17" i="20"/>
  <c r="M17" i="20"/>
  <c r="L17" i="20"/>
  <c r="R17" i="20" s="1"/>
  <c r="K17" i="20"/>
  <c r="J17" i="20"/>
  <c r="I17" i="20"/>
  <c r="H17" i="20"/>
  <c r="G17" i="20"/>
  <c r="F17" i="20"/>
  <c r="C17" i="20"/>
  <c r="B17" i="20"/>
  <c r="S16" i="20"/>
  <c r="R16" i="20"/>
  <c r="Q16" i="20"/>
  <c r="P16" i="20"/>
  <c r="E16" i="20"/>
  <c r="T16" i="20" s="1"/>
  <c r="T15" i="20"/>
  <c r="S15" i="20"/>
  <c r="R15" i="20"/>
  <c r="Q15" i="20"/>
  <c r="P15" i="20"/>
  <c r="E15" i="20"/>
  <c r="U15" i="20" s="1"/>
  <c r="S14" i="20"/>
  <c r="R14" i="20"/>
  <c r="Q14" i="20"/>
  <c r="U14" i="20" s="1"/>
  <c r="P14" i="20"/>
  <c r="T14" i="20" s="1"/>
  <c r="E14" i="20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T11" i="20"/>
  <c r="S11" i="20"/>
  <c r="R11" i="20"/>
  <c r="Q11" i="20"/>
  <c r="P11" i="20"/>
  <c r="E11" i="20"/>
  <c r="U11" i="20" s="1"/>
  <c r="U10" i="20"/>
  <c r="S10" i="20"/>
  <c r="R10" i="20"/>
  <c r="Q10" i="20"/>
  <c r="P10" i="20"/>
  <c r="E10" i="20"/>
  <c r="T9" i="20"/>
  <c r="S9" i="20"/>
  <c r="R9" i="20"/>
  <c r="Q9" i="20"/>
  <c r="P9" i="20"/>
  <c r="E9" i="20"/>
  <c r="S96" i="19"/>
  <c r="R96" i="19"/>
  <c r="Q96" i="19"/>
  <c r="P96" i="19"/>
  <c r="E96" i="19"/>
  <c r="T96" i="19" s="1"/>
  <c r="T95" i="19"/>
  <c r="S95" i="19"/>
  <c r="R95" i="19"/>
  <c r="Q95" i="19"/>
  <c r="P95" i="19"/>
  <c r="E95" i="19"/>
  <c r="U95" i="19" s="1"/>
  <c r="S94" i="19"/>
  <c r="R94" i="19"/>
  <c r="Q94" i="19"/>
  <c r="U94" i="19" s="1"/>
  <c r="P94" i="19"/>
  <c r="T94" i="19" s="1"/>
  <c r="E94" i="19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T91" i="19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S87" i="19" s="1"/>
  <c r="R88" i="19"/>
  <c r="Q88" i="19"/>
  <c r="P88" i="19"/>
  <c r="E88" i="19"/>
  <c r="U88" i="19" s="1"/>
  <c r="O75" i="19"/>
  <c r="N75" i="19"/>
  <c r="M75" i="19"/>
  <c r="S75" i="19" s="1"/>
  <c r="L75" i="19"/>
  <c r="K75" i="19"/>
  <c r="J75" i="19"/>
  <c r="I75" i="19"/>
  <c r="H75" i="19"/>
  <c r="G75" i="19"/>
  <c r="F75" i="19"/>
  <c r="C75" i="19"/>
  <c r="B75" i="19"/>
  <c r="O74" i="19"/>
  <c r="N74" i="19"/>
  <c r="M74" i="19"/>
  <c r="S74" i="19" s="1"/>
  <c r="L74" i="19"/>
  <c r="R74" i="19" s="1"/>
  <c r="K74" i="19"/>
  <c r="J74" i="19"/>
  <c r="I74" i="19"/>
  <c r="Q74" i="19" s="1"/>
  <c r="H74" i="19"/>
  <c r="G74" i="19"/>
  <c r="F74" i="19"/>
  <c r="C74" i="19"/>
  <c r="B74" i="19"/>
  <c r="O73" i="19"/>
  <c r="N73" i="19"/>
  <c r="R73" i="19" s="1"/>
  <c r="M73" i="19"/>
  <c r="S73" i="19" s="1"/>
  <c r="L73" i="19"/>
  <c r="K73" i="19"/>
  <c r="J73" i="19"/>
  <c r="I73" i="19"/>
  <c r="H73" i="19"/>
  <c r="G73" i="19"/>
  <c r="F73" i="19"/>
  <c r="C73" i="19"/>
  <c r="B73" i="19"/>
  <c r="E73" i="19" s="1"/>
  <c r="U72" i="19"/>
  <c r="S72" i="19"/>
  <c r="R72" i="19"/>
  <c r="Q72" i="19"/>
  <c r="P72" i="19"/>
  <c r="E72" i="19"/>
  <c r="T72" i="19" s="1"/>
  <c r="S71" i="19"/>
  <c r="R71" i="19"/>
  <c r="Q71" i="19"/>
  <c r="P71" i="19"/>
  <c r="E71" i="19"/>
  <c r="T71" i="19" s="1"/>
  <c r="O69" i="19"/>
  <c r="N69" i="19"/>
  <c r="M69" i="19"/>
  <c r="S69" i="19" s="1"/>
  <c r="L69" i="19"/>
  <c r="K69" i="19"/>
  <c r="J69" i="19"/>
  <c r="I69" i="19"/>
  <c r="H69" i="19"/>
  <c r="G69" i="19"/>
  <c r="F69" i="19"/>
  <c r="C69" i="19"/>
  <c r="B69" i="19"/>
  <c r="O68" i="19"/>
  <c r="N68" i="19"/>
  <c r="M68" i="19"/>
  <c r="S68" i="19" s="1"/>
  <c r="L68" i="19"/>
  <c r="R68" i="19" s="1"/>
  <c r="K68" i="19"/>
  <c r="J68" i="19"/>
  <c r="I68" i="19"/>
  <c r="H68" i="19"/>
  <c r="G68" i="19"/>
  <c r="F68" i="19"/>
  <c r="C68" i="19"/>
  <c r="B68" i="19"/>
  <c r="E68" i="19" s="1"/>
  <c r="S67" i="19"/>
  <c r="R67" i="19"/>
  <c r="Q67" i="19"/>
  <c r="P67" i="19"/>
  <c r="E67" i="19"/>
  <c r="S66" i="19"/>
  <c r="R66" i="19"/>
  <c r="Q66" i="19"/>
  <c r="P66" i="19"/>
  <c r="E66" i="19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O61" i="19"/>
  <c r="N61" i="19"/>
  <c r="M61" i="19"/>
  <c r="S61" i="19" s="1"/>
  <c r="L61" i="19"/>
  <c r="R61" i="19" s="1"/>
  <c r="K61" i="19"/>
  <c r="J61" i="19"/>
  <c r="I61" i="19"/>
  <c r="H61" i="19"/>
  <c r="C61" i="19"/>
  <c r="B61" i="19"/>
  <c r="S60" i="19"/>
  <c r="R60" i="19"/>
  <c r="Q60" i="19"/>
  <c r="P60" i="19"/>
  <c r="E60" i="19"/>
  <c r="S59" i="19"/>
  <c r="R59" i="19"/>
  <c r="Q59" i="19"/>
  <c r="P59" i="19"/>
  <c r="E59" i="19"/>
  <c r="U59" i="19" s="1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O55" i="19"/>
  <c r="N55" i="19"/>
  <c r="M55" i="19"/>
  <c r="S55" i="19" s="1"/>
  <c r="L55" i="19"/>
  <c r="R55" i="19" s="1"/>
  <c r="K55" i="19"/>
  <c r="J55" i="19"/>
  <c r="I55" i="19"/>
  <c r="H55" i="19"/>
  <c r="G55" i="19"/>
  <c r="F55" i="19"/>
  <c r="C55" i="19"/>
  <c r="B55" i="19"/>
  <c r="E55" i="19" s="1"/>
  <c r="S54" i="19"/>
  <c r="R54" i="19"/>
  <c r="Q54" i="19"/>
  <c r="P54" i="19"/>
  <c r="E54" i="19"/>
  <c r="S53" i="19"/>
  <c r="R53" i="19"/>
  <c r="Q53" i="19"/>
  <c r="P53" i="19"/>
  <c r="E53" i="19"/>
  <c r="U52" i="19"/>
  <c r="S52" i="19"/>
  <c r="R52" i="19"/>
  <c r="Q52" i="19"/>
  <c r="P52" i="19"/>
  <c r="E52" i="19"/>
  <c r="T52" i="19" s="1"/>
  <c r="U51" i="19"/>
  <c r="T51" i="19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O42" i="19"/>
  <c r="N42" i="19"/>
  <c r="M42" i="19"/>
  <c r="S42" i="19" s="1"/>
  <c r="L42" i="19"/>
  <c r="R42" i="19" s="1"/>
  <c r="K42" i="19"/>
  <c r="J42" i="19"/>
  <c r="I42" i="19"/>
  <c r="H42" i="19"/>
  <c r="G42" i="19"/>
  <c r="F42" i="19"/>
  <c r="C42" i="19"/>
  <c r="B42" i="19"/>
  <c r="U41" i="19"/>
  <c r="S41" i="19"/>
  <c r="R41" i="19"/>
  <c r="Q41" i="19"/>
  <c r="P41" i="19"/>
  <c r="E41" i="19"/>
  <c r="T41" i="19" s="1"/>
  <c r="T40" i="19"/>
  <c r="S40" i="19"/>
  <c r="R40" i="19"/>
  <c r="Q40" i="19"/>
  <c r="P40" i="19"/>
  <c r="E40" i="19"/>
  <c r="U40" i="19" s="1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T37" i="19"/>
  <c r="S37" i="19"/>
  <c r="R37" i="19"/>
  <c r="Q37" i="19"/>
  <c r="P37" i="19"/>
  <c r="E37" i="19"/>
  <c r="S35" i="19"/>
  <c r="O35" i="19"/>
  <c r="N35" i="19"/>
  <c r="R35" i="19" s="1"/>
  <c r="M35" i="19"/>
  <c r="L35" i="19"/>
  <c r="K35" i="19"/>
  <c r="J35" i="19"/>
  <c r="I35" i="19"/>
  <c r="H35" i="19"/>
  <c r="G35" i="19"/>
  <c r="F35" i="19"/>
  <c r="C35" i="19"/>
  <c r="B35" i="19"/>
  <c r="E35" i="19" s="1"/>
  <c r="S34" i="19"/>
  <c r="R34" i="19"/>
  <c r="Q34" i="19"/>
  <c r="P34" i="19"/>
  <c r="E34" i="19"/>
  <c r="T34" i="19" s="1"/>
  <c r="O32" i="19"/>
  <c r="N32" i="19"/>
  <c r="M32" i="19"/>
  <c r="S32" i="19" s="1"/>
  <c r="L32" i="19"/>
  <c r="K32" i="19"/>
  <c r="J32" i="19"/>
  <c r="I32" i="19"/>
  <c r="H32" i="19"/>
  <c r="G32" i="19"/>
  <c r="F32" i="19"/>
  <c r="C32" i="19"/>
  <c r="B32" i="19"/>
  <c r="S31" i="19"/>
  <c r="R31" i="19"/>
  <c r="Q31" i="19"/>
  <c r="U31" i="19" s="1"/>
  <c r="P31" i="19"/>
  <c r="E31" i="19"/>
  <c r="T31" i="19" s="1"/>
  <c r="U30" i="19"/>
  <c r="T30" i="19"/>
  <c r="S30" i="19"/>
  <c r="R30" i="19"/>
  <c r="Q30" i="19"/>
  <c r="P30" i="19"/>
  <c r="E30" i="19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T28" i="19" s="1"/>
  <c r="O26" i="19"/>
  <c r="N26" i="19"/>
  <c r="M26" i="19"/>
  <c r="S26" i="19" s="1"/>
  <c r="L26" i="19"/>
  <c r="R26" i="19" s="1"/>
  <c r="K26" i="19"/>
  <c r="J26" i="19"/>
  <c r="I26" i="19"/>
  <c r="H26" i="19"/>
  <c r="G26" i="19"/>
  <c r="F26" i="19"/>
  <c r="C26" i="19"/>
  <c r="B26" i="19"/>
  <c r="S25" i="19"/>
  <c r="R25" i="19"/>
  <c r="Q25" i="19"/>
  <c r="P25" i="19"/>
  <c r="E25" i="19"/>
  <c r="T25" i="19" s="1"/>
  <c r="S24" i="19"/>
  <c r="R24" i="19"/>
  <c r="Q24" i="19"/>
  <c r="P24" i="19"/>
  <c r="E24" i="19"/>
  <c r="U24" i="19" s="1"/>
  <c r="U23" i="19"/>
  <c r="S23" i="19"/>
  <c r="R23" i="19"/>
  <c r="Q23" i="19"/>
  <c r="P23" i="19"/>
  <c r="E23" i="19"/>
  <c r="T23" i="19" s="1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T20" i="19" s="1"/>
  <c r="T19" i="19"/>
  <c r="S19" i="19"/>
  <c r="R19" i="19"/>
  <c r="Q19" i="19"/>
  <c r="P19" i="19"/>
  <c r="E19" i="19"/>
  <c r="U19" i="19" s="1"/>
  <c r="O17" i="19"/>
  <c r="N17" i="19"/>
  <c r="M17" i="19"/>
  <c r="S17" i="19" s="1"/>
  <c r="L17" i="19"/>
  <c r="R17" i="19" s="1"/>
  <c r="K17" i="19"/>
  <c r="J17" i="19"/>
  <c r="I17" i="19"/>
  <c r="Q17" i="19" s="1"/>
  <c r="H17" i="19"/>
  <c r="G17" i="19"/>
  <c r="F17" i="19"/>
  <c r="C17" i="19"/>
  <c r="E17" i="19" s="1"/>
  <c r="B17" i="19"/>
  <c r="S16" i="19"/>
  <c r="R16" i="19"/>
  <c r="Q16" i="19"/>
  <c r="P16" i="19"/>
  <c r="E16" i="19"/>
  <c r="S15" i="19"/>
  <c r="R15" i="19"/>
  <c r="Q15" i="19"/>
  <c r="P15" i="19"/>
  <c r="E15" i="19"/>
  <c r="S14" i="19"/>
  <c r="R14" i="19"/>
  <c r="Q14" i="19"/>
  <c r="P14" i="19"/>
  <c r="E14" i="19"/>
  <c r="T14" i="19" s="1"/>
  <c r="U13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T9" i="19"/>
  <c r="S9" i="19"/>
  <c r="R9" i="19"/>
  <c r="Q9" i="19"/>
  <c r="P9" i="19"/>
  <c r="E9" i="19"/>
  <c r="U9" i="19" s="1"/>
  <c r="U96" i="18"/>
  <c r="S96" i="18"/>
  <c r="R96" i="18"/>
  <c r="Q96" i="18"/>
  <c r="P96" i="18"/>
  <c r="E96" i="18"/>
  <c r="T96" i="18" s="1"/>
  <c r="S95" i="18"/>
  <c r="R95" i="18"/>
  <c r="Q95" i="18"/>
  <c r="P95" i="18"/>
  <c r="E95" i="18"/>
  <c r="S94" i="18"/>
  <c r="R94" i="18"/>
  <c r="Q94" i="18"/>
  <c r="P94" i="18"/>
  <c r="E94" i="18"/>
  <c r="T94" i="18" s="1"/>
  <c r="U93" i="18"/>
  <c r="S93" i="18"/>
  <c r="R93" i="18"/>
  <c r="Q93" i="18"/>
  <c r="P93" i="18"/>
  <c r="T93" i="18" s="1"/>
  <c r="E93" i="18"/>
  <c r="U92" i="18"/>
  <c r="S92" i="18"/>
  <c r="R92" i="18"/>
  <c r="Q92" i="18"/>
  <c r="P92" i="18"/>
  <c r="E92" i="18"/>
  <c r="T92" i="18" s="1"/>
  <c r="S91" i="18"/>
  <c r="R91" i="18"/>
  <c r="Q91" i="18"/>
  <c r="P91" i="18"/>
  <c r="E91" i="18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T88" i="18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S74" i="18"/>
  <c r="O74" i="18"/>
  <c r="N74" i="18"/>
  <c r="M74" i="18"/>
  <c r="L74" i="18"/>
  <c r="K74" i="18"/>
  <c r="J74" i="18"/>
  <c r="I74" i="18"/>
  <c r="H74" i="18"/>
  <c r="G74" i="18"/>
  <c r="F74" i="18"/>
  <c r="C74" i="18"/>
  <c r="B74" i="18"/>
  <c r="E74" i="18" s="1"/>
  <c r="O73" i="18"/>
  <c r="N73" i="18"/>
  <c r="M73" i="18"/>
  <c r="S73" i="18" s="1"/>
  <c r="L73" i="18"/>
  <c r="K73" i="18"/>
  <c r="J73" i="18"/>
  <c r="I73" i="18"/>
  <c r="H73" i="18"/>
  <c r="P73" i="18" s="1"/>
  <c r="G73" i="18"/>
  <c r="F73" i="18"/>
  <c r="C73" i="18"/>
  <c r="B73" i="18"/>
  <c r="S72" i="18"/>
  <c r="R72" i="18"/>
  <c r="Q72" i="18"/>
  <c r="P72" i="18"/>
  <c r="E72" i="18"/>
  <c r="S71" i="18"/>
  <c r="R71" i="18"/>
  <c r="Q71" i="18"/>
  <c r="P71" i="18"/>
  <c r="E71" i="18"/>
  <c r="T71" i="18" s="1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S68" i="18" s="1"/>
  <c r="L68" i="18"/>
  <c r="R68" i="18" s="1"/>
  <c r="K68" i="18"/>
  <c r="J68" i="18"/>
  <c r="I68" i="18"/>
  <c r="H68" i="18"/>
  <c r="G68" i="18"/>
  <c r="F68" i="18"/>
  <c r="C68" i="18"/>
  <c r="B68" i="18"/>
  <c r="S67" i="18"/>
  <c r="R67" i="18"/>
  <c r="Q67" i="18"/>
  <c r="P67" i="18"/>
  <c r="E67" i="18"/>
  <c r="S66" i="18"/>
  <c r="R66" i="18"/>
  <c r="Q66" i="18"/>
  <c r="P66" i="18"/>
  <c r="E66" i="18"/>
  <c r="T65" i="18"/>
  <c r="S65" i="18"/>
  <c r="R65" i="18"/>
  <c r="Q65" i="18"/>
  <c r="P65" i="18"/>
  <c r="E65" i="18"/>
  <c r="U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O61" i="18"/>
  <c r="N61" i="18"/>
  <c r="M61" i="18"/>
  <c r="S61" i="18" s="1"/>
  <c r="L61" i="18"/>
  <c r="R61" i="18" s="1"/>
  <c r="K61" i="18"/>
  <c r="J61" i="18"/>
  <c r="I61" i="18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S57" i="18"/>
  <c r="R57" i="18"/>
  <c r="Q57" i="18"/>
  <c r="P57" i="18"/>
  <c r="E57" i="18"/>
  <c r="U57" i="18" s="1"/>
  <c r="O55" i="18"/>
  <c r="N55" i="18"/>
  <c r="M55" i="18"/>
  <c r="S55" i="18" s="1"/>
  <c r="L55" i="18"/>
  <c r="R55" i="18" s="1"/>
  <c r="K55" i="18"/>
  <c r="J55" i="18"/>
  <c r="I55" i="18"/>
  <c r="H55" i="18"/>
  <c r="G55" i="18"/>
  <c r="F55" i="18"/>
  <c r="C55" i="18"/>
  <c r="B55" i="18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T50" i="18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6" i="18"/>
  <c r="T46" i="18"/>
  <c r="S46" i="18"/>
  <c r="R46" i="18"/>
  <c r="Q46" i="18"/>
  <c r="P46" i="18"/>
  <c r="E46" i="18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U44" i="18" s="1"/>
  <c r="O42" i="18"/>
  <c r="N42" i="18"/>
  <c r="M42" i="18"/>
  <c r="S42" i="18" s="1"/>
  <c r="L42" i="18"/>
  <c r="R42" i="18" s="1"/>
  <c r="K42" i="18"/>
  <c r="J42" i="18"/>
  <c r="I42" i="18"/>
  <c r="H42" i="18"/>
  <c r="G42" i="18"/>
  <c r="F42" i="18"/>
  <c r="C42" i="18"/>
  <c r="B42" i="18"/>
  <c r="S41" i="18"/>
  <c r="R41" i="18"/>
  <c r="Q41" i="18"/>
  <c r="P41" i="18"/>
  <c r="E41" i="18"/>
  <c r="U41" i="18" s="1"/>
  <c r="S40" i="18"/>
  <c r="R40" i="18"/>
  <c r="Q40" i="18"/>
  <c r="P40" i="18"/>
  <c r="E40" i="18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O35" i="18"/>
  <c r="N35" i="18"/>
  <c r="M35" i="18"/>
  <c r="S35" i="18" s="1"/>
  <c r="L35" i="18"/>
  <c r="K35" i="18"/>
  <c r="J35" i="18"/>
  <c r="I35" i="18"/>
  <c r="H35" i="18"/>
  <c r="P35" i="18" s="1"/>
  <c r="G35" i="18"/>
  <c r="F35" i="18"/>
  <c r="C35" i="18"/>
  <c r="B35" i="18"/>
  <c r="S34" i="18"/>
  <c r="R34" i="18"/>
  <c r="Q34" i="18"/>
  <c r="P34" i="18"/>
  <c r="E34" i="18"/>
  <c r="O32" i="18"/>
  <c r="N32" i="18"/>
  <c r="M32" i="18"/>
  <c r="S32" i="18" s="1"/>
  <c r="L32" i="18"/>
  <c r="R32" i="18" s="1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S30" i="18"/>
  <c r="R30" i="18"/>
  <c r="Q30" i="18"/>
  <c r="P30" i="18"/>
  <c r="E30" i="18"/>
  <c r="T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R26" i="18"/>
  <c r="O26" i="18"/>
  <c r="N26" i="18"/>
  <c r="M26" i="18"/>
  <c r="S26" i="18" s="1"/>
  <c r="L26" i="18"/>
  <c r="K26" i="18"/>
  <c r="J26" i="18"/>
  <c r="I26" i="18"/>
  <c r="H26" i="18"/>
  <c r="P26" i="18" s="1"/>
  <c r="G26" i="18"/>
  <c r="F26" i="18"/>
  <c r="C26" i="18"/>
  <c r="B26" i="18"/>
  <c r="E26" i="18" s="1"/>
  <c r="S25" i="18"/>
  <c r="R25" i="18"/>
  <c r="Q25" i="18"/>
  <c r="P25" i="18"/>
  <c r="E25" i="18"/>
  <c r="U25" i="18" s="1"/>
  <c r="S24" i="18"/>
  <c r="R24" i="18"/>
  <c r="Q24" i="18"/>
  <c r="P24" i="18"/>
  <c r="E24" i="18"/>
  <c r="U24" i="18" s="1"/>
  <c r="S23" i="18"/>
  <c r="R23" i="18"/>
  <c r="Q23" i="18"/>
  <c r="P23" i="18"/>
  <c r="E23" i="18"/>
  <c r="U22" i="18"/>
  <c r="T22" i="18"/>
  <c r="S22" i="18"/>
  <c r="R22" i="18"/>
  <c r="Q22" i="18"/>
  <c r="P22" i="18"/>
  <c r="E22" i="18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7" i="18"/>
  <c r="R17" i="18"/>
  <c r="O17" i="18"/>
  <c r="N17" i="18"/>
  <c r="M17" i="18"/>
  <c r="L17" i="18"/>
  <c r="K17" i="18"/>
  <c r="J17" i="18"/>
  <c r="I17" i="18"/>
  <c r="Q17" i="18" s="1"/>
  <c r="H17" i="18"/>
  <c r="P17" i="18" s="1"/>
  <c r="G17" i="18"/>
  <c r="F17" i="18"/>
  <c r="C17" i="18"/>
  <c r="B17" i="18"/>
  <c r="E17" i="18" s="1"/>
  <c r="S16" i="18"/>
  <c r="R16" i="18"/>
  <c r="Q16" i="18"/>
  <c r="P16" i="18"/>
  <c r="E16" i="18"/>
  <c r="T16" i="18" s="1"/>
  <c r="S15" i="18"/>
  <c r="R15" i="18"/>
  <c r="Q15" i="18"/>
  <c r="P15" i="18"/>
  <c r="E15" i="18"/>
  <c r="T15" i="18" s="1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U10" i="18"/>
  <c r="S10" i="18"/>
  <c r="R10" i="18"/>
  <c r="Q10" i="18"/>
  <c r="P10" i="18"/>
  <c r="E10" i="18"/>
  <c r="S9" i="18"/>
  <c r="R9" i="18"/>
  <c r="Q9" i="18"/>
  <c r="P9" i="18"/>
  <c r="E9" i="18"/>
  <c r="S96" i="17"/>
  <c r="R96" i="17"/>
  <c r="Q96" i="17"/>
  <c r="P96" i="17"/>
  <c r="E96" i="17"/>
  <c r="T96" i="17" s="1"/>
  <c r="U95" i="17"/>
  <c r="S95" i="17"/>
  <c r="R95" i="17"/>
  <c r="Q95" i="17"/>
  <c r="P95" i="17"/>
  <c r="E95" i="17"/>
  <c r="T95" i="17" s="1"/>
  <c r="S94" i="17"/>
  <c r="R94" i="17"/>
  <c r="Q94" i="17"/>
  <c r="P94" i="17"/>
  <c r="E94" i="17"/>
  <c r="S93" i="17"/>
  <c r="R93" i="17"/>
  <c r="Q93" i="17"/>
  <c r="P93" i="17"/>
  <c r="E93" i="17"/>
  <c r="U93" i="17" s="1"/>
  <c r="S92" i="17"/>
  <c r="R92" i="17"/>
  <c r="Q92" i="17"/>
  <c r="P92" i="17"/>
  <c r="E92" i="17"/>
  <c r="T92" i="17" s="1"/>
  <c r="T91" i="17"/>
  <c r="S91" i="17"/>
  <c r="R91" i="17"/>
  <c r="Q91" i="17"/>
  <c r="U91" i="17" s="1"/>
  <c r="P91" i="17"/>
  <c r="E91" i="17"/>
  <c r="S90" i="17"/>
  <c r="R90" i="17"/>
  <c r="Q90" i="17"/>
  <c r="P90" i="17"/>
  <c r="E90" i="17"/>
  <c r="T90" i="17" s="1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O75" i="17"/>
  <c r="N75" i="17"/>
  <c r="M75" i="17"/>
  <c r="L75" i="17"/>
  <c r="R75" i="17" s="1"/>
  <c r="K75" i="17"/>
  <c r="J75" i="17"/>
  <c r="I75" i="17"/>
  <c r="H75" i="17"/>
  <c r="G75" i="17"/>
  <c r="F75" i="17"/>
  <c r="C75" i="17"/>
  <c r="B75" i="17"/>
  <c r="S74" i="17"/>
  <c r="O74" i="17"/>
  <c r="N74" i="17"/>
  <c r="M74" i="17"/>
  <c r="L74" i="17"/>
  <c r="K74" i="17"/>
  <c r="J74" i="17"/>
  <c r="I74" i="17"/>
  <c r="Q74" i="17" s="1"/>
  <c r="H74" i="17"/>
  <c r="G74" i="17"/>
  <c r="F74" i="17"/>
  <c r="C74" i="17"/>
  <c r="B74" i="17"/>
  <c r="E74" i="17" s="1"/>
  <c r="O73" i="17"/>
  <c r="N73" i="17"/>
  <c r="M73" i="17"/>
  <c r="L73" i="17"/>
  <c r="R73" i="17" s="1"/>
  <c r="K73" i="17"/>
  <c r="J73" i="17"/>
  <c r="I73" i="17"/>
  <c r="H73" i="17"/>
  <c r="G73" i="17"/>
  <c r="F73" i="17"/>
  <c r="C73" i="17"/>
  <c r="E73" i="17" s="1"/>
  <c r="B73" i="17"/>
  <c r="U72" i="17"/>
  <c r="S72" i="17"/>
  <c r="R72" i="17"/>
  <c r="Q72" i="17"/>
  <c r="P72" i="17"/>
  <c r="E72" i="17"/>
  <c r="T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S68" i="17" s="1"/>
  <c r="L68" i="17"/>
  <c r="R68" i="17" s="1"/>
  <c r="K68" i="17"/>
  <c r="J68" i="17"/>
  <c r="I68" i="17"/>
  <c r="H68" i="17"/>
  <c r="G68" i="17"/>
  <c r="F68" i="17"/>
  <c r="C68" i="17"/>
  <c r="B68" i="17"/>
  <c r="E68" i="17" s="1"/>
  <c r="S67" i="17"/>
  <c r="R67" i="17"/>
  <c r="Q67" i="17"/>
  <c r="P67" i="17"/>
  <c r="E67" i="17"/>
  <c r="S66" i="17"/>
  <c r="R66" i="17"/>
  <c r="Q66" i="17"/>
  <c r="P66" i="17"/>
  <c r="E66" i="17"/>
  <c r="U66" i="17" s="1"/>
  <c r="S65" i="17"/>
  <c r="R65" i="17"/>
  <c r="Q65" i="17"/>
  <c r="P65" i="17"/>
  <c r="E65" i="17"/>
  <c r="T65" i="17" s="1"/>
  <c r="S64" i="17"/>
  <c r="R64" i="17"/>
  <c r="Q64" i="17"/>
  <c r="P64" i="17"/>
  <c r="E64" i="17"/>
  <c r="S63" i="17"/>
  <c r="R63" i="17"/>
  <c r="Q63" i="17"/>
  <c r="P63" i="17"/>
  <c r="E63" i="17"/>
  <c r="T63" i="17" s="1"/>
  <c r="O61" i="17"/>
  <c r="N61" i="17"/>
  <c r="M61" i="17"/>
  <c r="S61" i="17" s="1"/>
  <c r="L61" i="17"/>
  <c r="R61" i="17" s="1"/>
  <c r="K61" i="17"/>
  <c r="J61" i="17"/>
  <c r="I61" i="17"/>
  <c r="H61" i="17"/>
  <c r="C61" i="17"/>
  <c r="B61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R55" i="17"/>
  <c r="O55" i="17"/>
  <c r="N55" i="17"/>
  <c r="M55" i="17"/>
  <c r="S55" i="17" s="1"/>
  <c r="L55" i="17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T53" i="17"/>
  <c r="S53" i="17"/>
  <c r="R53" i="17"/>
  <c r="Q53" i="17"/>
  <c r="P53" i="17"/>
  <c r="E53" i="17"/>
  <c r="U53" i="17" s="1"/>
  <c r="S52" i="17"/>
  <c r="R52" i="17"/>
  <c r="Q52" i="17"/>
  <c r="P52" i="17"/>
  <c r="E52" i="17"/>
  <c r="T52" i="17" s="1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U48" i="17"/>
  <c r="S48" i="17"/>
  <c r="R48" i="17"/>
  <c r="Q48" i="17"/>
  <c r="P48" i="17"/>
  <c r="E48" i="17"/>
  <c r="T48" i="17" s="1"/>
  <c r="T47" i="17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S45" i="17"/>
  <c r="R45" i="17"/>
  <c r="Q45" i="17"/>
  <c r="P45" i="17"/>
  <c r="E45" i="17"/>
  <c r="U44" i="17"/>
  <c r="T44" i="17"/>
  <c r="S44" i="17"/>
  <c r="R44" i="17"/>
  <c r="Q44" i="17"/>
  <c r="P44" i="17"/>
  <c r="E44" i="17"/>
  <c r="O42" i="17"/>
  <c r="S42" i="17" s="1"/>
  <c r="N42" i="17"/>
  <c r="R42" i="17" s="1"/>
  <c r="M42" i="17"/>
  <c r="L42" i="17"/>
  <c r="K42" i="17"/>
  <c r="J42" i="17"/>
  <c r="I42" i="17"/>
  <c r="H42" i="17"/>
  <c r="G42" i="17"/>
  <c r="F42" i="17"/>
  <c r="C42" i="17"/>
  <c r="B42" i="17"/>
  <c r="U41" i="17"/>
  <c r="S41" i="17"/>
  <c r="R41" i="17"/>
  <c r="Q41" i="17"/>
  <c r="P41" i="17"/>
  <c r="E41" i="17"/>
  <c r="T41" i="17" s="1"/>
  <c r="S40" i="17"/>
  <c r="R40" i="17"/>
  <c r="Q40" i="17"/>
  <c r="P40" i="17"/>
  <c r="E40" i="17"/>
  <c r="U40" i="17" s="1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O35" i="17"/>
  <c r="N35" i="17"/>
  <c r="M35" i="17"/>
  <c r="L35" i="17"/>
  <c r="R35" i="17" s="1"/>
  <c r="K35" i="17"/>
  <c r="J35" i="17"/>
  <c r="I35" i="17"/>
  <c r="H35" i="17"/>
  <c r="G35" i="17"/>
  <c r="F35" i="17"/>
  <c r="E35" i="17"/>
  <c r="C35" i="17"/>
  <c r="B35" i="17"/>
  <c r="S34" i="17"/>
  <c r="R34" i="17"/>
  <c r="Q34" i="17"/>
  <c r="P34" i="17"/>
  <c r="E34" i="17"/>
  <c r="O32" i="17"/>
  <c r="N32" i="17"/>
  <c r="M32" i="17"/>
  <c r="S32" i="17" s="1"/>
  <c r="L32" i="17"/>
  <c r="R32" i="17" s="1"/>
  <c r="K32" i="17"/>
  <c r="J32" i="17"/>
  <c r="I32" i="17"/>
  <c r="H32" i="17"/>
  <c r="G32" i="17"/>
  <c r="F32" i="17"/>
  <c r="C32" i="17"/>
  <c r="B32" i="17"/>
  <c r="T31" i="17"/>
  <c r="S31" i="17"/>
  <c r="R31" i="17"/>
  <c r="Q31" i="17"/>
  <c r="P31" i="17"/>
  <c r="E31" i="17"/>
  <c r="U31" i="17" s="1"/>
  <c r="U30" i="17"/>
  <c r="S30" i="17"/>
  <c r="R30" i="17"/>
  <c r="Q30" i="17"/>
  <c r="P30" i="17"/>
  <c r="E30" i="17"/>
  <c r="T30" i="17" s="1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O26" i="17"/>
  <c r="N26" i="17"/>
  <c r="M26" i="17"/>
  <c r="S26" i="17" s="1"/>
  <c r="L26" i="17"/>
  <c r="R26" i="17" s="1"/>
  <c r="K26" i="17"/>
  <c r="J26" i="17"/>
  <c r="I26" i="17"/>
  <c r="H26" i="17"/>
  <c r="G26" i="17"/>
  <c r="F26" i="17"/>
  <c r="C26" i="17"/>
  <c r="B26" i="17"/>
  <c r="S25" i="17"/>
  <c r="R25" i="17"/>
  <c r="Q25" i="17"/>
  <c r="P25" i="17"/>
  <c r="E25" i="17"/>
  <c r="T25" i="17" s="1"/>
  <c r="U24" i="17"/>
  <c r="S24" i="17"/>
  <c r="R24" i="17"/>
  <c r="Q24" i="17"/>
  <c r="P24" i="17"/>
  <c r="E24" i="17"/>
  <c r="T24" i="17" s="1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O17" i="17"/>
  <c r="N17" i="17"/>
  <c r="M17" i="17"/>
  <c r="L17" i="17"/>
  <c r="R17" i="17" s="1"/>
  <c r="K17" i="17"/>
  <c r="J17" i="17"/>
  <c r="I17" i="17"/>
  <c r="H17" i="17"/>
  <c r="G17" i="17"/>
  <c r="F17" i="17"/>
  <c r="C17" i="17"/>
  <c r="E17" i="17" s="1"/>
  <c r="B17" i="17"/>
  <c r="U16" i="17"/>
  <c r="S16" i="17"/>
  <c r="R16" i="17"/>
  <c r="Q16" i="17"/>
  <c r="P16" i="17"/>
  <c r="E16" i="17"/>
  <c r="T16" i="17" s="1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T14" i="17" s="1"/>
  <c r="U13" i="17"/>
  <c r="T13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T9" i="17"/>
  <c r="S9" i="17"/>
  <c r="R9" i="17"/>
  <c r="Q9" i="17"/>
  <c r="P9" i="17"/>
  <c r="E9" i="17"/>
  <c r="S96" i="16"/>
  <c r="R96" i="16"/>
  <c r="Q96" i="16"/>
  <c r="P96" i="16"/>
  <c r="E96" i="16"/>
  <c r="T96" i="16" s="1"/>
  <c r="S95" i="16"/>
  <c r="R95" i="16"/>
  <c r="Q95" i="16"/>
  <c r="P95" i="16"/>
  <c r="E95" i="16"/>
  <c r="T95" i="16" s="1"/>
  <c r="S94" i="16"/>
  <c r="R94" i="16"/>
  <c r="Q94" i="16"/>
  <c r="P94" i="16"/>
  <c r="E94" i="16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T90" i="16" s="1"/>
  <c r="U89" i="16"/>
  <c r="S89" i="16"/>
  <c r="R89" i="16"/>
  <c r="Q89" i="16"/>
  <c r="P89" i="16"/>
  <c r="E89" i="16"/>
  <c r="T89" i="16" s="1"/>
  <c r="T88" i="16"/>
  <c r="S88" i="16"/>
  <c r="R88" i="16"/>
  <c r="Q88" i="16"/>
  <c r="P88" i="16"/>
  <c r="E88" i="16"/>
  <c r="U88" i="16" s="1"/>
  <c r="O75" i="16"/>
  <c r="N75" i="16"/>
  <c r="M75" i="16"/>
  <c r="L75" i="16"/>
  <c r="R75" i="16" s="1"/>
  <c r="K75" i="16"/>
  <c r="J75" i="16"/>
  <c r="I75" i="16"/>
  <c r="H75" i="16"/>
  <c r="G75" i="16"/>
  <c r="F75" i="16"/>
  <c r="C75" i="16"/>
  <c r="B75" i="16"/>
  <c r="S74" i="16"/>
  <c r="O74" i="16"/>
  <c r="N74" i="16"/>
  <c r="M74" i="16"/>
  <c r="L74" i="16"/>
  <c r="K74" i="16"/>
  <c r="J74" i="16"/>
  <c r="I74" i="16"/>
  <c r="Q74" i="16" s="1"/>
  <c r="H74" i="16"/>
  <c r="G74" i="16"/>
  <c r="F74" i="16"/>
  <c r="C74" i="16"/>
  <c r="B74" i="16"/>
  <c r="E74" i="16" s="1"/>
  <c r="O73" i="16"/>
  <c r="N73" i="16"/>
  <c r="R73" i="16" s="1"/>
  <c r="M73" i="16"/>
  <c r="S73" i="16" s="1"/>
  <c r="L73" i="16"/>
  <c r="K73" i="16"/>
  <c r="J73" i="16"/>
  <c r="I73" i="16"/>
  <c r="H73" i="16"/>
  <c r="G73" i="16"/>
  <c r="F73" i="16"/>
  <c r="E73" i="16"/>
  <c r="C73" i="16"/>
  <c r="B73" i="16"/>
  <c r="S72" i="16"/>
  <c r="R72" i="16"/>
  <c r="Q72" i="16"/>
  <c r="P72" i="16"/>
  <c r="E72" i="16"/>
  <c r="S71" i="16"/>
  <c r="R71" i="16"/>
  <c r="Q71" i="16"/>
  <c r="P71" i="16"/>
  <c r="E71" i="16"/>
  <c r="U71" i="16" s="1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S68" i="16" s="1"/>
  <c r="L68" i="16"/>
  <c r="R68" i="16" s="1"/>
  <c r="K68" i="16"/>
  <c r="J68" i="16"/>
  <c r="I68" i="16"/>
  <c r="H68" i="16"/>
  <c r="G68" i="16"/>
  <c r="F68" i="16"/>
  <c r="C68" i="16"/>
  <c r="B68" i="16"/>
  <c r="E68" i="16" s="1"/>
  <c r="S67" i="16"/>
  <c r="R67" i="16"/>
  <c r="Q67" i="16"/>
  <c r="P67" i="16"/>
  <c r="E67" i="16"/>
  <c r="T67" i="16" s="1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U63" i="16"/>
  <c r="T63" i="16"/>
  <c r="S63" i="16"/>
  <c r="R63" i="16"/>
  <c r="Q63" i="16"/>
  <c r="P63" i="16"/>
  <c r="E63" i="16"/>
  <c r="R61" i="16"/>
  <c r="O61" i="16"/>
  <c r="N61" i="16"/>
  <c r="M61" i="16"/>
  <c r="S61" i="16" s="1"/>
  <c r="L61" i="16"/>
  <c r="K61" i="16"/>
  <c r="J61" i="16"/>
  <c r="I61" i="16"/>
  <c r="H61" i="16"/>
  <c r="C61" i="16"/>
  <c r="B61" i="16"/>
  <c r="S60" i="16"/>
  <c r="R60" i="16"/>
  <c r="Q60" i="16"/>
  <c r="P60" i="16"/>
  <c r="E60" i="16"/>
  <c r="U60" i="16" s="1"/>
  <c r="S59" i="16"/>
  <c r="R59" i="16"/>
  <c r="Q59" i="16"/>
  <c r="P59" i="16"/>
  <c r="E59" i="16"/>
  <c r="T59" i="16" s="1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O55" i="16"/>
  <c r="N55" i="16"/>
  <c r="M55" i="16"/>
  <c r="S55" i="16" s="1"/>
  <c r="L55" i="16"/>
  <c r="R55" i="16" s="1"/>
  <c r="K55" i="16"/>
  <c r="J55" i="16"/>
  <c r="I55" i="16"/>
  <c r="H55" i="16"/>
  <c r="G55" i="16"/>
  <c r="F55" i="16"/>
  <c r="C55" i="16"/>
  <c r="B55" i="16"/>
  <c r="S54" i="16"/>
  <c r="R54" i="16"/>
  <c r="Q54" i="16"/>
  <c r="P54" i="16"/>
  <c r="E54" i="16"/>
  <c r="U54" i="16" s="1"/>
  <c r="U53" i="16"/>
  <c r="T53" i="16"/>
  <c r="S53" i="16"/>
  <c r="R53" i="16"/>
  <c r="Q53" i="16"/>
  <c r="P53" i="16"/>
  <c r="E53" i="16"/>
  <c r="U52" i="16"/>
  <c r="S52" i="16"/>
  <c r="R52" i="16"/>
  <c r="Q52" i="16"/>
  <c r="P52" i="16"/>
  <c r="E52" i="16"/>
  <c r="T52" i="16" s="1"/>
  <c r="U51" i="16"/>
  <c r="S51" i="16"/>
  <c r="R51" i="16"/>
  <c r="Q51" i="16"/>
  <c r="P51" i="16"/>
  <c r="E51" i="16"/>
  <c r="T51" i="16" s="1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U45" i="16"/>
  <c r="T45" i="16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R42" i="16"/>
  <c r="O42" i="16"/>
  <c r="N42" i="16"/>
  <c r="M42" i="16"/>
  <c r="L42" i="16"/>
  <c r="K42" i="16"/>
  <c r="J42" i="16"/>
  <c r="I42" i="16"/>
  <c r="H42" i="16"/>
  <c r="G42" i="16"/>
  <c r="F42" i="16"/>
  <c r="C42" i="16"/>
  <c r="B42" i="16"/>
  <c r="S41" i="16"/>
  <c r="R41" i="16"/>
  <c r="Q41" i="16"/>
  <c r="P41" i="16"/>
  <c r="E41" i="16"/>
  <c r="T41" i="16" s="1"/>
  <c r="U40" i="16"/>
  <c r="T40" i="16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P37" i="16"/>
  <c r="E37" i="16"/>
  <c r="U37" i="16" s="1"/>
  <c r="S35" i="16"/>
  <c r="O35" i="16"/>
  <c r="N35" i="16"/>
  <c r="M35" i="16"/>
  <c r="L35" i="16"/>
  <c r="R35" i="16" s="1"/>
  <c r="K35" i="16"/>
  <c r="J35" i="16"/>
  <c r="I35" i="16"/>
  <c r="H35" i="16"/>
  <c r="P35" i="16" s="1"/>
  <c r="G35" i="16"/>
  <c r="F35" i="16"/>
  <c r="C35" i="16"/>
  <c r="B35" i="16"/>
  <c r="E35" i="16" s="1"/>
  <c r="S34" i="16"/>
  <c r="R34" i="16"/>
  <c r="Q34" i="16"/>
  <c r="P34" i="16"/>
  <c r="E34" i="16"/>
  <c r="O32" i="16"/>
  <c r="N32" i="16"/>
  <c r="M32" i="16"/>
  <c r="S32" i="16" s="1"/>
  <c r="L32" i="16"/>
  <c r="R32" i="16" s="1"/>
  <c r="K32" i="16"/>
  <c r="J32" i="16"/>
  <c r="I32" i="16"/>
  <c r="H32" i="16"/>
  <c r="G32" i="16"/>
  <c r="F32" i="16"/>
  <c r="C32" i="16"/>
  <c r="B32" i="16"/>
  <c r="S31" i="16"/>
  <c r="R31" i="16"/>
  <c r="Q31" i="16"/>
  <c r="P31" i="16"/>
  <c r="E31" i="16"/>
  <c r="T31" i="16" s="1"/>
  <c r="S30" i="16"/>
  <c r="R30" i="16"/>
  <c r="Q30" i="16"/>
  <c r="P30" i="16"/>
  <c r="E30" i="16"/>
  <c r="S29" i="16"/>
  <c r="R29" i="16"/>
  <c r="Q29" i="16"/>
  <c r="P29" i="16"/>
  <c r="E29" i="16"/>
  <c r="U29" i="16" s="1"/>
  <c r="U28" i="16"/>
  <c r="S28" i="16"/>
  <c r="R28" i="16"/>
  <c r="Q28" i="16"/>
  <c r="P28" i="16"/>
  <c r="E28" i="16"/>
  <c r="T28" i="16" s="1"/>
  <c r="S26" i="16"/>
  <c r="O26" i="16"/>
  <c r="N26" i="16"/>
  <c r="M26" i="16"/>
  <c r="L26" i="16"/>
  <c r="R26" i="16" s="1"/>
  <c r="K26" i="16"/>
  <c r="J26" i="16"/>
  <c r="I26" i="16"/>
  <c r="H26" i="16"/>
  <c r="G26" i="16"/>
  <c r="F26" i="16"/>
  <c r="C26" i="16"/>
  <c r="B26" i="16"/>
  <c r="U25" i="16"/>
  <c r="S25" i="16"/>
  <c r="R25" i="16"/>
  <c r="Q25" i="16"/>
  <c r="P25" i="16"/>
  <c r="E25" i="16"/>
  <c r="T25" i="16" s="1"/>
  <c r="S24" i="16"/>
  <c r="R24" i="16"/>
  <c r="Q24" i="16"/>
  <c r="P24" i="16"/>
  <c r="E24" i="16"/>
  <c r="T24" i="16" s="1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T20" i="16" s="1"/>
  <c r="U19" i="16"/>
  <c r="S19" i="16"/>
  <c r="R19" i="16"/>
  <c r="Q19" i="16"/>
  <c r="P19" i="16"/>
  <c r="E19" i="16"/>
  <c r="T19" i="16" s="1"/>
  <c r="O17" i="16"/>
  <c r="N17" i="16"/>
  <c r="M17" i="16"/>
  <c r="S17" i="16" s="1"/>
  <c r="L17" i="16"/>
  <c r="R17" i="16" s="1"/>
  <c r="K17" i="16"/>
  <c r="J17" i="16"/>
  <c r="I17" i="16"/>
  <c r="Q17" i="16" s="1"/>
  <c r="H17" i="16"/>
  <c r="G17" i="16"/>
  <c r="F17" i="16"/>
  <c r="C17" i="16"/>
  <c r="E17" i="16" s="1"/>
  <c r="B17" i="16"/>
  <c r="U16" i="16"/>
  <c r="S16" i="16"/>
  <c r="R16" i="16"/>
  <c r="Q16" i="16"/>
  <c r="P16" i="16"/>
  <c r="E16" i="16"/>
  <c r="T16" i="16" s="1"/>
  <c r="S15" i="16"/>
  <c r="R15" i="16"/>
  <c r="Q15" i="16"/>
  <c r="P15" i="16"/>
  <c r="E15" i="16"/>
  <c r="U15" i="16" s="1"/>
  <c r="T14" i="16"/>
  <c r="S14" i="16"/>
  <c r="R14" i="16"/>
  <c r="Q14" i="16"/>
  <c r="P14" i="16"/>
  <c r="E14" i="16"/>
  <c r="U14" i="16" s="1"/>
  <c r="U13" i="16"/>
  <c r="S13" i="16"/>
  <c r="R13" i="16"/>
  <c r="Q13" i="16"/>
  <c r="P13" i="16"/>
  <c r="E13" i="16"/>
  <c r="T13" i="16" s="1"/>
  <c r="U12" i="16"/>
  <c r="S12" i="16"/>
  <c r="R12" i="16"/>
  <c r="Q12" i="16"/>
  <c r="P12" i="16"/>
  <c r="E12" i="16"/>
  <c r="T12" i="16" s="1"/>
  <c r="T11" i="16"/>
  <c r="S11" i="16"/>
  <c r="R11" i="16"/>
  <c r="Q11" i="16"/>
  <c r="P11" i="16"/>
  <c r="E11" i="16"/>
  <c r="U11" i="16" s="1"/>
  <c r="T10" i="16"/>
  <c r="S10" i="16"/>
  <c r="R10" i="16"/>
  <c r="Q10" i="16"/>
  <c r="P10" i="16"/>
  <c r="E10" i="16"/>
  <c r="S9" i="16"/>
  <c r="R9" i="16"/>
  <c r="Q9" i="16"/>
  <c r="P9" i="16"/>
  <c r="E9" i="16"/>
  <c r="U9" i="16" s="1"/>
  <c r="S96" i="15"/>
  <c r="R96" i="15"/>
  <c r="Q96" i="15"/>
  <c r="P96" i="15"/>
  <c r="E96" i="15"/>
  <c r="S95" i="15"/>
  <c r="R95" i="15"/>
  <c r="Q95" i="15"/>
  <c r="P95" i="15"/>
  <c r="E95" i="15"/>
  <c r="U95" i="15" s="1"/>
  <c r="U94" i="15"/>
  <c r="S94" i="15"/>
  <c r="R94" i="15"/>
  <c r="Q94" i="15"/>
  <c r="P94" i="15"/>
  <c r="E94" i="15"/>
  <c r="T94" i="15" s="1"/>
  <c r="S93" i="15"/>
  <c r="R93" i="15"/>
  <c r="Q93" i="15"/>
  <c r="P93" i="15"/>
  <c r="E93" i="15"/>
  <c r="U92" i="15"/>
  <c r="T92" i="15"/>
  <c r="S92" i="15"/>
  <c r="R92" i="15"/>
  <c r="Q92" i="15"/>
  <c r="P92" i="15"/>
  <c r="E92" i="15"/>
  <c r="U91" i="15"/>
  <c r="S91" i="15"/>
  <c r="R91" i="15"/>
  <c r="Q91" i="15"/>
  <c r="P91" i="15"/>
  <c r="T91" i="15" s="1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S88" i="15"/>
  <c r="R88" i="15"/>
  <c r="Q88" i="15"/>
  <c r="P88" i="15"/>
  <c r="E88" i="15"/>
  <c r="O75" i="15"/>
  <c r="N75" i="15"/>
  <c r="M75" i="15"/>
  <c r="S75" i="15" s="1"/>
  <c r="L75" i="15"/>
  <c r="K75" i="15"/>
  <c r="J75" i="15"/>
  <c r="I75" i="15"/>
  <c r="H75" i="15"/>
  <c r="G75" i="15"/>
  <c r="F75" i="15"/>
  <c r="C75" i="15"/>
  <c r="B75" i="15"/>
  <c r="O74" i="15"/>
  <c r="N74" i="15"/>
  <c r="M74" i="15"/>
  <c r="S74" i="15" s="1"/>
  <c r="L74" i="15"/>
  <c r="R74" i="15" s="1"/>
  <c r="K74" i="15"/>
  <c r="J74" i="15"/>
  <c r="I74" i="15"/>
  <c r="H74" i="15"/>
  <c r="G74" i="15"/>
  <c r="F74" i="15"/>
  <c r="C74" i="15"/>
  <c r="B74" i="15"/>
  <c r="O73" i="15"/>
  <c r="N73" i="15"/>
  <c r="M73" i="15"/>
  <c r="S73" i="15" s="1"/>
  <c r="L73" i="15"/>
  <c r="R73" i="15" s="1"/>
  <c r="K73" i="15"/>
  <c r="J73" i="15"/>
  <c r="I73" i="15"/>
  <c r="Q73" i="15" s="1"/>
  <c r="H73" i="15"/>
  <c r="P73" i="15" s="1"/>
  <c r="G73" i="15"/>
  <c r="F73" i="15"/>
  <c r="C73" i="15"/>
  <c r="E73" i="15" s="1"/>
  <c r="B73" i="15"/>
  <c r="T72" i="15"/>
  <c r="S72" i="15"/>
  <c r="R72" i="15"/>
  <c r="Q72" i="15"/>
  <c r="P72" i="15"/>
  <c r="E72" i="15"/>
  <c r="U72" i="15" s="1"/>
  <c r="S71" i="15"/>
  <c r="R71" i="15"/>
  <c r="Q71" i="15"/>
  <c r="P71" i="15"/>
  <c r="E71" i="15"/>
  <c r="U71" i="15" s="1"/>
  <c r="O69" i="15"/>
  <c r="N69" i="15"/>
  <c r="M69" i="15"/>
  <c r="S69" i="15" s="1"/>
  <c r="L69" i="15"/>
  <c r="R69" i="15" s="1"/>
  <c r="K69" i="15"/>
  <c r="J69" i="15"/>
  <c r="I69" i="15"/>
  <c r="H69" i="15"/>
  <c r="G69" i="15"/>
  <c r="F69" i="15"/>
  <c r="C69" i="15"/>
  <c r="B69" i="15"/>
  <c r="E69" i="15" s="1"/>
  <c r="O68" i="15"/>
  <c r="N68" i="15"/>
  <c r="M68" i="15"/>
  <c r="S68" i="15" s="1"/>
  <c r="L68" i="15"/>
  <c r="R68" i="15" s="1"/>
  <c r="K68" i="15"/>
  <c r="J68" i="15"/>
  <c r="I68" i="15"/>
  <c r="H68" i="15"/>
  <c r="G68" i="15"/>
  <c r="F68" i="15"/>
  <c r="C68" i="15"/>
  <c r="B68" i="15"/>
  <c r="S67" i="15"/>
  <c r="R67" i="15"/>
  <c r="Q67" i="15"/>
  <c r="P67" i="15"/>
  <c r="E67" i="15"/>
  <c r="S66" i="15"/>
  <c r="R66" i="15"/>
  <c r="Q66" i="15"/>
  <c r="P66" i="15"/>
  <c r="E66" i="15"/>
  <c r="T66" i="15" s="1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S63" i="15"/>
  <c r="R63" i="15"/>
  <c r="Q63" i="15"/>
  <c r="P63" i="15"/>
  <c r="E63" i="15"/>
  <c r="O61" i="15"/>
  <c r="N61" i="15"/>
  <c r="M61" i="15"/>
  <c r="S61" i="15" s="1"/>
  <c r="L61" i="15"/>
  <c r="R61" i="15" s="1"/>
  <c r="K61" i="15"/>
  <c r="J61" i="15"/>
  <c r="I61" i="15"/>
  <c r="H61" i="15"/>
  <c r="C61" i="15"/>
  <c r="B61" i="15"/>
  <c r="S60" i="15"/>
  <c r="R60" i="15"/>
  <c r="Q60" i="15"/>
  <c r="P60" i="15"/>
  <c r="E60" i="15"/>
  <c r="U60" i="15" s="1"/>
  <c r="T59" i="15"/>
  <c r="S59" i="15"/>
  <c r="R59" i="15"/>
  <c r="Q59" i="15"/>
  <c r="P59" i="15"/>
  <c r="E59" i="15"/>
  <c r="U59" i="15" s="1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O55" i="15"/>
  <c r="N55" i="15"/>
  <c r="M55" i="15"/>
  <c r="S55" i="15" s="1"/>
  <c r="L55" i="15"/>
  <c r="R55" i="15" s="1"/>
  <c r="K55" i="15"/>
  <c r="J55" i="15"/>
  <c r="I55" i="15"/>
  <c r="H55" i="15"/>
  <c r="G55" i="15"/>
  <c r="F55" i="15"/>
  <c r="C55" i="15"/>
  <c r="B55" i="15"/>
  <c r="E55" i="15" s="1"/>
  <c r="S54" i="15"/>
  <c r="R54" i="15"/>
  <c r="Q54" i="15"/>
  <c r="P54" i="15"/>
  <c r="E54" i="15"/>
  <c r="T54" i="15" s="1"/>
  <c r="U53" i="15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T51" i="15"/>
  <c r="S51" i="15"/>
  <c r="R51" i="15"/>
  <c r="Q51" i="15"/>
  <c r="P51" i="15"/>
  <c r="E51" i="15"/>
  <c r="U51" i="15" s="1"/>
  <c r="U50" i="15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U44" i="15" s="1"/>
  <c r="S42" i="15"/>
  <c r="O42" i="15"/>
  <c r="N42" i="15"/>
  <c r="M42" i="15"/>
  <c r="L42" i="15"/>
  <c r="R42" i="15" s="1"/>
  <c r="K42" i="15"/>
  <c r="J42" i="15"/>
  <c r="I42" i="15"/>
  <c r="H42" i="15"/>
  <c r="G42" i="15"/>
  <c r="F42" i="15"/>
  <c r="C42" i="15"/>
  <c r="B42" i="15"/>
  <c r="E42" i="15" s="1"/>
  <c r="S41" i="15"/>
  <c r="R41" i="15"/>
  <c r="Q41" i="15"/>
  <c r="P41" i="15"/>
  <c r="E41" i="15"/>
  <c r="U41" i="15" s="1"/>
  <c r="U40" i="15"/>
  <c r="S40" i="15"/>
  <c r="R40" i="15"/>
  <c r="Q40" i="15"/>
  <c r="P40" i="15"/>
  <c r="E40" i="15"/>
  <c r="T40" i="15" s="1"/>
  <c r="U39" i="15"/>
  <c r="S39" i="15"/>
  <c r="R39" i="15"/>
  <c r="Q39" i="15"/>
  <c r="P39" i="15"/>
  <c r="E39" i="15"/>
  <c r="T39" i="15" s="1"/>
  <c r="T38" i="15"/>
  <c r="S38" i="15"/>
  <c r="R38" i="15"/>
  <c r="Q38" i="15"/>
  <c r="U38" i="15" s="1"/>
  <c r="P38" i="15"/>
  <c r="E38" i="15"/>
  <c r="S37" i="15"/>
  <c r="R37" i="15"/>
  <c r="Q37" i="15"/>
  <c r="P37" i="15"/>
  <c r="E37" i="15"/>
  <c r="T37" i="15" s="1"/>
  <c r="O35" i="15"/>
  <c r="N35" i="15"/>
  <c r="M35" i="15"/>
  <c r="S35" i="15" s="1"/>
  <c r="L35" i="15"/>
  <c r="R35" i="15" s="1"/>
  <c r="K35" i="15"/>
  <c r="J35" i="15"/>
  <c r="I35" i="15"/>
  <c r="H35" i="15"/>
  <c r="G35" i="15"/>
  <c r="F35" i="15"/>
  <c r="C35" i="15"/>
  <c r="B35" i="15"/>
  <c r="E35" i="15" s="1"/>
  <c r="S34" i="15"/>
  <c r="R34" i="15"/>
  <c r="Q34" i="15"/>
  <c r="U34" i="15" s="1"/>
  <c r="P34" i="15"/>
  <c r="E34" i="15"/>
  <c r="R32" i="15"/>
  <c r="O32" i="15"/>
  <c r="N32" i="15"/>
  <c r="M32" i="15"/>
  <c r="S32" i="15" s="1"/>
  <c r="L32" i="15"/>
  <c r="K32" i="15"/>
  <c r="J32" i="15"/>
  <c r="I32" i="15"/>
  <c r="H32" i="15"/>
  <c r="G32" i="15"/>
  <c r="F32" i="15"/>
  <c r="C32" i="15"/>
  <c r="B32" i="15"/>
  <c r="E32" i="15" s="1"/>
  <c r="U31" i="15"/>
  <c r="S31" i="15"/>
  <c r="R31" i="15"/>
  <c r="Q31" i="15"/>
  <c r="P31" i="15"/>
  <c r="E31" i="15"/>
  <c r="T31" i="15" s="1"/>
  <c r="S30" i="15"/>
  <c r="R30" i="15"/>
  <c r="Q30" i="15"/>
  <c r="P30" i="15"/>
  <c r="E30" i="15"/>
  <c r="S29" i="15"/>
  <c r="R29" i="15"/>
  <c r="Q29" i="15"/>
  <c r="P29" i="15"/>
  <c r="E29" i="15"/>
  <c r="T29" i="15" s="1"/>
  <c r="S28" i="15"/>
  <c r="R28" i="15"/>
  <c r="Q28" i="15"/>
  <c r="P28" i="15"/>
  <c r="E28" i="15"/>
  <c r="T28" i="15" s="1"/>
  <c r="O26" i="15"/>
  <c r="N26" i="15"/>
  <c r="M26" i="15"/>
  <c r="S26" i="15" s="1"/>
  <c r="L26" i="15"/>
  <c r="R26" i="15" s="1"/>
  <c r="K26" i="15"/>
  <c r="J26" i="15"/>
  <c r="I26" i="15"/>
  <c r="H26" i="15"/>
  <c r="G26" i="15"/>
  <c r="F26" i="15"/>
  <c r="C26" i="15"/>
  <c r="B26" i="15"/>
  <c r="E26" i="15" s="1"/>
  <c r="S25" i="15"/>
  <c r="R25" i="15"/>
  <c r="Q25" i="15"/>
  <c r="P25" i="15"/>
  <c r="E25" i="15"/>
  <c r="T25" i="15" s="1"/>
  <c r="S24" i="15"/>
  <c r="R24" i="15"/>
  <c r="Q24" i="15"/>
  <c r="P24" i="15"/>
  <c r="E24" i="15"/>
  <c r="U23" i="15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O17" i="15"/>
  <c r="N17" i="15"/>
  <c r="M17" i="15"/>
  <c r="S17" i="15" s="1"/>
  <c r="L17" i="15"/>
  <c r="R17" i="15" s="1"/>
  <c r="K17" i="15"/>
  <c r="J17" i="15"/>
  <c r="I17" i="15"/>
  <c r="H17" i="15"/>
  <c r="P17" i="15" s="1"/>
  <c r="G17" i="15"/>
  <c r="F17" i="15"/>
  <c r="C17" i="15"/>
  <c r="B17" i="15"/>
  <c r="S16" i="15"/>
  <c r="R16" i="15"/>
  <c r="Q16" i="15"/>
  <c r="P16" i="15"/>
  <c r="E16" i="15"/>
  <c r="U16" i="15" s="1"/>
  <c r="S15" i="15"/>
  <c r="R15" i="15"/>
  <c r="Q15" i="15"/>
  <c r="P15" i="15"/>
  <c r="E15" i="15"/>
  <c r="T15" i="15" s="1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S12" i="15"/>
  <c r="R12" i="15"/>
  <c r="Q12" i="15"/>
  <c r="P12" i="15"/>
  <c r="E12" i="15"/>
  <c r="U11" i="15"/>
  <c r="S11" i="15"/>
  <c r="R11" i="15"/>
  <c r="Q11" i="15"/>
  <c r="P11" i="15"/>
  <c r="E11" i="15"/>
  <c r="T11" i="15" s="1"/>
  <c r="T10" i="15"/>
  <c r="S10" i="15"/>
  <c r="R10" i="15"/>
  <c r="Q10" i="15"/>
  <c r="P10" i="15"/>
  <c r="E10" i="15"/>
  <c r="S9" i="15"/>
  <c r="R9" i="15"/>
  <c r="Q9" i="15"/>
  <c r="P9" i="15"/>
  <c r="E9" i="15"/>
  <c r="U9" i="15" s="1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T95" i="14" s="1"/>
  <c r="U94" i="14"/>
  <c r="S94" i="14"/>
  <c r="R94" i="14"/>
  <c r="Q94" i="14"/>
  <c r="P94" i="14"/>
  <c r="E94" i="14"/>
  <c r="T94" i="14" s="1"/>
  <c r="S93" i="14"/>
  <c r="R93" i="14"/>
  <c r="Q93" i="14"/>
  <c r="P93" i="14"/>
  <c r="E93" i="14"/>
  <c r="S92" i="14"/>
  <c r="R92" i="14"/>
  <c r="Q92" i="14"/>
  <c r="P92" i="14"/>
  <c r="E92" i="14"/>
  <c r="U91" i="14"/>
  <c r="S91" i="14"/>
  <c r="R91" i="14"/>
  <c r="Q91" i="14"/>
  <c r="P91" i="14"/>
  <c r="E91" i="14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T88" i="14"/>
  <c r="S88" i="14"/>
  <c r="R88" i="14"/>
  <c r="Q88" i="14"/>
  <c r="P88" i="14"/>
  <c r="E88" i="14"/>
  <c r="W75" i="14"/>
  <c r="V75" i="14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S74" i="14" s="1"/>
  <c r="N74" i="14"/>
  <c r="M74" i="14"/>
  <c r="L74" i="14"/>
  <c r="R74" i="14" s="1"/>
  <c r="K74" i="14"/>
  <c r="J74" i="14"/>
  <c r="I74" i="14"/>
  <c r="H74" i="14"/>
  <c r="G74" i="14"/>
  <c r="F74" i="14"/>
  <c r="C74" i="14"/>
  <c r="B74" i="14"/>
  <c r="O73" i="14"/>
  <c r="N73" i="14"/>
  <c r="R73" i="14" s="1"/>
  <c r="M73" i="14"/>
  <c r="S73" i="14" s="1"/>
  <c r="L73" i="14"/>
  <c r="K73" i="14"/>
  <c r="J73" i="14"/>
  <c r="I73" i="14"/>
  <c r="H73" i="14"/>
  <c r="G73" i="14"/>
  <c r="F73" i="14"/>
  <c r="C73" i="14"/>
  <c r="B73" i="14"/>
  <c r="S72" i="14"/>
  <c r="R72" i="14"/>
  <c r="Q72" i="14"/>
  <c r="P72" i="14"/>
  <c r="E72" i="14"/>
  <c r="S71" i="14"/>
  <c r="R71" i="14"/>
  <c r="Q71" i="14"/>
  <c r="P71" i="14"/>
  <c r="E71" i="14"/>
  <c r="U71" i="14" s="1"/>
  <c r="W69" i="14"/>
  <c r="V69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S68" i="14" s="1"/>
  <c r="L68" i="14"/>
  <c r="R68" i="14" s="1"/>
  <c r="K68" i="14"/>
  <c r="J68" i="14"/>
  <c r="I68" i="14"/>
  <c r="H68" i="14"/>
  <c r="G68" i="14"/>
  <c r="F68" i="14"/>
  <c r="C68" i="14"/>
  <c r="B68" i="14"/>
  <c r="E68" i="14" s="1"/>
  <c r="U67" i="14"/>
  <c r="S67" i="14"/>
  <c r="R67" i="14"/>
  <c r="Q67" i="14"/>
  <c r="P67" i="14"/>
  <c r="E67" i="14"/>
  <c r="T67" i="14" s="1"/>
  <c r="S66" i="14"/>
  <c r="R66" i="14"/>
  <c r="Q66" i="14"/>
  <c r="P66" i="14"/>
  <c r="E66" i="14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O61" i="14"/>
  <c r="N61" i="14"/>
  <c r="M61" i="14"/>
  <c r="S61" i="14" s="1"/>
  <c r="L61" i="14"/>
  <c r="R61" i="14" s="1"/>
  <c r="K61" i="14"/>
  <c r="J61" i="14"/>
  <c r="I61" i="14"/>
  <c r="H61" i="14"/>
  <c r="C61" i="14"/>
  <c r="B61" i="14"/>
  <c r="S60" i="14"/>
  <c r="R60" i="14"/>
  <c r="Q60" i="14"/>
  <c r="P60" i="14"/>
  <c r="E60" i="14"/>
  <c r="U60" i="14" s="1"/>
  <c r="S59" i="14"/>
  <c r="R59" i="14"/>
  <c r="Q59" i="14"/>
  <c r="P59" i="14"/>
  <c r="E59" i="14"/>
  <c r="T59" i="14" s="1"/>
  <c r="U58" i="14"/>
  <c r="S58" i="14"/>
  <c r="R58" i="14"/>
  <c r="Q58" i="14"/>
  <c r="P58" i="14"/>
  <c r="E58" i="14"/>
  <c r="T58" i="14" s="1"/>
  <c r="S57" i="14"/>
  <c r="R57" i="14"/>
  <c r="Q57" i="14"/>
  <c r="P57" i="14"/>
  <c r="E57" i="14"/>
  <c r="S55" i="14"/>
  <c r="O55" i="14"/>
  <c r="N55" i="14"/>
  <c r="M55" i="14"/>
  <c r="L55" i="14"/>
  <c r="R55" i="14" s="1"/>
  <c r="K55" i="14"/>
  <c r="J55" i="14"/>
  <c r="I55" i="14"/>
  <c r="H55" i="14"/>
  <c r="G55" i="14"/>
  <c r="F55" i="14"/>
  <c r="C55" i="14"/>
  <c r="B55" i="14"/>
  <c r="E55" i="14" s="1"/>
  <c r="S54" i="14"/>
  <c r="R54" i="14"/>
  <c r="Q54" i="14"/>
  <c r="P54" i="14"/>
  <c r="E54" i="14"/>
  <c r="S53" i="14"/>
  <c r="R53" i="14"/>
  <c r="Q53" i="14"/>
  <c r="P53" i="14"/>
  <c r="E53" i="14"/>
  <c r="T53" i="14" s="1"/>
  <c r="S52" i="14"/>
  <c r="R52" i="14"/>
  <c r="Q52" i="14"/>
  <c r="P52" i="14"/>
  <c r="E52" i="14"/>
  <c r="T52" i="14" s="1"/>
  <c r="U51" i="14"/>
  <c r="S51" i="14"/>
  <c r="R51" i="14"/>
  <c r="Q51" i="14"/>
  <c r="P51" i="14"/>
  <c r="E51" i="14"/>
  <c r="T51" i="14" s="1"/>
  <c r="U50" i="14"/>
  <c r="T50" i="14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U47" i="14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H42" i="14"/>
  <c r="G42" i="14"/>
  <c r="F42" i="14"/>
  <c r="C42" i="14"/>
  <c r="B42" i="14"/>
  <c r="S41" i="14"/>
  <c r="R41" i="14"/>
  <c r="Q41" i="14"/>
  <c r="P41" i="14"/>
  <c r="E41" i="14"/>
  <c r="U40" i="14"/>
  <c r="S40" i="14"/>
  <c r="R40" i="14"/>
  <c r="Q40" i="14"/>
  <c r="P40" i="14"/>
  <c r="E40" i="14"/>
  <c r="T40" i="14" s="1"/>
  <c r="U39" i="14"/>
  <c r="T39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O35" i="14"/>
  <c r="N35" i="14"/>
  <c r="M35" i="14"/>
  <c r="S35" i="14" s="1"/>
  <c r="L35" i="14"/>
  <c r="R35" i="14" s="1"/>
  <c r="K35" i="14"/>
  <c r="J35" i="14"/>
  <c r="I35" i="14"/>
  <c r="Q35" i="14" s="1"/>
  <c r="H35" i="14"/>
  <c r="G35" i="14"/>
  <c r="F35" i="14"/>
  <c r="C35" i="14"/>
  <c r="B35" i="14"/>
  <c r="S34" i="14"/>
  <c r="R34" i="14"/>
  <c r="Q34" i="14"/>
  <c r="P34" i="14"/>
  <c r="E34" i="14"/>
  <c r="T34" i="14" s="1"/>
  <c r="O32" i="14"/>
  <c r="N32" i="14"/>
  <c r="M32" i="14"/>
  <c r="S32" i="14" s="1"/>
  <c r="L32" i="14"/>
  <c r="R32" i="14" s="1"/>
  <c r="K32" i="14"/>
  <c r="J32" i="14"/>
  <c r="I32" i="14"/>
  <c r="H32" i="14"/>
  <c r="G32" i="14"/>
  <c r="F32" i="14"/>
  <c r="C32" i="14"/>
  <c r="B32" i="14"/>
  <c r="S31" i="14"/>
  <c r="R31" i="14"/>
  <c r="Q31" i="14"/>
  <c r="P31" i="14"/>
  <c r="E31" i="14"/>
  <c r="T31" i="14" s="1"/>
  <c r="S30" i="14"/>
  <c r="R30" i="14"/>
  <c r="Q30" i="14"/>
  <c r="P30" i="14"/>
  <c r="E30" i="14"/>
  <c r="U30" i="14" s="1"/>
  <c r="S29" i="14"/>
  <c r="R29" i="14"/>
  <c r="Q29" i="14"/>
  <c r="P29" i="14"/>
  <c r="E29" i="14"/>
  <c r="S28" i="14"/>
  <c r="R28" i="14"/>
  <c r="Q28" i="14"/>
  <c r="P28" i="14"/>
  <c r="E28" i="14"/>
  <c r="T28" i="14" s="1"/>
  <c r="W26" i="14"/>
  <c r="V26" i="14"/>
  <c r="O26" i="14"/>
  <c r="N26" i="14"/>
  <c r="M26" i="14"/>
  <c r="S26" i="14" s="1"/>
  <c r="L26" i="14"/>
  <c r="R26" i="14" s="1"/>
  <c r="K26" i="14"/>
  <c r="J26" i="14"/>
  <c r="I26" i="14"/>
  <c r="H26" i="14"/>
  <c r="G26" i="14"/>
  <c r="F26" i="14"/>
  <c r="C26" i="14"/>
  <c r="B26" i="14"/>
  <c r="E26" i="14" s="1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O17" i="14"/>
  <c r="N17" i="14"/>
  <c r="M17" i="14"/>
  <c r="S17" i="14" s="1"/>
  <c r="L17" i="14"/>
  <c r="R17" i="14" s="1"/>
  <c r="K17" i="14"/>
  <c r="J17" i="14"/>
  <c r="I17" i="14"/>
  <c r="H17" i="14"/>
  <c r="G17" i="14"/>
  <c r="F17" i="14"/>
  <c r="C17" i="14"/>
  <c r="E17" i="14" s="1"/>
  <c r="B17" i="14"/>
  <c r="T16" i="14"/>
  <c r="S16" i="14"/>
  <c r="R16" i="14"/>
  <c r="Q16" i="14"/>
  <c r="P16" i="14"/>
  <c r="E16" i="14"/>
  <c r="U16" i="14" s="1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S13" i="14"/>
  <c r="R13" i="14"/>
  <c r="Q13" i="14"/>
  <c r="P13" i="14"/>
  <c r="E13" i="14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T10" i="14"/>
  <c r="S10" i="14"/>
  <c r="R10" i="14"/>
  <c r="Q10" i="14"/>
  <c r="U10" i="14" s="1"/>
  <c r="P10" i="14"/>
  <c r="E10" i="14"/>
  <c r="T9" i="14"/>
  <c r="S9" i="14"/>
  <c r="R9" i="14"/>
  <c r="Q9" i="14"/>
  <c r="P9" i="14"/>
  <c r="E9" i="14"/>
  <c r="U9" i="14" s="1"/>
  <c r="S96" i="13"/>
  <c r="R96" i="13"/>
  <c r="Q96" i="13"/>
  <c r="P96" i="13"/>
  <c r="E96" i="13"/>
  <c r="U96" i="13" s="1"/>
  <c r="S95" i="13"/>
  <c r="R95" i="13"/>
  <c r="Q95" i="13"/>
  <c r="P95" i="13"/>
  <c r="E95" i="13"/>
  <c r="T95" i="13" s="1"/>
  <c r="U94" i="13"/>
  <c r="S94" i="13"/>
  <c r="R94" i="13"/>
  <c r="Q94" i="13"/>
  <c r="P94" i="13"/>
  <c r="E94" i="13"/>
  <c r="T94" i="13" s="1"/>
  <c r="S93" i="13"/>
  <c r="R93" i="13"/>
  <c r="Q93" i="13"/>
  <c r="P93" i="13"/>
  <c r="E93" i="13"/>
  <c r="U93" i="13" s="1"/>
  <c r="S92" i="13"/>
  <c r="R92" i="13"/>
  <c r="Q92" i="13"/>
  <c r="P92" i="13"/>
  <c r="E92" i="13"/>
  <c r="S91" i="13"/>
  <c r="R91" i="13"/>
  <c r="Q91" i="13"/>
  <c r="P91" i="13"/>
  <c r="E91" i="13"/>
  <c r="T91" i="13" s="1"/>
  <c r="U90" i="13"/>
  <c r="T90" i="13"/>
  <c r="S90" i="13"/>
  <c r="R90" i="13"/>
  <c r="Q90" i="13"/>
  <c r="P90" i="13"/>
  <c r="E90" i="13"/>
  <c r="T89" i="13"/>
  <c r="S89" i="13"/>
  <c r="R89" i="13"/>
  <c r="Q89" i="13"/>
  <c r="P89" i="13"/>
  <c r="E89" i="13"/>
  <c r="U89" i="13" s="1"/>
  <c r="S88" i="13"/>
  <c r="R88" i="13"/>
  <c r="Q88" i="13"/>
  <c r="Q87" i="13" s="1"/>
  <c r="P88" i="13"/>
  <c r="E88" i="13"/>
  <c r="T88" i="13" s="1"/>
  <c r="O75" i="13"/>
  <c r="N75" i="13"/>
  <c r="M75" i="13"/>
  <c r="S75" i="13" s="1"/>
  <c r="L75" i="13"/>
  <c r="K75" i="13"/>
  <c r="J75" i="13"/>
  <c r="I75" i="13"/>
  <c r="H75" i="13"/>
  <c r="G75" i="13"/>
  <c r="F75" i="13"/>
  <c r="C75" i="13"/>
  <c r="B75" i="13"/>
  <c r="R74" i="13"/>
  <c r="O74" i="13"/>
  <c r="N74" i="13"/>
  <c r="M74" i="13"/>
  <c r="S74" i="13" s="1"/>
  <c r="L74" i="13"/>
  <c r="K74" i="13"/>
  <c r="J74" i="13"/>
  <c r="I74" i="13"/>
  <c r="H74" i="13"/>
  <c r="P74" i="13" s="1"/>
  <c r="G74" i="13"/>
  <c r="F74" i="13"/>
  <c r="C74" i="13"/>
  <c r="B74" i="13"/>
  <c r="E74" i="13" s="1"/>
  <c r="O73" i="13"/>
  <c r="N73" i="13"/>
  <c r="R73" i="13" s="1"/>
  <c r="M73" i="13"/>
  <c r="S73" i="13" s="1"/>
  <c r="L73" i="13"/>
  <c r="K73" i="13"/>
  <c r="J73" i="13"/>
  <c r="I73" i="13"/>
  <c r="H73" i="13"/>
  <c r="G73" i="13"/>
  <c r="F73" i="13"/>
  <c r="C73" i="13"/>
  <c r="B73" i="13"/>
  <c r="S72" i="13"/>
  <c r="R72" i="13"/>
  <c r="Q72" i="13"/>
  <c r="P72" i="13"/>
  <c r="E72" i="13"/>
  <c r="S71" i="13"/>
  <c r="R71" i="13"/>
  <c r="Q71" i="13"/>
  <c r="P71" i="13"/>
  <c r="E71" i="13"/>
  <c r="U71" i="13" s="1"/>
  <c r="O69" i="13"/>
  <c r="N69" i="13"/>
  <c r="M69" i="13"/>
  <c r="S69" i="13" s="1"/>
  <c r="L69" i="13"/>
  <c r="K69" i="13"/>
  <c r="J69" i="13"/>
  <c r="I69" i="13"/>
  <c r="H69" i="13"/>
  <c r="G69" i="13"/>
  <c r="F69" i="13"/>
  <c r="C69" i="13"/>
  <c r="B69" i="13"/>
  <c r="E69" i="13" s="1"/>
  <c r="O68" i="13"/>
  <c r="N68" i="13"/>
  <c r="M68" i="13"/>
  <c r="S68" i="13" s="1"/>
  <c r="L68" i="13"/>
  <c r="R68" i="13" s="1"/>
  <c r="K68" i="13"/>
  <c r="J68" i="13"/>
  <c r="I68" i="13"/>
  <c r="H68" i="13"/>
  <c r="G68" i="13"/>
  <c r="F68" i="13"/>
  <c r="C68" i="13"/>
  <c r="B68" i="13"/>
  <c r="U67" i="13"/>
  <c r="S67" i="13"/>
  <c r="R67" i="13"/>
  <c r="Q67" i="13"/>
  <c r="P67" i="13"/>
  <c r="E67" i="13"/>
  <c r="T67" i="13" s="1"/>
  <c r="U66" i="13"/>
  <c r="T66" i="13"/>
  <c r="S66" i="13"/>
  <c r="R66" i="13"/>
  <c r="Q66" i="13"/>
  <c r="P66" i="13"/>
  <c r="E66" i="13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O61" i="13"/>
  <c r="N61" i="13"/>
  <c r="M61" i="13"/>
  <c r="S61" i="13" s="1"/>
  <c r="L61" i="13"/>
  <c r="R61" i="13" s="1"/>
  <c r="K61" i="13"/>
  <c r="J61" i="13"/>
  <c r="I61" i="13"/>
  <c r="H61" i="13"/>
  <c r="C61" i="13"/>
  <c r="B61" i="13"/>
  <c r="U60" i="13"/>
  <c r="S60" i="13"/>
  <c r="R60" i="13"/>
  <c r="Q60" i="13"/>
  <c r="P60" i="13"/>
  <c r="E60" i="13"/>
  <c r="T60" i="13" s="1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S57" i="13"/>
  <c r="R57" i="13"/>
  <c r="Q57" i="13"/>
  <c r="P57" i="13"/>
  <c r="E57" i="13"/>
  <c r="R55" i="13"/>
  <c r="O55" i="13"/>
  <c r="N55" i="13"/>
  <c r="M55" i="13"/>
  <c r="S55" i="13" s="1"/>
  <c r="L55" i="13"/>
  <c r="K55" i="13"/>
  <c r="J55" i="13"/>
  <c r="I55" i="13"/>
  <c r="H55" i="13"/>
  <c r="G55" i="13"/>
  <c r="F55" i="13"/>
  <c r="E55" i="13"/>
  <c r="C55" i="13"/>
  <c r="B55" i="13"/>
  <c r="U54" i="13"/>
  <c r="S54" i="13"/>
  <c r="R54" i="13"/>
  <c r="Q54" i="13"/>
  <c r="P54" i="13"/>
  <c r="E54" i="13"/>
  <c r="S53" i="13"/>
  <c r="R53" i="13"/>
  <c r="Q53" i="13"/>
  <c r="P53" i="13"/>
  <c r="E53" i="13"/>
  <c r="U53" i="13" s="1"/>
  <c r="S52" i="13"/>
  <c r="R52" i="13"/>
  <c r="Q52" i="13"/>
  <c r="P52" i="13"/>
  <c r="E52" i="13"/>
  <c r="T52" i="13" s="1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T45" i="13"/>
  <c r="S45" i="13"/>
  <c r="R45" i="13"/>
  <c r="Q45" i="13"/>
  <c r="P45" i="13"/>
  <c r="E45" i="13"/>
  <c r="S44" i="13"/>
  <c r="R44" i="13"/>
  <c r="Q44" i="13"/>
  <c r="P44" i="13"/>
  <c r="E44" i="13"/>
  <c r="T44" i="13" s="1"/>
  <c r="O42" i="13"/>
  <c r="N42" i="13"/>
  <c r="M42" i="13"/>
  <c r="S42" i="13" s="1"/>
  <c r="L42" i="13"/>
  <c r="R42" i="13" s="1"/>
  <c r="K42" i="13"/>
  <c r="J42" i="13"/>
  <c r="I42" i="13"/>
  <c r="H42" i="13"/>
  <c r="G42" i="13"/>
  <c r="F42" i="13"/>
  <c r="C42" i="13"/>
  <c r="B42" i="13"/>
  <c r="E42" i="13" s="1"/>
  <c r="S41" i="13"/>
  <c r="R41" i="13"/>
  <c r="Q41" i="13"/>
  <c r="P41" i="13"/>
  <c r="E41" i="13"/>
  <c r="T41" i="13" s="1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U37" i="13"/>
  <c r="S37" i="13"/>
  <c r="R37" i="13"/>
  <c r="Q37" i="13"/>
  <c r="P37" i="13"/>
  <c r="E37" i="13"/>
  <c r="T37" i="13" s="1"/>
  <c r="S35" i="13"/>
  <c r="O35" i="13"/>
  <c r="N35" i="13"/>
  <c r="M35" i="13"/>
  <c r="L35" i="13"/>
  <c r="R35" i="13" s="1"/>
  <c r="K35" i="13"/>
  <c r="J35" i="13"/>
  <c r="I35" i="13"/>
  <c r="H35" i="13"/>
  <c r="G35" i="13"/>
  <c r="F35" i="13"/>
  <c r="C35" i="13"/>
  <c r="B35" i="13"/>
  <c r="E35" i="13" s="1"/>
  <c r="U34" i="13"/>
  <c r="S34" i="13"/>
  <c r="R34" i="13"/>
  <c r="Q34" i="13"/>
  <c r="P34" i="13"/>
  <c r="E34" i="13"/>
  <c r="T34" i="13" s="1"/>
  <c r="R32" i="13"/>
  <c r="O32" i="13"/>
  <c r="N32" i="13"/>
  <c r="M32" i="13"/>
  <c r="S32" i="13" s="1"/>
  <c r="L32" i="13"/>
  <c r="K32" i="13"/>
  <c r="J32" i="13"/>
  <c r="I32" i="13"/>
  <c r="H32" i="13"/>
  <c r="P32" i="13" s="1"/>
  <c r="G32" i="13"/>
  <c r="F32" i="13"/>
  <c r="C32" i="13"/>
  <c r="B32" i="13"/>
  <c r="S31" i="13"/>
  <c r="R31" i="13"/>
  <c r="Q31" i="13"/>
  <c r="U31" i="13" s="1"/>
  <c r="P31" i="13"/>
  <c r="E31" i="13"/>
  <c r="S30" i="13"/>
  <c r="R30" i="13"/>
  <c r="Q30" i="13"/>
  <c r="P30" i="13"/>
  <c r="E30" i="13"/>
  <c r="T29" i="13"/>
  <c r="S29" i="13"/>
  <c r="R29" i="13"/>
  <c r="Q29" i="13"/>
  <c r="P29" i="13"/>
  <c r="E29" i="13"/>
  <c r="U29" i="13" s="1"/>
  <c r="T28" i="13"/>
  <c r="S28" i="13"/>
  <c r="R28" i="13"/>
  <c r="Q28" i="13"/>
  <c r="P28" i="13"/>
  <c r="E28" i="13"/>
  <c r="U28" i="13" s="1"/>
  <c r="O26" i="13"/>
  <c r="N26" i="13"/>
  <c r="M26" i="13"/>
  <c r="S26" i="13" s="1"/>
  <c r="L26" i="13"/>
  <c r="R26" i="13" s="1"/>
  <c r="K26" i="13"/>
  <c r="J26" i="13"/>
  <c r="I26" i="13"/>
  <c r="H26" i="13"/>
  <c r="G26" i="13"/>
  <c r="F26" i="13"/>
  <c r="C26" i="13"/>
  <c r="B26" i="13"/>
  <c r="T25" i="13"/>
  <c r="S25" i="13"/>
  <c r="R25" i="13"/>
  <c r="Q25" i="13"/>
  <c r="P25" i="13"/>
  <c r="E25" i="13"/>
  <c r="U25" i="13" s="1"/>
  <c r="S24" i="13"/>
  <c r="R24" i="13"/>
  <c r="Q24" i="13"/>
  <c r="P24" i="13"/>
  <c r="E24" i="13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O17" i="13"/>
  <c r="N17" i="13"/>
  <c r="M17" i="13"/>
  <c r="S17" i="13" s="1"/>
  <c r="L17" i="13"/>
  <c r="R17" i="13" s="1"/>
  <c r="K17" i="13"/>
  <c r="J17" i="13"/>
  <c r="I17" i="13"/>
  <c r="H17" i="13"/>
  <c r="G17" i="13"/>
  <c r="F17" i="13"/>
  <c r="C17" i="13"/>
  <c r="B17" i="13"/>
  <c r="S16" i="13"/>
  <c r="R16" i="13"/>
  <c r="Q16" i="13"/>
  <c r="P16" i="13"/>
  <c r="E16" i="13"/>
  <c r="S15" i="13"/>
  <c r="R15" i="13"/>
  <c r="Q15" i="13"/>
  <c r="P15" i="13"/>
  <c r="E15" i="13"/>
  <c r="T14" i="13"/>
  <c r="S14" i="13"/>
  <c r="R14" i="13"/>
  <c r="Q14" i="13"/>
  <c r="P14" i="13"/>
  <c r="E14" i="13"/>
  <c r="U14" i="13" s="1"/>
  <c r="S13" i="13"/>
  <c r="R13" i="13"/>
  <c r="Q13" i="13"/>
  <c r="P13" i="13"/>
  <c r="E13" i="13"/>
  <c r="S12" i="13"/>
  <c r="R12" i="13"/>
  <c r="Q12" i="13"/>
  <c r="P12" i="13"/>
  <c r="E12" i="13"/>
  <c r="U11" i="13"/>
  <c r="S11" i="13"/>
  <c r="R11" i="13"/>
  <c r="Q11" i="13"/>
  <c r="P11" i="13"/>
  <c r="E11" i="13"/>
  <c r="T11" i="13" s="1"/>
  <c r="U10" i="13"/>
  <c r="T10" i="13"/>
  <c r="S10" i="13"/>
  <c r="R10" i="13"/>
  <c r="Q10" i="13"/>
  <c r="P10" i="13"/>
  <c r="E10" i="13"/>
  <c r="S9" i="13"/>
  <c r="R9" i="13"/>
  <c r="Q9" i="13"/>
  <c r="P9" i="13"/>
  <c r="E9" i="13"/>
  <c r="U9" i="13" s="1"/>
  <c r="U96" i="12"/>
  <c r="S96" i="12"/>
  <c r="R96" i="12"/>
  <c r="Q96" i="12"/>
  <c r="P96" i="12"/>
  <c r="E96" i="12"/>
  <c r="T96" i="12" s="1"/>
  <c r="U95" i="12"/>
  <c r="T95" i="12"/>
  <c r="S95" i="12"/>
  <c r="R95" i="12"/>
  <c r="Q95" i="12"/>
  <c r="P95" i="12"/>
  <c r="E95" i="12"/>
  <c r="S94" i="12"/>
  <c r="R94" i="12"/>
  <c r="Q94" i="12"/>
  <c r="P94" i="12"/>
  <c r="E94" i="12"/>
  <c r="S93" i="12"/>
  <c r="R93" i="12"/>
  <c r="Q93" i="12"/>
  <c r="P93" i="12"/>
  <c r="E93" i="12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U91" i="12" s="1"/>
  <c r="U90" i="12"/>
  <c r="T90" i="12"/>
  <c r="S90" i="12"/>
  <c r="R90" i="12"/>
  <c r="Q90" i="12"/>
  <c r="P90" i="12"/>
  <c r="E90" i="12"/>
  <c r="S89" i="12"/>
  <c r="R89" i="12"/>
  <c r="Q89" i="12"/>
  <c r="P89" i="12"/>
  <c r="E89" i="12"/>
  <c r="T89" i="12" s="1"/>
  <c r="U88" i="12"/>
  <c r="S88" i="12"/>
  <c r="R88" i="12"/>
  <c r="Q88" i="12"/>
  <c r="P88" i="12"/>
  <c r="E88" i="12"/>
  <c r="T88" i="12" s="1"/>
  <c r="O75" i="12"/>
  <c r="N75" i="12"/>
  <c r="M75" i="12"/>
  <c r="S75" i="12" s="1"/>
  <c r="L75" i="12"/>
  <c r="K75" i="12"/>
  <c r="J75" i="12"/>
  <c r="I75" i="12"/>
  <c r="H75" i="12"/>
  <c r="G75" i="12"/>
  <c r="F75" i="12"/>
  <c r="C75" i="12"/>
  <c r="B75" i="12"/>
  <c r="S74" i="12"/>
  <c r="O74" i="12"/>
  <c r="N74" i="12"/>
  <c r="M74" i="12"/>
  <c r="L74" i="12"/>
  <c r="R74" i="12" s="1"/>
  <c r="K74" i="12"/>
  <c r="J74" i="12"/>
  <c r="I74" i="12"/>
  <c r="H74" i="12"/>
  <c r="P74" i="12" s="1"/>
  <c r="G74" i="12"/>
  <c r="F74" i="12"/>
  <c r="C74" i="12"/>
  <c r="B74" i="12"/>
  <c r="E74" i="12" s="1"/>
  <c r="O73" i="12"/>
  <c r="N73" i="12"/>
  <c r="M73" i="12"/>
  <c r="S73" i="12" s="1"/>
  <c r="L73" i="12"/>
  <c r="R73" i="12" s="1"/>
  <c r="K73" i="12"/>
  <c r="J73" i="12"/>
  <c r="I73" i="12"/>
  <c r="H73" i="12"/>
  <c r="G73" i="12"/>
  <c r="F73" i="12"/>
  <c r="C73" i="12"/>
  <c r="B73" i="12"/>
  <c r="S72" i="12"/>
  <c r="R72" i="12"/>
  <c r="Q72" i="12"/>
  <c r="P72" i="12"/>
  <c r="E72" i="12"/>
  <c r="U72" i="12" s="1"/>
  <c r="U71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S68" i="12" s="1"/>
  <c r="L68" i="12"/>
  <c r="R68" i="12" s="1"/>
  <c r="K68" i="12"/>
  <c r="J68" i="12"/>
  <c r="I68" i="12"/>
  <c r="H68" i="12"/>
  <c r="G68" i="12"/>
  <c r="F68" i="12"/>
  <c r="C68" i="12"/>
  <c r="B68" i="12"/>
  <c r="E68" i="12" s="1"/>
  <c r="U67" i="12"/>
  <c r="S67" i="12"/>
  <c r="R67" i="12"/>
  <c r="Q67" i="12"/>
  <c r="P67" i="12"/>
  <c r="E67" i="12"/>
  <c r="T67" i="12" s="1"/>
  <c r="T66" i="12"/>
  <c r="S66" i="12"/>
  <c r="R66" i="12"/>
  <c r="Q66" i="12"/>
  <c r="P66" i="12"/>
  <c r="E66" i="12"/>
  <c r="U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T63" i="12"/>
  <c r="S63" i="12"/>
  <c r="R63" i="12"/>
  <c r="Q63" i="12"/>
  <c r="P63" i="12"/>
  <c r="E63" i="12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S60" i="12"/>
  <c r="R60" i="12"/>
  <c r="Q60" i="12"/>
  <c r="P60" i="12"/>
  <c r="E60" i="12"/>
  <c r="T60" i="12" s="1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T57" i="12"/>
  <c r="S57" i="12"/>
  <c r="R57" i="12"/>
  <c r="Q57" i="12"/>
  <c r="P57" i="12"/>
  <c r="E57" i="12"/>
  <c r="U57" i="12" s="1"/>
  <c r="O55" i="12"/>
  <c r="N55" i="12"/>
  <c r="M55" i="12"/>
  <c r="S55" i="12" s="1"/>
  <c r="L55" i="12"/>
  <c r="R55" i="12" s="1"/>
  <c r="K55" i="12"/>
  <c r="J55" i="12"/>
  <c r="I55" i="12"/>
  <c r="H55" i="12"/>
  <c r="G55" i="12"/>
  <c r="F55" i="12"/>
  <c r="C55" i="12"/>
  <c r="B55" i="12"/>
  <c r="S54" i="12"/>
  <c r="R54" i="12"/>
  <c r="Q54" i="12"/>
  <c r="P54" i="12"/>
  <c r="E54" i="12"/>
  <c r="T54" i="12" s="1"/>
  <c r="U53" i="12"/>
  <c r="T53" i="12"/>
  <c r="S53" i="12"/>
  <c r="R53" i="12"/>
  <c r="Q53" i="12"/>
  <c r="P53" i="12"/>
  <c r="E53" i="12"/>
  <c r="U52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T49" i="12" s="1"/>
  <c r="S48" i="12"/>
  <c r="R48" i="12"/>
  <c r="Q48" i="12"/>
  <c r="P48" i="12"/>
  <c r="E48" i="12"/>
  <c r="T48" i="12" s="1"/>
  <c r="U47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U45" i="12" s="1"/>
  <c r="T44" i="12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Q42" i="12" s="1"/>
  <c r="H42" i="12"/>
  <c r="G42" i="12"/>
  <c r="F42" i="12"/>
  <c r="C42" i="12"/>
  <c r="B42" i="12"/>
  <c r="T41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S38" i="12"/>
  <c r="R38" i="12"/>
  <c r="Q38" i="12"/>
  <c r="P38" i="12"/>
  <c r="E38" i="12"/>
  <c r="T38" i="12" s="1"/>
  <c r="S37" i="12"/>
  <c r="R37" i="12"/>
  <c r="Q37" i="12"/>
  <c r="U37" i="12" s="1"/>
  <c r="P37" i="12"/>
  <c r="T37" i="12" s="1"/>
  <c r="E37" i="12"/>
  <c r="S35" i="12"/>
  <c r="O35" i="12"/>
  <c r="N35" i="12"/>
  <c r="M35" i="12"/>
  <c r="L35" i="12"/>
  <c r="R35" i="12" s="1"/>
  <c r="K35" i="12"/>
  <c r="J35" i="12"/>
  <c r="I35" i="12"/>
  <c r="H35" i="12"/>
  <c r="G35" i="12"/>
  <c r="F35" i="12"/>
  <c r="C35" i="12"/>
  <c r="B35" i="12"/>
  <c r="E35" i="12" s="1"/>
  <c r="U34" i="12"/>
  <c r="S34" i="12"/>
  <c r="R34" i="12"/>
  <c r="Q34" i="12"/>
  <c r="P34" i="12"/>
  <c r="E34" i="12"/>
  <c r="O32" i="12"/>
  <c r="N32" i="12"/>
  <c r="M32" i="12"/>
  <c r="S32" i="12" s="1"/>
  <c r="L32" i="12"/>
  <c r="R32" i="12" s="1"/>
  <c r="K32" i="12"/>
  <c r="J32" i="12"/>
  <c r="I32" i="12"/>
  <c r="H32" i="12"/>
  <c r="G32" i="12"/>
  <c r="F32" i="12"/>
  <c r="C32" i="12"/>
  <c r="B32" i="12"/>
  <c r="S31" i="12"/>
  <c r="R31" i="12"/>
  <c r="Q31" i="12"/>
  <c r="P31" i="12"/>
  <c r="E31" i="12"/>
  <c r="S30" i="12"/>
  <c r="R30" i="12"/>
  <c r="Q30" i="12"/>
  <c r="P30" i="12"/>
  <c r="E30" i="12"/>
  <c r="T30" i="12" s="1"/>
  <c r="U29" i="12"/>
  <c r="T29" i="12"/>
  <c r="S29" i="12"/>
  <c r="R29" i="12"/>
  <c r="Q29" i="12"/>
  <c r="P29" i="12"/>
  <c r="E29" i="12"/>
  <c r="T28" i="12"/>
  <c r="S28" i="12"/>
  <c r="R28" i="12"/>
  <c r="Q28" i="12"/>
  <c r="P28" i="12"/>
  <c r="E28" i="12"/>
  <c r="U28" i="12" s="1"/>
  <c r="O26" i="12"/>
  <c r="N26" i="12"/>
  <c r="M26" i="12"/>
  <c r="S26" i="12" s="1"/>
  <c r="L26" i="12"/>
  <c r="R26" i="12" s="1"/>
  <c r="K26" i="12"/>
  <c r="J26" i="12"/>
  <c r="I26" i="12"/>
  <c r="H26" i="12"/>
  <c r="G26" i="12"/>
  <c r="F26" i="12"/>
  <c r="C26" i="12"/>
  <c r="B26" i="12"/>
  <c r="E26" i="12" s="1"/>
  <c r="T25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T19" i="12" s="1"/>
  <c r="O17" i="12"/>
  <c r="N17" i="12"/>
  <c r="M17" i="12"/>
  <c r="S17" i="12" s="1"/>
  <c r="L17" i="12"/>
  <c r="R17" i="12" s="1"/>
  <c r="K17" i="12"/>
  <c r="J17" i="12"/>
  <c r="I17" i="12"/>
  <c r="H17" i="12"/>
  <c r="G17" i="12"/>
  <c r="F17" i="12"/>
  <c r="C17" i="12"/>
  <c r="B17" i="12"/>
  <c r="S16" i="12"/>
  <c r="R16" i="12"/>
  <c r="Q16" i="12"/>
  <c r="P16" i="12"/>
  <c r="E16" i="12"/>
  <c r="U15" i="12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U10" i="12"/>
  <c r="S10" i="12"/>
  <c r="R10" i="12"/>
  <c r="Q10" i="12"/>
  <c r="P10" i="12"/>
  <c r="E10" i="12"/>
  <c r="T10" i="12" s="1"/>
  <c r="S9" i="12"/>
  <c r="R9" i="12"/>
  <c r="Q9" i="12"/>
  <c r="P9" i="12"/>
  <c r="E9" i="12"/>
  <c r="U9" i="12" s="1"/>
  <c r="T96" i="11"/>
  <c r="S96" i="11"/>
  <c r="R96" i="11"/>
  <c r="Q96" i="11"/>
  <c r="P96" i="11"/>
  <c r="E96" i="11"/>
  <c r="U96" i="11" s="1"/>
  <c r="S95" i="11"/>
  <c r="R95" i="11"/>
  <c r="Q95" i="11"/>
  <c r="P95" i="11"/>
  <c r="E95" i="11"/>
  <c r="U94" i="11"/>
  <c r="S94" i="11"/>
  <c r="R94" i="11"/>
  <c r="Q94" i="11"/>
  <c r="P94" i="11"/>
  <c r="E94" i="11"/>
  <c r="T94" i="11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U88" i="11"/>
  <c r="T88" i="11"/>
  <c r="S88" i="11"/>
  <c r="R88" i="11"/>
  <c r="Q88" i="11"/>
  <c r="P88" i="11"/>
  <c r="E88" i="11"/>
  <c r="O75" i="11"/>
  <c r="N75" i="11"/>
  <c r="M75" i="11"/>
  <c r="S75" i="11" s="1"/>
  <c r="L75" i="11"/>
  <c r="K75" i="11"/>
  <c r="J75" i="11"/>
  <c r="I75" i="11"/>
  <c r="H75" i="11"/>
  <c r="G75" i="11"/>
  <c r="F75" i="11"/>
  <c r="C75" i="11"/>
  <c r="B75" i="11"/>
  <c r="O74" i="11"/>
  <c r="N74" i="11"/>
  <c r="M74" i="11"/>
  <c r="S74" i="11" s="1"/>
  <c r="L74" i="11"/>
  <c r="R74" i="11" s="1"/>
  <c r="K74" i="11"/>
  <c r="J74" i="11"/>
  <c r="I74" i="11"/>
  <c r="H74" i="11"/>
  <c r="G74" i="11"/>
  <c r="F74" i="11"/>
  <c r="C74" i="11"/>
  <c r="B74" i="11"/>
  <c r="E74" i="11" s="1"/>
  <c r="O73" i="11"/>
  <c r="N73" i="11"/>
  <c r="M73" i="11"/>
  <c r="S73" i="11" s="1"/>
  <c r="L73" i="11"/>
  <c r="R73" i="11" s="1"/>
  <c r="K73" i="11"/>
  <c r="J73" i="11"/>
  <c r="I73" i="11"/>
  <c r="H73" i="11"/>
  <c r="G73" i="11"/>
  <c r="F73" i="11"/>
  <c r="C73" i="11"/>
  <c r="E73" i="11" s="1"/>
  <c r="B73" i="11"/>
  <c r="U72" i="11"/>
  <c r="S72" i="11"/>
  <c r="R72" i="11"/>
  <c r="Q72" i="11"/>
  <c r="P72" i="11"/>
  <c r="E72" i="11"/>
  <c r="T72" i="11" s="1"/>
  <c r="S71" i="11"/>
  <c r="R71" i="11"/>
  <c r="Q71" i="11"/>
  <c r="P71" i="11"/>
  <c r="E71" i="11"/>
  <c r="O69" i="11"/>
  <c r="N69" i="11"/>
  <c r="M69" i="11"/>
  <c r="S69" i="11" s="1"/>
  <c r="L69" i="11"/>
  <c r="K69" i="11"/>
  <c r="J69" i="11"/>
  <c r="I69" i="11"/>
  <c r="H69" i="11"/>
  <c r="G69" i="11"/>
  <c r="F69" i="11"/>
  <c r="C69" i="11"/>
  <c r="B69" i="11"/>
  <c r="S68" i="11"/>
  <c r="O68" i="11"/>
  <c r="N68" i="11"/>
  <c r="M68" i="11"/>
  <c r="L68" i="11"/>
  <c r="R68" i="11" s="1"/>
  <c r="K68" i="11"/>
  <c r="J68" i="11"/>
  <c r="I68" i="11"/>
  <c r="H68" i="11"/>
  <c r="G68" i="11"/>
  <c r="F68" i="11"/>
  <c r="C68" i="11"/>
  <c r="B68" i="11"/>
  <c r="U67" i="11"/>
  <c r="S67" i="11"/>
  <c r="R67" i="11"/>
  <c r="Q67" i="11"/>
  <c r="P67" i="11"/>
  <c r="E67" i="11"/>
  <c r="T67" i="11" s="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U64" i="11"/>
  <c r="S64" i="11"/>
  <c r="R64" i="11"/>
  <c r="Q64" i="11"/>
  <c r="P64" i="11"/>
  <c r="E64" i="11"/>
  <c r="T64" i="11" s="1"/>
  <c r="S63" i="11"/>
  <c r="R63" i="11"/>
  <c r="Q63" i="11"/>
  <c r="P63" i="11"/>
  <c r="E63" i="11"/>
  <c r="O61" i="11"/>
  <c r="N61" i="11"/>
  <c r="M61" i="11"/>
  <c r="S61" i="11" s="1"/>
  <c r="L61" i="11"/>
  <c r="R61" i="11" s="1"/>
  <c r="K61" i="11"/>
  <c r="J61" i="11"/>
  <c r="I61" i="11"/>
  <c r="H61" i="11"/>
  <c r="C61" i="11"/>
  <c r="B61" i="11"/>
  <c r="S60" i="11"/>
  <c r="R60" i="11"/>
  <c r="Q60" i="11"/>
  <c r="P60" i="11"/>
  <c r="E60" i="11"/>
  <c r="S59" i="11"/>
  <c r="R59" i="11"/>
  <c r="Q59" i="11"/>
  <c r="P59" i="11"/>
  <c r="E59" i="1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O55" i="11"/>
  <c r="N55" i="11"/>
  <c r="M55" i="11"/>
  <c r="S55" i="11" s="1"/>
  <c r="L55" i="11"/>
  <c r="R55" i="11" s="1"/>
  <c r="K55" i="11"/>
  <c r="J55" i="11"/>
  <c r="I55" i="11"/>
  <c r="H55" i="11"/>
  <c r="G55" i="11"/>
  <c r="F55" i="11"/>
  <c r="C55" i="11"/>
  <c r="B55" i="1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S51" i="11"/>
  <c r="R51" i="11"/>
  <c r="Q51" i="11"/>
  <c r="P51" i="11"/>
  <c r="E51" i="11"/>
  <c r="U50" i="1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E44" i="11"/>
  <c r="U44" i="11" s="1"/>
  <c r="S42" i="11"/>
  <c r="O42" i="11"/>
  <c r="N42" i="11"/>
  <c r="M42" i="11"/>
  <c r="L42" i="11"/>
  <c r="R42" i="11" s="1"/>
  <c r="K42" i="11"/>
  <c r="J42" i="11"/>
  <c r="I42" i="11"/>
  <c r="Q42" i="11" s="1"/>
  <c r="H42" i="11"/>
  <c r="P42" i="11" s="1"/>
  <c r="G42" i="11"/>
  <c r="F42" i="11"/>
  <c r="C42" i="11"/>
  <c r="B42" i="11"/>
  <c r="E42" i="11" s="1"/>
  <c r="S41" i="11"/>
  <c r="R41" i="11"/>
  <c r="Q41" i="11"/>
  <c r="P41" i="11"/>
  <c r="E41" i="11"/>
  <c r="T41" i="11" s="1"/>
  <c r="U40" i="11"/>
  <c r="T40" i="11"/>
  <c r="S40" i="11"/>
  <c r="R40" i="11"/>
  <c r="Q40" i="11"/>
  <c r="P40" i="11"/>
  <c r="E40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O35" i="11"/>
  <c r="N35" i="11"/>
  <c r="M35" i="11"/>
  <c r="S35" i="11" s="1"/>
  <c r="L35" i="11"/>
  <c r="R35" i="11" s="1"/>
  <c r="K35" i="11"/>
  <c r="J35" i="11"/>
  <c r="I35" i="11"/>
  <c r="Q35" i="11" s="1"/>
  <c r="H35" i="11"/>
  <c r="P35" i="11" s="1"/>
  <c r="G35" i="11"/>
  <c r="F35" i="11"/>
  <c r="C35" i="11"/>
  <c r="B35" i="11"/>
  <c r="E35" i="11" s="1"/>
  <c r="S34" i="11"/>
  <c r="R34" i="11"/>
  <c r="Q34" i="11"/>
  <c r="P34" i="11"/>
  <c r="E34" i="11"/>
  <c r="O32" i="11"/>
  <c r="N32" i="11"/>
  <c r="M32" i="11"/>
  <c r="S32" i="11" s="1"/>
  <c r="L32" i="11"/>
  <c r="R32" i="11" s="1"/>
  <c r="K32" i="11"/>
  <c r="J32" i="11"/>
  <c r="I32" i="11"/>
  <c r="H32" i="11"/>
  <c r="G32" i="11"/>
  <c r="F32" i="11"/>
  <c r="C32" i="11"/>
  <c r="B32" i="11"/>
  <c r="S31" i="11"/>
  <c r="R31" i="11"/>
  <c r="Q31" i="11"/>
  <c r="P31" i="11"/>
  <c r="E31" i="11"/>
  <c r="T31" i="11" s="1"/>
  <c r="U30" i="1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S26" i="11" s="1"/>
  <c r="L26" i="11"/>
  <c r="R26" i="11" s="1"/>
  <c r="K26" i="11"/>
  <c r="J26" i="11"/>
  <c r="I26" i="11"/>
  <c r="H26" i="11"/>
  <c r="G26" i="11"/>
  <c r="F26" i="11"/>
  <c r="C26" i="11"/>
  <c r="B26" i="11"/>
  <c r="E26" i="11" s="1"/>
  <c r="S25" i="11"/>
  <c r="R25" i="11"/>
  <c r="Q25" i="11"/>
  <c r="P25" i="11"/>
  <c r="E25" i="11"/>
  <c r="T25" i="11" s="1"/>
  <c r="S24" i="11"/>
  <c r="R24" i="11"/>
  <c r="Q24" i="11"/>
  <c r="P24" i="11"/>
  <c r="E24" i="11"/>
  <c r="U24" i="11" s="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U19" i="11"/>
  <c r="S19" i="11"/>
  <c r="R19" i="11"/>
  <c r="Q19" i="11"/>
  <c r="P19" i="11"/>
  <c r="E19" i="11"/>
  <c r="T19" i="11" s="1"/>
  <c r="S17" i="11"/>
  <c r="O17" i="11"/>
  <c r="N17" i="11"/>
  <c r="M17" i="11"/>
  <c r="L17" i="11"/>
  <c r="R17" i="11" s="1"/>
  <c r="K17" i="11"/>
  <c r="J17" i="11"/>
  <c r="I17" i="11"/>
  <c r="H17" i="11"/>
  <c r="G17" i="11"/>
  <c r="F17" i="11"/>
  <c r="C17" i="11"/>
  <c r="B17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S96" i="10"/>
  <c r="R96" i="10"/>
  <c r="Q96" i="10"/>
  <c r="P96" i="10"/>
  <c r="E96" i="10"/>
  <c r="T96" i="10" s="1"/>
  <c r="U95" i="10"/>
  <c r="T95" i="10"/>
  <c r="S95" i="10"/>
  <c r="R95" i="10"/>
  <c r="Q95" i="10"/>
  <c r="P95" i="10"/>
  <c r="E95" i="10"/>
  <c r="S94" i="10"/>
  <c r="R94" i="10"/>
  <c r="Q94" i="10"/>
  <c r="P94" i="10"/>
  <c r="E94" i="10"/>
  <c r="U94" i="10" s="1"/>
  <c r="S93" i="10"/>
  <c r="R93" i="10"/>
  <c r="Q93" i="10"/>
  <c r="U93" i="10" s="1"/>
  <c r="P93" i="10"/>
  <c r="E93" i="10"/>
  <c r="T93" i="10" s="1"/>
  <c r="U92" i="10"/>
  <c r="T92" i="10"/>
  <c r="S92" i="10"/>
  <c r="R92" i="10"/>
  <c r="Q92" i="10"/>
  <c r="P92" i="10"/>
  <c r="E92" i="10"/>
  <c r="S91" i="10"/>
  <c r="R91" i="10"/>
  <c r="Q91" i="10"/>
  <c r="U91" i="10" s="1"/>
  <c r="P91" i="10"/>
  <c r="T91" i="10" s="1"/>
  <c r="E91" i="10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S88" i="10"/>
  <c r="R88" i="10"/>
  <c r="Q88" i="10"/>
  <c r="P88" i="10"/>
  <c r="E88" i="10"/>
  <c r="V75" i="10"/>
  <c r="O75" i="10"/>
  <c r="N75" i="10"/>
  <c r="M75" i="10"/>
  <c r="S75" i="10" s="1"/>
  <c r="L75" i="10"/>
  <c r="K75" i="10"/>
  <c r="J75" i="10"/>
  <c r="I75" i="10"/>
  <c r="H75" i="10"/>
  <c r="G75" i="10"/>
  <c r="F75" i="10"/>
  <c r="C75" i="10"/>
  <c r="B75" i="10"/>
  <c r="O74" i="10"/>
  <c r="N74" i="10"/>
  <c r="M74" i="10"/>
  <c r="S74" i="10" s="1"/>
  <c r="L74" i="10"/>
  <c r="K74" i="10"/>
  <c r="J74" i="10"/>
  <c r="I74" i="10"/>
  <c r="H74" i="10"/>
  <c r="G74" i="10"/>
  <c r="F74" i="10"/>
  <c r="C74" i="10"/>
  <c r="B74" i="10"/>
  <c r="E74" i="10" s="1"/>
  <c r="O73" i="10"/>
  <c r="N73" i="10"/>
  <c r="M73" i="10"/>
  <c r="S73" i="10" s="1"/>
  <c r="L73" i="10"/>
  <c r="K73" i="10"/>
  <c r="J73" i="10"/>
  <c r="I73" i="10"/>
  <c r="H73" i="10"/>
  <c r="G73" i="10"/>
  <c r="F73" i="10"/>
  <c r="C73" i="10"/>
  <c r="E73" i="10" s="1"/>
  <c r="B73" i="10"/>
  <c r="T72" i="10"/>
  <c r="S72" i="10"/>
  <c r="R72" i="10"/>
  <c r="Q72" i="10"/>
  <c r="P72" i="10"/>
  <c r="E72" i="10"/>
  <c r="U72" i="10" s="1"/>
  <c r="S71" i="10"/>
  <c r="R71" i="10"/>
  <c r="Q71" i="10"/>
  <c r="P71" i="10"/>
  <c r="E71" i="10"/>
  <c r="V69" i="10"/>
  <c r="O69" i="10"/>
  <c r="N69" i="10"/>
  <c r="M69" i="10"/>
  <c r="S69" i="10" s="1"/>
  <c r="L69" i="10"/>
  <c r="K69" i="10"/>
  <c r="J69" i="10"/>
  <c r="I69" i="10"/>
  <c r="H69" i="10"/>
  <c r="G69" i="10"/>
  <c r="F69" i="10"/>
  <c r="C69" i="10"/>
  <c r="B69" i="10"/>
  <c r="O68" i="10"/>
  <c r="N68" i="10"/>
  <c r="M68" i="10"/>
  <c r="S68" i="10" s="1"/>
  <c r="L68" i="10"/>
  <c r="R68" i="10" s="1"/>
  <c r="K68" i="10"/>
  <c r="J68" i="10"/>
  <c r="I68" i="10"/>
  <c r="H68" i="10"/>
  <c r="G68" i="10"/>
  <c r="F68" i="10"/>
  <c r="C68" i="10"/>
  <c r="B68" i="10"/>
  <c r="E68" i="10" s="1"/>
  <c r="T67" i="10"/>
  <c r="S67" i="10"/>
  <c r="R67" i="10"/>
  <c r="Q67" i="10"/>
  <c r="P67" i="10"/>
  <c r="E67" i="10"/>
  <c r="U67" i="10" s="1"/>
  <c r="S66" i="10"/>
  <c r="R66" i="10"/>
  <c r="Q66" i="10"/>
  <c r="P66" i="10"/>
  <c r="E66" i="10"/>
  <c r="U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S60" i="10"/>
  <c r="R60" i="10"/>
  <c r="Q60" i="10"/>
  <c r="P60" i="10"/>
  <c r="E60" i="10"/>
  <c r="U60" i="10" s="1"/>
  <c r="T59" i="10"/>
  <c r="S59" i="10"/>
  <c r="R59" i="10"/>
  <c r="Q59" i="10"/>
  <c r="P59" i="10"/>
  <c r="E59" i="10"/>
  <c r="U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5" i="10"/>
  <c r="O55" i="10"/>
  <c r="N55" i="10"/>
  <c r="M55" i="10"/>
  <c r="L55" i="10"/>
  <c r="R55" i="10" s="1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U54" i="10" s="1"/>
  <c r="U53" i="10"/>
  <c r="S53" i="10"/>
  <c r="R53" i="10"/>
  <c r="Q53" i="10"/>
  <c r="P53" i="10"/>
  <c r="E53" i="10"/>
  <c r="T53" i="10" s="1"/>
  <c r="S52" i="10"/>
  <c r="R52" i="10"/>
  <c r="Q52" i="10"/>
  <c r="P52" i="10"/>
  <c r="E52" i="10"/>
  <c r="U52" i="10" s="1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T44" i="10" s="1"/>
  <c r="V42" i="10"/>
  <c r="O42" i="10"/>
  <c r="N42" i="10"/>
  <c r="M42" i="10"/>
  <c r="S42" i="10" s="1"/>
  <c r="L42" i="10"/>
  <c r="K42" i="10"/>
  <c r="J42" i="10"/>
  <c r="I42" i="10"/>
  <c r="H42" i="10"/>
  <c r="G42" i="10"/>
  <c r="F42" i="10"/>
  <c r="C42" i="10"/>
  <c r="E42" i="10" s="1"/>
  <c r="B42" i="10"/>
  <c r="S41" i="10"/>
  <c r="R41" i="10"/>
  <c r="Q41" i="10"/>
  <c r="P41" i="10"/>
  <c r="E41" i="10"/>
  <c r="S40" i="10"/>
  <c r="R40" i="10"/>
  <c r="Q40" i="10"/>
  <c r="P40" i="10"/>
  <c r="E40" i="10"/>
  <c r="S39" i="10"/>
  <c r="R39" i="10"/>
  <c r="Q39" i="10"/>
  <c r="P39" i="10"/>
  <c r="E39" i="10"/>
  <c r="U39" i="10" s="1"/>
  <c r="S38" i="10"/>
  <c r="R38" i="10"/>
  <c r="Q38" i="10"/>
  <c r="U38" i="10" s="1"/>
  <c r="P38" i="10"/>
  <c r="E38" i="10"/>
  <c r="S37" i="10"/>
  <c r="R37" i="10"/>
  <c r="Q37" i="10"/>
  <c r="P37" i="10"/>
  <c r="E37" i="10"/>
  <c r="O35" i="10"/>
  <c r="N35" i="10"/>
  <c r="M35" i="10"/>
  <c r="S35" i="10" s="1"/>
  <c r="L35" i="10"/>
  <c r="R35" i="10" s="1"/>
  <c r="K35" i="10"/>
  <c r="J35" i="10"/>
  <c r="I35" i="10"/>
  <c r="Q35" i="10" s="1"/>
  <c r="H35" i="10"/>
  <c r="G35" i="10"/>
  <c r="F35" i="10"/>
  <c r="C35" i="10"/>
  <c r="E35" i="10" s="1"/>
  <c r="B35" i="10"/>
  <c r="T34" i="10"/>
  <c r="S34" i="10"/>
  <c r="R34" i="10"/>
  <c r="Q34" i="10"/>
  <c r="P34" i="10"/>
  <c r="E34" i="10"/>
  <c r="U34" i="10" s="1"/>
  <c r="R32" i="10"/>
  <c r="O32" i="10"/>
  <c r="N32" i="10"/>
  <c r="M32" i="10"/>
  <c r="S32" i="10" s="1"/>
  <c r="L32" i="10"/>
  <c r="K32" i="10"/>
  <c r="J32" i="10"/>
  <c r="I32" i="10"/>
  <c r="H32" i="10"/>
  <c r="G32" i="10"/>
  <c r="F32" i="10"/>
  <c r="C32" i="10"/>
  <c r="E32" i="10" s="1"/>
  <c r="B32" i="10"/>
  <c r="S31" i="10"/>
  <c r="R31" i="10"/>
  <c r="Q31" i="10"/>
  <c r="P31" i="10"/>
  <c r="E31" i="10"/>
  <c r="S30" i="10"/>
  <c r="R30" i="10"/>
  <c r="Q30" i="10"/>
  <c r="P30" i="10"/>
  <c r="E30" i="10"/>
  <c r="U30" i="10" s="1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V26" i="10"/>
  <c r="O26" i="10"/>
  <c r="N26" i="10"/>
  <c r="M26" i="10"/>
  <c r="S26" i="10" s="1"/>
  <c r="L26" i="10"/>
  <c r="R26" i="10" s="1"/>
  <c r="K26" i="10"/>
  <c r="J26" i="10"/>
  <c r="I26" i="10"/>
  <c r="H26" i="10"/>
  <c r="G26" i="10"/>
  <c r="F26" i="10"/>
  <c r="C26" i="10"/>
  <c r="E26" i="10" s="1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R17" i="10"/>
  <c r="O17" i="10"/>
  <c r="N17" i="10"/>
  <c r="M17" i="10"/>
  <c r="S17" i="10" s="1"/>
  <c r="L17" i="10"/>
  <c r="K17" i="10"/>
  <c r="J17" i="10"/>
  <c r="I17" i="10"/>
  <c r="Q17" i="10" s="1"/>
  <c r="H17" i="10"/>
  <c r="G17" i="10"/>
  <c r="F17" i="10"/>
  <c r="C17" i="10"/>
  <c r="B17" i="10"/>
  <c r="S16" i="10"/>
  <c r="R16" i="10"/>
  <c r="Q16" i="10"/>
  <c r="P16" i="10"/>
  <c r="E16" i="10"/>
  <c r="U16" i="10" s="1"/>
  <c r="T15" i="10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U11" i="10" s="1"/>
  <c r="P11" i="10"/>
  <c r="E11" i="10"/>
  <c r="S10" i="10"/>
  <c r="R10" i="10"/>
  <c r="Q10" i="10"/>
  <c r="P10" i="10"/>
  <c r="E10" i="10"/>
  <c r="U9" i="10"/>
  <c r="S9" i="10"/>
  <c r="R9" i="10"/>
  <c r="Q9" i="10"/>
  <c r="P9" i="10"/>
  <c r="E9" i="10"/>
  <c r="U96" i="9"/>
  <c r="S96" i="9"/>
  <c r="R96" i="9"/>
  <c r="Q96" i="9"/>
  <c r="P96" i="9"/>
  <c r="E96" i="9"/>
  <c r="T96" i="9" s="1"/>
  <c r="T95" i="9"/>
  <c r="S95" i="9"/>
  <c r="R95" i="9"/>
  <c r="Q95" i="9"/>
  <c r="P95" i="9"/>
  <c r="E95" i="9"/>
  <c r="U95" i="9" s="1"/>
  <c r="S94" i="9"/>
  <c r="R94" i="9"/>
  <c r="Q94" i="9"/>
  <c r="P94" i="9"/>
  <c r="E94" i="9"/>
  <c r="U94" i="9" s="1"/>
  <c r="S93" i="9"/>
  <c r="R93" i="9"/>
  <c r="Q93" i="9"/>
  <c r="P93" i="9"/>
  <c r="E93" i="9"/>
  <c r="U92" i="9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U89" i="9"/>
  <c r="S89" i="9"/>
  <c r="R89" i="9"/>
  <c r="Q89" i="9"/>
  <c r="P89" i="9"/>
  <c r="E89" i="9"/>
  <c r="T89" i="9" s="1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S74" i="9" s="1"/>
  <c r="L74" i="9"/>
  <c r="R74" i="9" s="1"/>
  <c r="K74" i="9"/>
  <c r="J74" i="9"/>
  <c r="I74" i="9"/>
  <c r="H74" i="9"/>
  <c r="G74" i="9"/>
  <c r="F74" i="9"/>
  <c r="C74" i="9"/>
  <c r="B74" i="9"/>
  <c r="E74" i="9" s="1"/>
  <c r="O73" i="9"/>
  <c r="S73" i="9" s="1"/>
  <c r="N73" i="9"/>
  <c r="M73" i="9"/>
  <c r="L73" i="9"/>
  <c r="R73" i="9" s="1"/>
  <c r="K73" i="9"/>
  <c r="J73" i="9"/>
  <c r="I73" i="9"/>
  <c r="H73" i="9"/>
  <c r="P73" i="9" s="1"/>
  <c r="G73" i="9"/>
  <c r="F73" i="9"/>
  <c r="C73" i="9"/>
  <c r="B73" i="9"/>
  <c r="S72" i="9"/>
  <c r="R72" i="9"/>
  <c r="Q72" i="9"/>
  <c r="P72" i="9"/>
  <c r="E72" i="9"/>
  <c r="U72" i="9" s="1"/>
  <c r="S71" i="9"/>
  <c r="R71" i="9"/>
  <c r="Q71" i="9"/>
  <c r="P71" i="9"/>
  <c r="E71" i="9"/>
  <c r="U71" i="9" s="1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S68" i="9" s="1"/>
  <c r="L68" i="9"/>
  <c r="R68" i="9" s="1"/>
  <c r="K68" i="9"/>
  <c r="J68" i="9"/>
  <c r="I68" i="9"/>
  <c r="H68" i="9"/>
  <c r="G68" i="9"/>
  <c r="F68" i="9"/>
  <c r="C68" i="9"/>
  <c r="B68" i="9"/>
  <c r="E68" i="9" s="1"/>
  <c r="T67" i="9"/>
  <c r="S67" i="9"/>
  <c r="R67" i="9"/>
  <c r="Q67" i="9"/>
  <c r="P67" i="9"/>
  <c r="E67" i="9"/>
  <c r="U67" i="9" s="1"/>
  <c r="S66" i="9"/>
  <c r="R66" i="9"/>
  <c r="Q66" i="9"/>
  <c r="P66" i="9"/>
  <c r="E66" i="9"/>
  <c r="T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T63" i="9" s="1"/>
  <c r="O61" i="9"/>
  <c r="N61" i="9"/>
  <c r="M61" i="9"/>
  <c r="S61" i="9" s="1"/>
  <c r="L61" i="9"/>
  <c r="R61" i="9" s="1"/>
  <c r="K61" i="9"/>
  <c r="J61" i="9"/>
  <c r="I61" i="9"/>
  <c r="H61" i="9"/>
  <c r="C61" i="9"/>
  <c r="B61" i="9"/>
  <c r="U60" i="9"/>
  <c r="S60" i="9"/>
  <c r="R60" i="9"/>
  <c r="Q60" i="9"/>
  <c r="P60" i="9"/>
  <c r="E60" i="9"/>
  <c r="T60" i="9" s="1"/>
  <c r="S59" i="9"/>
  <c r="R59" i="9"/>
  <c r="Q59" i="9"/>
  <c r="P59" i="9"/>
  <c r="E59" i="9"/>
  <c r="T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O55" i="9"/>
  <c r="N55" i="9"/>
  <c r="M55" i="9"/>
  <c r="S55" i="9" s="1"/>
  <c r="L55" i="9"/>
  <c r="R55" i="9" s="1"/>
  <c r="K55" i="9"/>
  <c r="J55" i="9"/>
  <c r="I55" i="9"/>
  <c r="H55" i="9"/>
  <c r="G55" i="9"/>
  <c r="F55" i="9"/>
  <c r="C55" i="9"/>
  <c r="B55" i="9"/>
  <c r="E55" i="9" s="1"/>
  <c r="S54" i="9"/>
  <c r="R54" i="9"/>
  <c r="Q54" i="9"/>
  <c r="P54" i="9"/>
  <c r="E54" i="9"/>
  <c r="T54" i="9" s="1"/>
  <c r="U53" i="9"/>
  <c r="T53" i="9"/>
  <c r="S53" i="9"/>
  <c r="R53" i="9"/>
  <c r="Q53" i="9"/>
  <c r="P53" i="9"/>
  <c r="E53" i="9"/>
  <c r="S52" i="9"/>
  <c r="R52" i="9"/>
  <c r="Q52" i="9"/>
  <c r="P52" i="9"/>
  <c r="E52" i="9"/>
  <c r="U52" i="9" s="1"/>
  <c r="S51" i="9"/>
  <c r="R51" i="9"/>
  <c r="Q51" i="9"/>
  <c r="P51" i="9"/>
  <c r="E51" i="9"/>
  <c r="T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S48" i="9"/>
  <c r="R48" i="9"/>
  <c r="Q48" i="9"/>
  <c r="P48" i="9"/>
  <c r="E48" i="9"/>
  <c r="T48" i="9" s="1"/>
  <c r="T47" i="9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O42" i="9"/>
  <c r="N42" i="9"/>
  <c r="M42" i="9"/>
  <c r="S42" i="9" s="1"/>
  <c r="L42" i="9"/>
  <c r="R42" i="9" s="1"/>
  <c r="K42" i="9"/>
  <c r="J42" i="9"/>
  <c r="I42" i="9"/>
  <c r="H42" i="9"/>
  <c r="G42" i="9"/>
  <c r="F42" i="9"/>
  <c r="C42" i="9"/>
  <c r="B42" i="9"/>
  <c r="T41" i="9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U38" i="9" s="1"/>
  <c r="P38" i="9"/>
  <c r="T38" i="9" s="1"/>
  <c r="E38" i="9"/>
  <c r="S37" i="9"/>
  <c r="R37" i="9"/>
  <c r="Q37" i="9"/>
  <c r="P37" i="9"/>
  <c r="E37" i="9"/>
  <c r="U37" i="9" s="1"/>
  <c r="O35" i="9"/>
  <c r="N35" i="9"/>
  <c r="M35" i="9"/>
  <c r="L35" i="9"/>
  <c r="R35" i="9" s="1"/>
  <c r="K35" i="9"/>
  <c r="J35" i="9"/>
  <c r="I35" i="9"/>
  <c r="Q35" i="9" s="1"/>
  <c r="H35" i="9"/>
  <c r="G35" i="9"/>
  <c r="F35" i="9"/>
  <c r="C35" i="9"/>
  <c r="B35" i="9"/>
  <c r="S34" i="9"/>
  <c r="R34" i="9"/>
  <c r="Q34" i="9"/>
  <c r="P34" i="9"/>
  <c r="E34" i="9"/>
  <c r="O32" i="9"/>
  <c r="N32" i="9"/>
  <c r="M32" i="9"/>
  <c r="S32" i="9" s="1"/>
  <c r="L32" i="9"/>
  <c r="R32" i="9" s="1"/>
  <c r="K32" i="9"/>
  <c r="J32" i="9"/>
  <c r="I32" i="9"/>
  <c r="H32" i="9"/>
  <c r="G32" i="9"/>
  <c r="F32" i="9"/>
  <c r="C32" i="9"/>
  <c r="B32" i="9"/>
  <c r="E32" i="9" s="1"/>
  <c r="S31" i="9"/>
  <c r="R31" i="9"/>
  <c r="Q31" i="9"/>
  <c r="P31" i="9"/>
  <c r="E31" i="9"/>
  <c r="T31" i="9" s="1"/>
  <c r="S30" i="9"/>
  <c r="R30" i="9"/>
  <c r="Q30" i="9"/>
  <c r="P30" i="9"/>
  <c r="E30" i="9"/>
  <c r="U30" i="9" s="1"/>
  <c r="S29" i="9"/>
  <c r="R29" i="9"/>
  <c r="Q29" i="9"/>
  <c r="P29" i="9"/>
  <c r="E29" i="9"/>
  <c r="S28" i="9"/>
  <c r="R28" i="9"/>
  <c r="Q28" i="9"/>
  <c r="P28" i="9"/>
  <c r="E28" i="9"/>
  <c r="U28" i="9" s="1"/>
  <c r="O26" i="9"/>
  <c r="N26" i="9"/>
  <c r="M26" i="9"/>
  <c r="S26" i="9" s="1"/>
  <c r="L26" i="9"/>
  <c r="R26" i="9" s="1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U25" i="9" s="1"/>
  <c r="S24" i="9"/>
  <c r="R24" i="9"/>
  <c r="Q24" i="9"/>
  <c r="P24" i="9"/>
  <c r="E24" i="9"/>
  <c r="U24" i="9" s="1"/>
  <c r="U23" i="9"/>
  <c r="S23" i="9"/>
  <c r="R23" i="9"/>
  <c r="Q23" i="9"/>
  <c r="P23" i="9"/>
  <c r="E23" i="9"/>
  <c r="T23" i="9" s="1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S17" i="9"/>
  <c r="O17" i="9"/>
  <c r="N17" i="9"/>
  <c r="M17" i="9"/>
  <c r="L17" i="9"/>
  <c r="R17" i="9" s="1"/>
  <c r="K17" i="9"/>
  <c r="J17" i="9"/>
  <c r="I17" i="9"/>
  <c r="H17" i="9"/>
  <c r="G17" i="9"/>
  <c r="F17" i="9"/>
  <c r="C17" i="9"/>
  <c r="B17" i="9"/>
  <c r="T16" i="9"/>
  <c r="S16" i="9"/>
  <c r="R16" i="9"/>
  <c r="Q16" i="9"/>
  <c r="P16" i="9"/>
  <c r="E16" i="9"/>
  <c r="U16" i="9" s="1"/>
  <c r="S15" i="9"/>
  <c r="R15" i="9"/>
  <c r="Q15" i="9"/>
  <c r="P15" i="9"/>
  <c r="E15" i="9"/>
  <c r="T15" i="9" s="1"/>
  <c r="S14" i="9"/>
  <c r="R14" i="9"/>
  <c r="Q14" i="9"/>
  <c r="P14" i="9"/>
  <c r="E14" i="9"/>
  <c r="S13" i="9"/>
  <c r="R13" i="9"/>
  <c r="Q13" i="9"/>
  <c r="P13" i="9"/>
  <c r="E13" i="9"/>
  <c r="U13" i="9" s="1"/>
  <c r="U12" i="9"/>
  <c r="T12" i="9"/>
  <c r="S12" i="9"/>
  <c r="R12" i="9"/>
  <c r="Q12" i="9"/>
  <c r="P12" i="9"/>
  <c r="E12" i="9"/>
  <c r="T11" i="9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U9" i="9" s="1"/>
  <c r="S96" i="8"/>
  <c r="R96" i="8"/>
  <c r="Q96" i="8"/>
  <c r="P96" i="8"/>
  <c r="E96" i="8"/>
  <c r="U96" i="8" s="1"/>
  <c r="U95" i="8"/>
  <c r="S95" i="8"/>
  <c r="R95" i="8"/>
  <c r="Q95" i="8"/>
  <c r="P95" i="8"/>
  <c r="E95" i="8"/>
  <c r="T95" i="8" s="1"/>
  <c r="S94" i="8"/>
  <c r="R94" i="8"/>
  <c r="Q94" i="8"/>
  <c r="P94" i="8"/>
  <c r="E94" i="8"/>
  <c r="U94" i="8" s="1"/>
  <c r="S93" i="8"/>
  <c r="R93" i="8"/>
  <c r="Q93" i="8"/>
  <c r="P93" i="8"/>
  <c r="E93" i="8"/>
  <c r="T93" i="8" s="1"/>
  <c r="T92" i="8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T89" i="8" s="1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H74" i="8"/>
  <c r="G74" i="8"/>
  <c r="F74" i="8"/>
  <c r="E74" i="8"/>
  <c r="C74" i="8"/>
  <c r="B74" i="8"/>
  <c r="O73" i="8"/>
  <c r="N73" i="8"/>
  <c r="M73" i="8"/>
  <c r="S73" i="8" s="1"/>
  <c r="L73" i="8"/>
  <c r="K73" i="8"/>
  <c r="J73" i="8"/>
  <c r="I73" i="8"/>
  <c r="H73" i="8"/>
  <c r="G73" i="8"/>
  <c r="F73" i="8"/>
  <c r="C73" i="8"/>
  <c r="B73" i="8"/>
  <c r="E73" i="8" s="1"/>
  <c r="S72" i="8"/>
  <c r="R72" i="8"/>
  <c r="Q72" i="8"/>
  <c r="P72" i="8"/>
  <c r="E72" i="8"/>
  <c r="S71" i="8"/>
  <c r="R71" i="8"/>
  <c r="Q71" i="8"/>
  <c r="P71" i="8"/>
  <c r="E71" i="8"/>
  <c r="O69" i="8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S68" i="8" s="1"/>
  <c r="L68" i="8"/>
  <c r="R68" i="8" s="1"/>
  <c r="K68" i="8"/>
  <c r="J68" i="8"/>
  <c r="I68" i="8"/>
  <c r="H68" i="8"/>
  <c r="G68" i="8"/>
  <c r="F68" i="8"/>
  <c r="C68" i="8"/>
  <c r="B68" i="8"/>
  <c r="E68" i="8" s="1"/>
  <c r="S67" i="8"/>
  <c r="R67" i="8"/>
  <c r="Q67" i="8"/>
  <c r="P67" i="8"/>
  <c r="E67" i="8"/>
  <c r="U67" i="8" s="1"/>
  <c r="U66" i="8"/>
  <c r="S66" i="8"/>
  <c r="R66" i="8"/>
  <c r="Q66" i="8"/>
  <c r="P66" i="8"/>
  <c r="E66" i="8"/>
  <c r="T66" i="8" s="1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U63" i="8" s="1"/>
  <c r="O61" i="8"/>
  <c r="N61" i="8"/>
  <c r="M61" i="8"/>
  <c r="S61" i="8" s="1"/>
  <c r="L61" i="8"/>
  <c r="R61" i="8" s="1"/>
  <c r="K61" i="8"/>
  <c r="J61" i="8"/>
  <c r="I61" i="8"/>
  <c r="H61" i="8"/>
  <c r="C61" i="8"/>
  <c r="B61" i="8"/>
  <c r="E61" i="8" s="1"/>
  <c r="S60" i="8"/>
  <c r="R60" i="8"/>
  <c r="Q60" i="8"/>
  <c r="P60" i="8"/>
  <c r="E60" i="8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T57" i="8" s="1"/>
  <c r="O55" i="8"/>
  <c r="N55" i="8"/>
  <c r="M55" i="8"/>
  <c r="S55" i="8" s="1"/>
  <c r="L55" i="8"/>
  <c r="R55" i="8" s="1"/>
  <c r="K55" i="8"/>
  <c r="J55" i="8"/>
  <c r="I55" i="8"/>
  <c r="H55" i="8"/>
  <c r="G55" i="8"/>
  <c r="F55" i="8"/>
  <c r="C55" i="8"/>
  <c r="B55" i="8"/>
  <c r="S54" i="8"/>
  <c r="R54" i="8"/>
  <c r="Q54" i="8"/>
  <c r="P54" i="8"/>
  <c r="E54" i="8"/>
  <c r="T54" i="8" s="1"/>
  <c r="S53" i="8"/>
  <c r="R53" i="8"/>
  <c r="Q53" i="8"/>
  <c r="P53" i="8"/>
  <c r="E53" i="8"/>
  <c r="U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T46" i="8" s="1"/>
  <c r="S45" i="8"/>
  <c r="R45" i="8"/>
  <c r="Q45" i="8"/>
  <c r="P45" i="8"/>
  <c r="E45" i="8"/>
  <c r="T45" i="8" s="1"/>
  <c r="S44" i="8"/>
  <c r="R44" i="8"/>
  <c r="Q44" i="8"/>
  <c r="P44" i="8"/>
  <c r="E44" i="8"/>
  <c r="T44" i="8" s="1"/>
  <c r="O42" i="8"/>
  <c r="N42" i="8"/>
  <c r="M42" i="8"/>
  <c r="S42" i="8" s="1"/>
  <c r="L42" i="8"/>
  <c r="R42" i="8" s="1"/>
  <c r="K42" i="8"/>
  <c r="J42" i="8"/>
  <c r="I42" i="8"/>
  <c r="H42" i="8"/>
  <c r="G42" i="8"/>
  <c r="F42" i="8"/>
  <c r="C42" i="8"/>
  <c r="B42" i="8"/>
  <c r="U41" i="8"/>
  <c r="S41" i="8"/>
  <c r="R41" i="8"/>
  <c r="Q41" i="8"/>
  <c r="P41" i="8"/>
  <c r="E41" i="8"/>
  <c r="T41" i="8" s="1"/>
  <c r="S40" i="8"/>
  <c r="R40" i="8"/>
  <c r="Q40" i="8"/>
  <c r="P40" i="8"/>
  <c r="E40" i="8"/>
  <c r="U40" i="8" s="1"/>
  <c r="T39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O35" i="8"/>
  <c r="S35" i="8" s="1"/>
  <c r="N35" i="8"/>
  <c r="M35" i="8"/>
  <c r="L35" i="8"/>
  <c r="K35" i="8"/>
  <c r="J35" i="8"/>
  <c r="I35" i="8"/>
  <c r="H35" i="8"/>
  <c r="G35" i="8"/>
  <c r="F35" i="8"/>
  <c r="C35" i="8"/>
  <c r="B35" i="8"/>
  <c r="E35" i="8" s="1"/>
  <c r="S34" i="8"/>
  <c r="R34" i="8"/>
  <c r="Q34" i="8"/>
  <c r="P34" i="8"/>
  <c r="E34" i="8"/>
  <c r="O32" i="8"/>
  <c r="N32" i="8"/>
  <c r="M32" i="8"/>
  <c r="S32" i="8" s="1"/>
  <c r="L32" i="8"/>
  <c r="R32" i="8" s="1"/>
  <c r="K32" i="8"/>
  <c r="J32" i="8"/>
  <c r="I32" i="8"/>
  <c r="H32" i="8"/>
  <c r="G32" i="8"/>
  <c r="F32" i="8"/>
  <c r="C32" i="8"/>
  <c r="B32" i="8"/>
  <c r="S31" i="8"/>
  <c r="R31" i="8"/>
  <c r="Q31" i="8"/>
  <c r="P31" i="8"/>
  <c r="E31" i="8"/>
  <c r="U31" i="8" s="1"/>
  <c r="T30" i="8"/>
  <c r="S30" i="8"/>
  <c r="R30" i="8"/>
  <c r="Q30" i="8"/>
  <c r="P30" i="8"/>
  <c r="E30" i="8"/>
  <c r="U30" i="8" s="1"/>
  <c r="S29" i="8"/>
  <c r="R29" i="8"/>
  <c r="Q29" i="8"/>
  <c r="P29" i="8"/>
  <c r="E29" i="8"/>
  <c r="S28" i="8"/>
  <c r="R28" i="8"/>
  <c r="Q28" i="8"/>
  <c r="P28" i="8"/>
  <c r="E28" i="8"/>
  <c r="U28" i="8" s="1"/>
  <c r="O26" i="8"/>
  <c r="N26" i="8"/>
  <c r="M26" i="8"/>
  <c r="S26" i="8" s="1"/>
  <c r="L26" i="8"/>
  <c r="R26" i="8" s="1"/>
  <c r="K26" i="8"/>
  <c r="J26" i="8"/>
  <c r="I26" i="8"/>
  <c r="H26" i="8"/>
  <c r="G26" i="8"/>
  <c r="F26" i="8"/>
  <c r="C26" i="8"/>
  <c r="B26" i="8"/>
  <c r="S25" i="8"/>
  <c r="R25" i="8"/>
  <c r="Q25" i="8"/>
  <c r="P25" i="8"/>
  <c r="E25" i="8"/>
  <c r="U25" i="8" s="1"/>
  <c r="U24" i="8"/>
  <c r="S24" i="8"/>
  <c r="R24" i="8"/>
  <c r="Q24" i="8"/>
  <c r="P24" i="8"/>
  <c r="E24" i="8"/>
  <c r="T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T20" i="8"/>
  <c r="S20" i="8"/>
  <c r="R20" i="8"/>
  <c r="Q20" i="8"/>
  <c r="P20" i="8"/>
  <c r="E20" i="8"/>
  <c r="U20" i="8" s="1"/>
  <c r="U19" i="8"/>
  <c r="T19" i="8"/>
  <c r="S19" i="8"/>
  <c r="R19" i="8"/>
  <c r="Q19" i="8"/>
  <c r="P19" i="8"/>
  <c r="E19" i="8"/>
  <c r="O17" i="8"/>
  <c r="N17" i="8"/>
  <c r="M17" i="8"/>
  <c r="L17" i="8"/>
  <c r="K17" i="8"/>
  <c r="J17" i="8"/>
  <c r="I17" i="8"/>
  <c r="H17" i="8"/>
  <c r="G17" i="8"/>
  <c r="F17" i="8"/>
  <c r="C17" i="8"/>
  <c r="B17" i="8"/>
  <c r="E17" i="8" s="1"/>
  <c r="U16" i="8"/>
  <c r="S16" i="8"/>
  <c r="R16" i="8"/>
  <c r="Q16" i="8"/>
  <c r="P16" i="8"/>
  <c r="E16" i="8"/>
  <c r="T16" i="8" s="1"/>
  <c r="U15" i="8"/>
  <c r="S15" i="8"/>
  <c r="R15" i="8"/>
  <c r="Q15" i="8"/>
  <c r="P15" i="8"/>
  <c r="E15" i="8"/>
  <c r="T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S96" i="7"/>
  <c r="R96" i="7"/>
  <c r="Q96" i="7"/>
  <c r="P96" i="7"/>
  <c r="E96" i="7"/>
  <c r="U96" i="7" s="1"/>
  <c r="S95" i="7"/>
  <c r="R95" i="7"/>
  <c r="Q95" i="7"/>
  <c r="P95" i="7"/>
  <c r="E95" i="7"/>
  <c r="T95" i="7" s="1"/>
  <c r="S94" i="7"/>
  <c r="R94" i="7"/>
  <c r="Q94" i="7"/>
  <c r="P94" i="7"/>
  <c r="E94" i="7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U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T89" i="7" s="1"/>
  <c r="S88" i="7"/>
  <c r="R88" i="7"/>
  <c r="Q88" i="7"/>
  <c r="P88" i="7"/>
  <c r="E88" i="7"/>
  <c r="U88" i="7" s="1"/>
  <c r="O75" i="7"/>
  <c r="N75" i="7"/>
  <c r="M75" i="7"/>
  <c r="S75" i="7" s="1"/>
  <c r="L75" i="7"/>
  <c r="K75" i="7"/>
  <c r="J75" i="7"/>
  <c r="I75" i="7"/>
  <c r="H75" i="7"/>
  <c r="G75" i="7"/>
  <c r="F75" i="7"/>
  <c r="C75" i="7"/>
  <c r="B75" i="7"/>
  <c r="O74" i="7"/>
  <c r="N74" i="7"/>
  <c r="M74" i="7"/>
  <c r="S74" i="7" s="1"/>
  <c r="L74" i="7"/>
  <c r="R74" i="7" s="1"/>
  <c r="K74" i="7"/>
  <c r="J74" i="7"/>
  <c r="I74" i="7"/>
  <c r="H74" i="7"/>
  <c r="G74" i="7"/>
  <c r="F74" i="7"/>
  <c r="C74" i="7"/>
  <c r="B74" i="7"/>
  <c r="O73" i="7"/>
  <c r="N73" i="7"/>
  <c r="M73" i="7"/>
  <c r="S73" i="7" s="1"/>
  <c r="L73" i="7"/>
  <c r="R73" i="7" s="1"/>
  <c r="K73" i="7"/>
  <c r="J73" i="7"/>
  <c r="I73" i="7"/>
  <c r="H73" i="7"/>
  <c r="G73" i="7"/>
  <c r="F73" i="7"/>
  <c r="C73" i="7"/>
  <c r="B73" i="7"/>
  <c r="E73" i="7" s="1"/>
  <c r="U72" i="7"/>
  <c r="T72" i="7"/>
  <c r="S72" i="7"/>
  <c r="R72" i="7"/>
  <c r="Q72" i="7"/>
  <c r="P72" i="7"/>
  <c r="E72" i="7"/>
  <c r="U71" i="7"/>
  <c r="S71" i="7"/>
  <c r="R71" i="7"/>
  <c r="Q71" i="7"/>
  <c r="P71" i="7"/>
  <c r="E71" i="7"/>
  <c r="T71" i="7" s="1"/>
  <c r="O69" i="7"/>
  <c r="N69" i="7"/>
  <c r="M69" i="7"/>
  <c r="S69" i="7" s="1"/>
  <c r="L69" i="7"/>
  <c r="K69" i="7"/>
  <c r="J69" i="7"/>
  <c r="I69" i="7"/>
  <c r="H69" i="7"/>
  <c r="G69" i="7"/>
  <c r="F69" i="7"/>
  <c r="C69" i="7"/>
  <c r="B69" i="7"/>
  <c r="O68" i="7"/>
  <c r="N68" i="7"/>
  <c r="M68" i="7"/>
  <c r="S68" i="7" s="1"/>
  <c r="L68" i="7"/>
  <c r="R68" i="7" s="1"/>
  <c r="K68" i="7"/>
  <c r="J68" i="7"/>
  <c r="I68" i="7"/>
  <c r="H68" i="7"/>
  <c r="G68" i="7"/>
  <c r="F68" i="7"/>
  <c r="C68" i="7"/>
  <c r="B68" i="7"/>
  <c r="T67" i="7"/>
  <c r="S67" i="7"/>
  <c r="R67" i="7"/>
  <c r="Q67" i="7"/>
  <c r="P67" i="7"/>
  <c r="E67" i="7"/>
  <c r="U67" i="7" s="1"/>
  <c r="S66" i="7"/>
  <c r="R66" i="7"/>
  <c r="Q66" i="7"/>
  <c r="P66" i="7"/>
  <c r="E66" i="7"/>
  <c r="U66" i="7" s="1"/>
  <c r="T65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O61" i="7"/>
  <c r="N61" i="7"/>
  <c r="M61" i="7"/>
  <c r="S61" i="7" s="1"/>
  <c r="L61" i="7"/>
  <c r="R61" i="7" s="1"/>
  <c r="K61" i="7"/>
  <c r="J61" i="7"/>
  <c r="I61" i="7"/>
  <c r="H61" i="7"/>
  <c r="C61" i="7"/>
  <c r="B61" i="7"/>
  <c r="S60" i="7"/>
  <c r="R60" i="7"/>
  <c r="Q60" i="7"/>
  <c r="P60" i="7"/>
  <c r="E60" i="7"/>
  <c r="U60" i="7" s="1"/>
  <c r="U59" i="7"/>
  <c r="S59" i="7"/>
  <c r="R59" i="7"/>
  <c r="Q59" i="7"/>
  <c r="P59" i="7"/>
  <c r="E59" i="7"/>
  <c r="T59" i="7" s="1"/>
  <c r="U58" i="7"/>
  <c r="T58" i="7"/>
  <c r="S58" i="7"/>
  <c r="R58" i="7"/>
  <c r="Q58" i="7"/>
  <c r="P58" i="7"/>
  <c r="E58" i="7"/>
  <c r="S57" i="7"/>
  <c r="R57" i="7"/>
  <c r="Q57" i="7"/>
  <c r="P57" i="7"/>
  <c r="E57" i="7"/>
  <c r="U57" i="7" s="1"/>
  <c r="S55" i="7"/>
  <c r="O55" i="7"/>
  <c r="N55" i="7"/>
  <c r="M55" i="7"/>
  <c r="L55" i="7"/>
  <c r="R55" i="7" s="1"/>
  <c r="K55" i="7"/>
  <c r="J55" i="7"/>
  <c r="I55" i="7"/>
  <c r="H55" i="7"/>
  <c r="G55" i="7"/>
  <c r="F55" i="7"/>
  <c r="C55" i="7"/>
  <c r="B55" i="7"/>
  <c r="U54" i="7"/>
  <c r="T54" i="7"/>
  <c r="S54" i="7"/>
  <c r="R54" i="7"/>
  <c r="Q54" i="7"/>
  <c r="P54" i="7"/>
  <c r="E54" i="7"/>
  <c r="U53" i="7"/>
  <c r="T53" i="7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T48" i="7" s="1"/>
  <c r="U47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R42" i="7"/>
  <c r="O42" i="7"/>
  <c r="N42" i="7"/>
  <c r="M42" i="7"/>
  <c r="S42" i="7" s="1"/>
  <c r="L42" i="7"/>
  <c r="K42" i="7"/>
  <c r="J42" i="7"/>
  <c r="I42" i="7"/>
  <c r="H42" i="7"/>
  <c r="P42" i="7" s="1"/>
  <c r="G42" i="7"/>
  <c r="F42" i="7"/>
  <c r="C42" i="7"/>
  <c r="B42" i="7"/>
  <c r="T41" i="7"/>
  <c r="S41" i="7"/>
  <c r="R41" i="7"/>
  <c r="Q41" i="7"/>
  <c r="P41" i="7"/>
  <c r="E41" i="7"/>
  <c r="U41" i="7" s="1"/>
  <c r="S40" i="7"/>
  <c r="R40" i="7"/>
  <c r="Q40" i="7"/>
  <c r="P40" i="7"/>
  <c r="E40" i="7"/>
  <c r="U40" i="7" s="1"/>
  <c r="S39" i="7"/>
  <c r="R39" i="7"/>
  <c r="Q39" i="7"/>
  <c r="P39" i="7"/>
  <c r="E39" i="7"/>
  <c r="T39" i="7" s="1"/>
  <c r="T38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O35" i="7"/>
  <c r="N35" i="7"/>
  <c r="M35" i="7"/>
  <c r="S35" i="7" s="1"/>
  <c r="L35" i="7"/>
  <c r="R35" i="7" s="1"/>
  <c r="K35" i="7"/>
  <c r="J35" i="7"/>
  <c r="I35" i="7"/>
  <c r="Q35" i="7" s="1"/>
  <c r="H35" i="7"/>
  <c r="G35" i="7"/>
  <c r="F35" i="7"/>
  <c r="C35" i="7"/>
  <c r="B35" i="7"/>
  <c r="E35" i="7" s="1"/>
  <c r="U34" i="7"/>
  <c r="S34" i="7"/>
  <c r="R34" i="7"/>
  <c r="Q34" i="7"/>
  <c r="P34" i="7"/>
  <c r="E34" i="7"/>
  <c r="T34" i="7" s="1"/>
  <c r="O32" i="7"/>
  <c r="N32" i="7"/>
  <c r="M32" i="7"/>
  <c r="S32" i="7" s="1"/>
  <c r="L32" i="7"/>
  <c r="K32" i="7"/>
  <c r="J32" i="7"/>
  <c r="I32" i="7"/>
  <c r="H32" i="7"/>
  <c r="G32" i="7"/>
  <c r="F32" i="7"/>
  <c r="C32" i="7"/>
  <c r="B32" i="7"/>
  <c r="E32" i="7" s="1"/>
  <c r="S31" i="7"/>
  <c r="R31" i="7"/>
  <c r="Q31" i="7"/>
  <c r="P31" i="7"/>
  <c r="E31" i="7"/>
  <c r="T31" i="7" s="1"/>
  <c r="S30" i="7"/>
  <c r="R30" i="7"/>
  <c r="Q30" i="7"/>
  <c r="P30" i="7"/>
  <c r="E30" i="7"/>
  <c r="U30" i="7" s="1"/>
  <c r="T29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O26" i="7"/>
  <c r="N26" i="7"/>
  <c r="M26" i="7"/>
  <c r="S26" i="7" s="1"/>
  <c r="L26" i="7"/>
  <c r="R26" i="7" s="1"/>
  <c r="K26" i="7"/>
  <c r="J26" i="7"/>
  <c r="I26" i="7"/>
  <c r="H26" i="7"/>
  <c r="G26" i="7"/>
  <c r="F26" i="7"/>
  <c r="C26" i="7"/>
  <c r="B26" i="7"/>
  <c r="E26" i="7" s="1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U21" i="7" s="1"/>
  <c r="U20" i="7"/>
  <c r="T20" i="7"/>
  <c r="S20" i="7"/>
  <c r="R20" i="7"/>
  <c r="Q20" i="7"/>
  <c r="P20" i="7"/>
  <c r="E20" i="7"/>
  <c r="U19" i="7"/>
  <c r="T19" i="7"/>
  <c r="S19" i="7"/>
  <c r="R19" i="7"/>
  <c r="Q19" i="7"/>
  <c r="P19" i="7"/>
  <c r="E19" i="7"/>
  <c r="R17" i="7"/>
  <c r="O17" i="7"/>
  <c r="N17" i="7"/>
  <c r="M17" i="7"/>
  <c r="S17" i="7" s="1"/>
  <c r="L17" i="7"/>
  <c r="K17" i="7"/>
  <c r="J17" i="7"/>
  <c r="I17" i="7"/>
  <c r="H17" i="7"/>
  <c r="G17" i="7"/>
  <c r="F17" i="7"/>
  <c r="E17" i="7"/>
  <c r="C17" i="7"/>
  <c r="B17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U14" i="7"/>
  <c r="T14" i="7"/>
  <c r="S14" i="7"/>
  <c r="R14" i="7"/>
  <c r="Q14" i="7"/>
  <c r="P14" i="7"/>
  <c r="E14" i="7"/>
  <c r="U13" i="7"/>
  <c r="S13" i="7"/>
  <c r="R13" i="7"/>
  <c r="Q13" i="7"/>
  <c r="P13" i="7"/>
  <c r="E13" i="7"/>
  <c r="T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U10" i="7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U96" i="6" s="1"/>
  <c r="S95" i="6"/>
  <c r="R95" i="6"/>
  <c r="Q95" i="6"/>
  <c r="P95" i="6"/>
  <c r="E95" i="6"/>
  <c r="T95" i="6" s="1"/>
  <c r="U94" i="6"/>
  <c r="T94" i="6"/>
  <c r="S94" i="6"/>
  <c r="R94" i="6"/>
  <c r="Q94" i="6"/>
  <c r="P94" i="6"/>
  <c r="E94" i="6"/>
  <c r="U93" i="6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U89" i="6"/>
  <c r="S89" i="6"/>
  <c r="R89" i="6"/>
  <c r="Q89" i="6"/>
  <c r="P89" i="6"/>
  <c r="E89" i="6"/>
  <c r="T89" i="6" s="1"/>
  <c r="S88" i="6"/>
  <c r="R88" i="6"/>
  <c r="Q88" i="6"/>
  <c r="P88" i="6"/>
  <c r="E88" i="6"/>
  <c r="U88" i="6" s="1"/>
  <c r="W75" i="6"/>
  <c r="V75" i="6"/>
  <c r="O75" i="6"/>
  <c r="N75" i="6"/>
  <c r="M75" i="6"/>
  <c r="S75" i="6" s="1"/>
  <c r="L75" i="6"/>
  <c r="R75" i="6" s="1"/>
  <c r="K75" i="6"/>
  <c r="J75" i="6"/>
  <c r="I75" i="6"/>
  <c r="H75" i="6"/>
  <c r="G75" i="6"/>
  <c r="F75" i="6"/>
  <c r="C75" i="6"/>
  <c r="B75" i="6"/>
  <c r="S74" i="6"/>
  <c r="O74" i="6"/>
  <c r="N74" i="6"/>
  <c r="M74" i="6"/>
  <c r="L74" i="6"/>
  <c r="K74" i="6"/>
  <c r="J74" i="6"/>
  <c r="I74" i="6"/>
  <c r="H74" i="6"/>
  <c r="P74" i="6" s="1"/>
  <c r="G74" i="6"/>
  <c r="F74" i="6"/>
  <c r="C74" i="6"/>
  <c r="B74" i="6"/>
  <c r="O73" i="6"/>
  <c r="N73" i="6"/>
  <c r="M73" i="6"/>
  <c r="S73" i="6" s="1"/>
  <c r="L73" i="6"/>
  <c r="K73" i="6"/>
  <c r="J73" i="6"/>
  <c r="I73" i="6"/>
  <c r="H73" i="6"/>
  <c r="G73" i="6"/>
  <c r="F73" i="6"/>
  <c r="C73" i="6"/>
  <c r="E73" i="6" s="1"/>
  <c r="B73" i="6"/>
  <c r="S72" i="6"/>
  <c r="R72" i="6"/>
  <c r="Q72" i="6"/>
  <c r="P72" i="6"/>
  <c r="E72" i="6"/>
  <c r="U72" i="6" s="1"/>
  <c r="S71" i="6"/>
  <c r="R71" i="6"/>
  <c r="Q71" i="6"/>
  <c r="P71" i="6"/>
  <c r="E71" i="6"/>
  <c r="U71" i="6" s="1"/>
  <c r="W69" i="6"/>
  <c r="V69" i="6"/>
  <c r="R69" i="6"/>
  <c r="O69" i="6"/>
  <c r="N69" i="6"/>
  <c r="M69" i="6"/>
  <c r="L69" i="6"/>
  <c r="K69" i="6"/>
  <c r="J69" i="6"/>
  <c r="I69" i="6"/>
  <c r="H69" i="6"/>
  <c r="P69" i="6" s="1"/>
  <c r="G69" i="6"/>
  <c r="F69" i="6"/>
  <c r="C69" i="6"/>
  <c r="B69" i="6"/>
  <c r="O68" i="6"/>
  <c r="N68" i="6"/>
  <c r="M68" i="6"/>
  <c r="S68" i="6" s="1"/>
  <c r="L68" i="6"/>
  <c r="R68" i="6" s="1"/>
  <c r="K68" i="6"/>
  <c r="J68" i="6"/>
  <c r="I68" i="6"/>
  <c r="H68" i="6"/>
  <c r="G68" i="6"/>
  <c r="F68" i="6"/>
  <c r="C68" i="6"/>
  <c r="B68" i="6"/>
  <c r="E68" i="6" s="1"/>
  <c r="U67" i="6"/>
  <c r="S67" i="6"/>
  <c r="R67" i="6"/>
  <c r="Q67" i="6"/>
  <c r="P67" i="6"/>
  <c r="E67" i="6"/>
  <c r="T67" i="6" s="1"/>
  <c r="S66" i="6"/>
  <c r="R66" i="6"/>
  <c r="Q66" i="6"/>
  <c r="P66" i="6"/>
  <c r="E66" i="6"/>
  <c r="U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O61" i="6"/>
  <c r="N61" i="6"/>
  <c r="M61" i="6"/>
  <c r="S61" i="6" s="1"/>
  <c r="L61" i="6"/>
  <c r="R61" i="6" s="1"/>
  <c r="K61" i="6"/>
  <c r="J61" i="6"/>
  <c r="I61" i="6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W55" i="6"/>
  <c r="V55" i="6"/>
  <c r="O55" i="6"/>
  <c r="N55" i="6"/>
  <c r="M55" i="6"/>
  <c r="L55" i="6"/>
  <c r="R55" i="6" s="1"/>
  <c r="K55" i="6"/>
  <c r="J55" i="6"/>
  <c r="I55" i="6"/>
  <c r="H55" i="6"/>
  <c r="G55" i="6"/>
  <c r="F55" i="6"/>
  <c r="C55" i="6"/>
  <c r="B55" i="6"/>
  <c r="E55" i="6" s="1"/>
  <c r="U54" i="6"/>
  <c r="S54" i="6"/>
  <c r="R54" i="6"/>
  <c r="Q54" i="6"/>
  <c r="P54" i="6"/>
  <c r="E54" i="6"/>
  <c r="T54" i="6" s="1"/>
  <c r="S53" i="6"/>
  <c r="R53" i="6"/>
  <c r="Q53" i="6"/>
  <c r="P53" i="6"/>
  <c r="T53" i="6" s="1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T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U44" i="6"/>
  <c r="S44" i="6"/>
  <c r="R44" i="6"/>
  <c r="Q44" i="6"/>
  <c r="P44" i="6"/>
  <c r="E44" i="6"/>
  <c r="T44" i="6" s="1"/>
  <c r="O42" i="6"/>
  <c r="N42" i="6"/>
  <c r="M42" i="6"/>
  <c r="S42" i="6" s="1"/>
  <c r="L42" i="6"/>
  <c r="R42" i="6" s="1"/>
  <c r="K42" i="6"/>
  <c r="J42" i="6"/>
  <c r="I42" i="6"/>
  <c r="H42" i="6"/>
  <c r="G42" i="6"/>
  <c r="F42" i="6"/>
  <c r="C42" i="6"/>
  <c r="B42" i="6"/>
  <c r="E42" i="6" s="1"/>
  <c r="S41" i="6"/>
  <c r="R41" i="6"/>
  <c r="Q41" i="6"/>
  <c r="P41" i="6"/>
  <c r="E41" i="6"/>
  <c r="U41" i="6" s="1"/>
  <c r="S40" i="6"/>
  <c r="R40" i="6"/>
  <c r="Q40" i="6"/>
  <c r="P40" i="6"/>
  <c r="E40" i="6"/>
  <c r="U40" i="6" s="1"/>
  <c r="S39" i="6"/>
  <c r="R39" i="6"/>
  <c r="Q39" i="6"/>
  <c r="P39" i="6"/>
  <c r="E39" i="6"/>
  <c r="T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R35" i="6"/>
  <c r="O35" i="6"/>
  <c r="S35" i="6" s="1"/>
  <c r="N35" i="6"/>
  <c r="M35" i="6"/>
  <c r="L35" i="6"/>
  <c r="K35" i="6"/>
  <c r="J35" i="6"/>
  <c r="I35" i="6"/>
  <c r="H35" i="6"/>
  <c r="P35" i="6" s="1"/>
  <c r="G35" i="6"/>
  <c r="F35" i="6"/>
  <c r="C35" i="6"/>
  <c r="B35" i="6"/>
  <c r="S34" i="6"/>
  <c r="R34" i="6"/>
  <c r="Q34" i="6"/>
  <c r="P34" i="6"/>
  <c r="T34" i="6" s="1"/>
  <c r="E34" i="6"/>
  <c r="U34" i="6" s="1"/>
  <c r="O32" i="6"/>
  <c r="N32" i="6"/>
  <c r="M32" i="6"/>
  <c r="S32" i="6" s="1"/>
  <c r="L32" i="6"/>
  <c r="R32" i="6" s="1"/>
  <c r="K32" i="6"/>
  <c r="J32" i="6"/>
  <c r="I32" i="6"/>
  <c r="H32" i="6"/>
  <c r="G32" i="6"/>
  <c r="F32" i="6"/>
  <c r="C32" i="6"/>
  <c r="B32" i="6"/>
  <c r="U31" i="6"/>
  <c r="S31" i="6"/>
  <c r="R31" i="6"/>
  <c r="Q31" i="6"/>
  <c r="P31" i="6"/>
  <c r="E31" i="6"/>
  <c r="T31" i="6" s="1"/>
  <c r="U30" i="6"/>
  <c r="S30" i="6"/>
  <c r="R30" i="6"/>
  <c r="Q30" i="6"/>
  <c r="P30" i="6"/>
  <c r="E30" i="6"/>
  <c r="T30" i="6" s="1"/>
  <c r="T29" i="6"/>
  <c r="S29" i="6"/>
  <c r="R29" i="6"/>
  <c r="Q29" i="6"/>
  <c r="P29" i="6"/>
  <c r="E29" i="6"/>
  <c r="U29" i="6" s="1"/>
  <c r="T28" i="6"/>
  <c r="S28" i="6"/>
  <c r="R28" i="6"/>
  <c r="Q28" i="6"/>
  <c r="P28" i="6"/>
  <c r="E28" i="6"/>
  <c r="U28" i="6" s="1"/>
  <c r="O26" i="6"/>
  <c r="N26" i="6"/>
  <c r="M26" i="6"/>
  <c r="S26" i="6" s="1"/>
  <c r="L26" i="6"/>
  <c r="R26" i="6" s="1"/>
  <c r="K26" i="6"/>
  <c r="J26" i="6"/>
  <c r="I26" i="6"/>
  <c r="H26" i="6"/>
  <c r="G26" i="6"/>
  <c r="F26" i="6"/>
  <c r="C26" i="6"/>
  <c r="B26" i="6"/>
  <c r="E26" i="6" s="1"/>
  <c r="U25" i="6"/>
  <c r="S25" i="6"/>
  <c r="R25" i="6"/>
  <c r="Q25" i="6"/>
  <c r="P25" i="6"/>
  <c r="E25" i="6"/>
  <c r="T25" i="6" s="1"/>
  <c r="S24" i="6"/>
  <c r="R24" i="6"/>
  <c r="Q24" i="6"/>
  <c r="P24" i="6"/>
  <c r="E24" i="6"/>
  <c r="U24" i="6" s="1"/>
  <c r="T23" i="6"/>
  <c r="S23" i="6"/>
  <c r="R23" i="6"/>
  <c r="Q23" i="6"/>
  <c r="P23" i="6"/>
  <c r="E23" i="6"/>
  <c r="U23" i="6" s="1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T20" i="6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O17" i="6"/>
  <c r="N17" i="6"/>
  <c r="M17" i="6"/>
  <c r="S17" i="6" s="1"/>
  <c r="L17" i="6"/>
  <c r="R17" i="6" s="1"/>
  <c r="K17" i="6"/>
  <c r="J17" i="6"/>
  <c r="I17" i="6"/>
  <c r="H17" i="6"/>
  <c r="G17" i="6"/>
  <c r="F17" i="6"/>
  <c r="C17" i="6"/>
  <c r="B17" i="6"/>
  <c r="E17" i="6" s="1"/>
  <c r="U16" i="6"/>
  <c r="S16" i="6"/>
  <c r="R16" i="6"/>
  <c r="Q16" i="6"/>
  <c r="P16" i="6"/>
  <c r="E16" i="6"/>
  <c r="T16" i="6" s="1"/>
  <c r="S15" i="6"/>
  <c r="R15" i="6"/>
  <c r="Q15" i="6"/>
  <c r="P15" i="6"/>
  <c r="E15" i="6"/>
  <c r="U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U9" i="6" s="1"/>
  <c r="U96" i="5"/>
  <c r="T96" i="5"/>
  <c r="S96" i="5"/>
  <c r="R96" i="5"/>
  <c r="Q96" i="5"/>
  <c r="P96" i="5"/>
  <c r="E96" i="5"/>
  <c r="U95" i="5"/>
  <c r="T95" i="5"/>
  <c r="S95" i="5"/>
  <c r="R95" i="5"/>
  <c r="Q95" i="5"/>
  <c r="P95" i="5"/>
  <c r="E95" i="5"/>
  <c r="T94" i="5"/>
  <c r="S94" i="5"/>
  <c r="R94" i="5"/>
  <c r="Q94" i="5"/>
  <c r="U94" i="5" s="1"/>
  <c r="P94" i="5"/>
  <c r="E94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U90" i="5"/>
  <c r="T90" i="5"/>
  <c r="S90" i="5"/>
  <c r="R90" i="5"/>
  <c r="Q90" i="5"/>
  <c r="P90" i="5"/>
  <c r="E90" i="5"/>
  <c r="T89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O75" i="5"/>
  <c r="N75" i="5"/>
  <c r="M75" i="5"/>
  <c r="S75" i="5" s="1"/>
  <c r="L75" i="5"/>
  <c r="K75" i="5"/>
  <c r="J75" i="5"/>
  <c r="I75" i="5"/>
  <c r="H75" i="5"/>
  <c r="G75" i="5"/>
  <c r="F75" i="5"/>
  <c r="C75" i="5"/>
  <c r="B75" i="5"/>
  <c r="O74" i="5"/>
  <c r="N74" i="5"/>
  <c r="M74" i="5"/>
  <c r="S74" i="5" s="1"/>
  <c r="L74" i="5"/>
  <c r="R74" i="5" s="1"/>
  <c r="K74" i="5"/>
  <c r="J74" i="5"/>
  <c r="I74" i="5"/>
  <c r="H74" i="5"/>
  <c r="G74" i="5"/>
  <c r="F74" i="5"/>
  <c r="C74" i="5"/>
  <c r="E74" i="5" s="1"/>
  <c r="B74" i="5"/>
  <c r="O73" i="5"/>
  <c r="N73" i="5"/>
  <c r="M73" i="5"/>
  <c r="S73" i="5" s="1"/>
  <c r="L73" i="5"/>
  <c r="R73" i="5" s="1"/>
  <c r="K73" i="5"/>
  <c r="J73" i="5"/>
  <c r="I73" i="5"/>
  <c r="H73" i="5"/>
  <c r="G73" i="5"/>
  <c r="F73" i="5"/>
  <c r="C73" i="5"/>
  <c r="B73" i="5"/>
  <c r="E73" i="5" s="1"/>
  <c r="U72" i="5"/>
  <c r="S72" i="5"/>
  <c r="R72" i="5"/>
  <c r="Q72" i="5"/>
  <c r="P72" i="5"/>
  <c r="E72" i="5"/>
  <c r="T72" i="5" s="1"/>
  <c r="S71" i="5"/>
  <c r="R71" i="5"/>
  <c r="Q71" i="5"/>
  <c r="P71" i="5"/>
  <c r="E71" i="5"/>
  <c r="U71" i="5" s="1"/>
  <c r="O69" i="5"/>
  <c r="N69" i="5"/>
  <c r="M69" i="5"/>
  <c r="S69" i="5" s="1"/>
  <c r="L69" i="5"/>
  <c r="K69" i="5"/>
  <c r="J69" i="5"/>
  <c r="I69" i="5"/>
  <c r="H69" i="5"/>
  <c r="G69" i="5"/>
  <c r="F69" i="5"/>
  <c r="C69" i="5"/>
  <c r="B69" i="5"/>
  <c r="O68" i="5"/>
  <c r="N68" i="5"/>
  <c r="M68" i="5"/>
  <c r="S68" i="5" s="1"/>
  <c r="L68" i="5"/>
  <c r="R68" i="5" s="1"/>
  <c r="K68" i="5"/>
  <c r="J68" i="5"/>
  <c r="I68" i="5"/>
  <c r="H68" i="5"/>
  <c r="G68" i="5"/>
  <c r="F68" i="5"/>
  <c r="C68" i="5"/>
  <c r="B68" i="5"/>
  <c r="E68" i="5" s="1"/>
  <c r="S67" i="5"/>
  <c r="R67" i="5"/>
  <c r="Q67" i="5"/>
  <c r="P67" i="5"/>
  <c r="E67" i="5"/>
  <c r="U67" i="5" s="1"/>
  <c r="S66" i="5"/>
  <c r="R66" i="5"/>
  <c r="Q66" i="5"/>
  <c r="P66" i="5"/>
  <c r="E66" i="5"/>
  <c r="U66" i="5" s="1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O61" i="5"/>
  <c r="N61" i="5"/>
  <c r="M61" i="5"/>
  <c r="S61" i="5" s="1"/>
  <c r="L61" i="5"/>
  <c r="R61" i="5" s="1"/>
  <c r="K61" i="5"/>
  <c r="J61" i="5"/>
  <c r="I61" i="5"/>
  <c r="H61" i="5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T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S55" i="5" s="1"/>
  <c r="L55" i="5"/>
  <c r="R55" i="5" s="1"/>
  <c r="K55" i="5"/>
  <c r="J55" i="5"/>
  <c r="I55" i="5"/>
  <c r="H55" i="5"/>
  <c r="G55" i="5"/>
  <c r="F55" i="5"/>
  <c r="C55" i="5"/>
  <c r="B55" i="5"/>
  <c r="T54" i="5"/>
  <c r="S54" i="5"/>
  <c r="R54" i="5"/>
  <c r="Q54" i="5"/>
  <c r="P54" i="5"/>
  <c r="E54" i="5"/>
  <c r="U54" i="5" s="1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U51" i="5"/>
  <c r="T51" i="5"/>
  <c r="S51" i="5"/>
  <c r="R51" i="5"/>
  <c r="Q51" i="5"/>
  <c r="P51" i="5"/>
  <c r="E51" i="5"/>
  <c r="T50" i="5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S42" i="5"/>
  <c r="O42" i="5"/>
  <c r="N42" i="5"/>
  <c r="M42" i="5"/>
  <c r="L42" i="5"/>
  <c r="R42" i="5" s="1"/>
  <c r="K42" i="5"/>
  <c r="J42" i="5"/>
  <c r="I42" i="5"/>
  <c r="H42" i="5"/>
  <c r="G42" i="5"/>
  <c r="F42" i="5"/>
  <c r="C42" i="5"/>
  <c r="B42" i="5"/>
  <c r="T41" i="5"/>
  <c r="S41" i="5"/>
  <c r="R41" i="5"/>
  <c r="Q41" i="5"/>
  <c r="P41" i="5"/>
  <c r="E41" i="5"/>
  <c r="U41" i="5" s="1"/>
  <c r="U40" i="5"/>
  <c r="T40" i="5"/>
  <c r="S40" i="5"/>
  <c r="R40" i="5"/>
  <c r="Q40" i="5"/>
  <c r="P40" i="5"/>
  <c r="E40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O35" i="5"/>
  <c r="N35" i="5"/>
  <c r="M35" i="5"/>
  <c r="S35" i="5" s="1"/>
  <c r="L35" i="5"/>
  <c r="R35" i="5" s="1"/>
  <c r="K35" i="5"/>
  <c r="J35" i="5"/>
  <c r="I35" i="5"/>
  <c r="H35" i="5"/>
  <c r="G35" i="5"/>
  <c r="F35" i="5"/>
  <c r="C35" i="5"/>
  <c r="E35" i="5" s="1"/>
  <c r="B35" i="5"/>
  <c r="S34" i="5"/>
  <c r="R34" i="5"/>
  <c r="Q34" i="5"/>
  <c r="P34" i="5"/>
  <c r="E34" i="5"/>
  <c r="U34" i="5" s="1"/>
  <c r="R32" i="5"/>
  <c r="O32" i="5"/>
  <c r="N32" i="5"/>
  <c r="M32" i="5"/>
  <c r="S32" i="5" s="1"/>
  <c r="L32" i="5"/>
  <c r="K32" i="5"/>
  <c r="J32" i="5"/>
  <c r="I32" i="5"/>
  <c r="H32" i="5"/>
  <c r="P32" i="5" s="1"/>
  <c r="G32" i="5"/>
  <c r="F32" i="5"/>
  <c r="C32" i="5"/>
  <c r="B32" i="5"/>
  <c r="E32" i="5" s="1"/>
  <c r="U31" i="5"/>
  <c r="T31" i="5"/>
  <c r="S31" i="5"/>
  <c r="R31" i="5"/>
  <c r="Q31" i="5"/>
  <c r="P31" i="5"/>
  <c r="E31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U28" i="5"/>
  <c r="S28" i="5"/>
  <c r="R28" i="5"/>
  <c r="Q28" i="5"/>
  <c r="P28" i="5"/>
  <c r="E28" i="5"/>
  <c r="T28" i="5" s="1"/>
  <c r="O26" i="5"/>
  <c r="N26" i="5"/>
  <c r="M26" i="5"/>
  <c r="S26" i="5" s="1"/>
  <c r="L26" i="5"/>
  <c r="R26" i="5" s="1"/>
  <c r="K26" i="5"/>
  <c r="J26" i="5"/>
  <c r="I26" i="5"/>
  <c r="H26" i="5"/>
  <c r="G26" i="5"/>
  <c r="F26" i="5"/>
  <c r="C26" i="5"/>
  <c r="B26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T21" i="5"/>
  <c r="S21" i="5"/>
  <c r="R21" i="5"/>
  <c r="Q21" i="5"/>
  <c r="P21" i="5"/>
  <c r="E21" i="5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O17" i="5"/>
  <c r="N17" i="5"/>
  <c r="M17" i="5"/>
  <c r="S17" i="5" s="1"/>
  <c r="L17" i="5"/>
  <c r="R17" i="5" s="1"/>
  <c r="K17" i="5"/>
  <c r="J17" i="5"/>
  <c r="I17" i="5"/>
  <c r="H17" i="5"/>
  <c r="G17" i="5"/>
  <c r="F17" i="5"/>
  <c r="C17" i="5"/>
  <c r="B17" i="5"/>
  <c r="E17" i="5" s="1"/>
  <c r="S16" i="5"/>
  <c r="R16" i="5"/>
  <c r="Q16" i="5"/>
  <c r="P16" i="5"/>
  <c r="E16" i="5"/>
  <c r="U16" i="5" s="1"/>
  <c r="U15" i="5"/>
  <c r="T15" i="5"/>
  <c r="S15" i="5"/>
  <c r="R15" i="5"/>
  <c r="Q15" i="5"/>
  <c r="P15" i="5"/>
  <c r="E15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T9" i="5"/>
  <c r="S9" i="5"/>
  <c r="R9" i="5"/>
  <c r="Q9" i="5"/>
  <c r="P9" i="5"/>
  <c r="E9" i="5"/>
  <c r="S96" i="4"/>
  <c r="R96" i="4"/>
  <c r="Q96" i="4"/>
  <c r="P96" i="4"/>
  <c r="E96" i="4"/>
  <c r="U96" i="4" s="1"/>
  <c r="S95" i="4"/>
  <c r="R95" i="4"/>
  <c r="Q95" i="4"/>
  <c r="P95" i="4"/>
  <c r="E95" i="4"/>
  <c r="U95" i="4" s="1"/>
  <c r="S94" i="4"/>
  <c r="R94" i="4"/>
  <c r="Q94" i="4"/>
  <c r="P94" i="4"/>
  <c r="E94" i="4"/>
  <c r="T94" i="4" s="1"/>
  <c r="T93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U90" i="4"/>
  <c r="T90" i="4"/>
  <c r="S90" i="4"/>
  <c r="R90" i="4"/>
  <c r="Q90" i="4"/>
  <c r="P90" i="4"/>
  <c r="E90" i="4"/>
  <c r="U89" i="4"/>
  <c r="T89" i="4"/>
  <c r="S89" i="4"/>
  <c r="R89" i="4"/>
  <c r="Q89" i="4"/>
  <c r="P89" i="4"/>
  <c r="E89" i="4"/>
  <c r="S88" i="4"/>
  <c r="R88" i="4"/>
  <c r="Q88" i="4"/>
  <c r="P88" i="4"/>
  <c r="E88" i="4"/>
  <c r="W75" i="4"/>
  <c r="V75" i="4"/>
  <c r="O75" i="4"/>
  <c r="N75" i="4"/>
  <c r="M75" i="4"/>
  <c r="L75" i="4"/>
  <c r="K75" i="4"/>
  <c r="J75" i="4"/>
  <c r="I75" i="4"/>
  <c r="H75" i="4"/>
  <c r="G75" i="4"/>
  <c r="F75" i="4"/>
  <c r="C75" i="4"/>
  <c r="B75" i="4"/>
  <c r="W74" i="4"/>
  <c r="V74" i="4"/>
  <c r="O74" i="4"/>
  <c r="N74" i="4"/>
  <c r="M74" i="4"/>
  <c r="S74" i="4" s="1"/>
  <c r="L74" i="4"/>
  <c r="R74" i="4" s="1"/>
  <c r="K74" i="4"/>
  <c r="J74" i="4"/>
  <c r="I74" i="4"/>
  <c r="Q74" i="4" s="1"/>
  <c r="H74" i="4"/>
  <c r="G74" i="4"/>
  <c r="F74" i="4"/>
  <c r="C74" i="4"/>
  <c r="B74" i="4"/>
  <c r="E74" i="4" s="1"/>
  <c r="W73" i="4"/>
  <c r="V73" i="4"/>
  <c r="O73" i="4"/>
  <c r="N73" i="4"/>
  <c r="M73" i="4"/>
  <c r="S73" i="4" s="1"/>
  <c r="L73" i="4"/>
  <c r="R73" i="4" s="1"/>
  <c r="K73" i="4"/>
  <c r="J73" i="4"/>
  <c r="I73" i="4"/>
  <c r="Q73" i="4" s="1"/>
  <c r="H73" i="4"/>
  <c r="G73" i="4"/>
  <c r="F73" i="4"/>
  <c r="C73" i="4"/>
  <c r="B73" i="4"/>
  <c r="E73" i="4" s="1"/>
  <c r="S72" i="4"/>
  <c r="R72" i="4"/>
  <c r="Q72" i="4"/>
  <c r="P72" i="4"/>
  <c r="E72" i="4"/>
  <c r="U72" i="4" s="1"/>
  <c r="S71" i="4"/>
  <c r="R71" i="4"/>
  <c r="Q71" i="4"/>
  <c r="P71" i="4"/>
  <c r="E71" i="4"/>
  <c r="U71" i="4" s="1"/>
  <c r="W69" i="4"/>
  <c r="V69" i="4"/>
  <c r="O69" i="4"/>
  <c r="N69" i="4"/>
  <c r="M69" i="4"/>
  <c r="L69" i="4"/>
  <c r="K69" i="4"/>
  <c r="J69" i="4"/>
  <c r="I69" i="4"/>
  <c r="H69" i="4"/>
  <c r="G69" i="4"/>
  <c r="F69" i="4"/>
  <c r="C69" i="4"/>
  <c r="B69" i="4"/>
  <c r="R68" i="4"/>
  <c r="O68" i="4"/>
  <c r="N68" i="4"/>
  <c r="M68" i="4"/>
  <c r="S68" i="4" s="1"/>
  <c r="L68" i="4"/>
  <c r="K68" i="4"/>
  <c r="J68" i="4"/>
  <c r="I68" i="4"/>
  <c r="H68" i="4"/>
  <c r="P68" i="4" s="1"/>
  <c r="G68" i="4"/>
  <c r="F68" i="4"/>
  <c r="C68" i="4"/>
  <c r="B68" i="4"/>
  <c r="U67" i="4"/>
  <c r="T67" i="4"/>
  <c r="S67" i="4"/>
  <c r="R67" i="4"/>
  <c r="Q67" i="4"/>
  <c r="P67" i="4"/>
  <c r="E67" i="4"/>
  <c r="U66" i="4"/>
  <c r="T66" i="4"/>
  <c r="S66" i="4"/>
  <c r="R66" i="4"/>
  <c r="Q66" i="4"/>
  <c r="P66" i="4"/>
  <c r="E66" i="4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U63" i="4"/>
  <c r="S63" i="4"/>
  <c r="R63" i="4"/>
  <c r="Q63" i="4"/>
  <c r="P63" i="4"/>
  <c r="E63" i="4"/>
  <c r="O61" i="4"/>
  <c r="N61" i="4"/>
  <c r="M61" i="4"/>
  <c r="S61" i="4" s="1"/>
  <c r="L61" i="4"/>
  <c r="R61" i="4" s="1"/>
  <c r="K61" i="4"/>
  <c r="J61" i="4"/>
  <c r="I61" i="4"/>
  <c r="H61" i="4"/>
  <c r="C61" i="4"/>
  <c r="B61" i="4"/>
  <c r="E61" i="4" s="1"/>
  <c r="S60" i="4"/>
  <c r="R60" i="4"/>
  <c r="Q60" i="4"/>
  <c r="P60" i="4"/>
  <c r="E60" i="4"/>
  <c r="U60" i="4" s="1"/>
  <c r="S59" i="4"/>
  <c r="R59" i="4"/>
  <c r="Q59" i="4"/>
  <c r="P59" i="4"/>
  <c r="E59" i="4"/>
  <c r="U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O55" i="4"/>
  <c r="N55" i="4"/>
  <c r="M55" i="4"/>
  <c r="S55" i="4" s="1"/>
  <c r="L55" i="4"/>
  <c r="R55" i="4" s="1"/>
  <c r="K55" i="4"/>
  <c r="J55" i="4"/>
  <c r="I55" i="4"/>
  <c r="H55" i="4"/>
  <c r="G55" i="4"/>
  <c r="F55" i="4"/>
  <c r="C55" i="4"/>
  <c r="E55" i="4" s="1"/>
  <c r="B55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U52" i="4"/>
  <c r="T52" i="4"/>
  <c r="S52" i="4"/>
  <c r="R52" i="4"/>
  <c r="Q52" i="4"/>
  <c r="P52" i="4"/>
  <c r="E52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U44" i="4"/>
  <c r="T44" i="4"/>
  <c r="S44" i="4"/>
  <c r="R44" i="4"/>
  <c r="Q44" i="4"/>
  <c r="P44" i="4"/>
  <c r="E44" i="4"/>
  <c r="O42" i="4"/>
  <c r="N42" i="4"/>
  <c r="M42" i="4"/>
  <c r="S42" i="4" s="1"/>
  <c r="L42" i="4"/>
  <c r="R42" i="4" s="1"/>
  <c r="K42" i="4"/>
  <c r="J42" i="4"/>
  <c r="I42" i="4"/>
  <c r="H42" i="4"/>
  <c r="G42" i="4"/>
  <c r="F42" i="4"/>
  <c r="C42" i="4"/>
  <c r="B42" i="4"/>
  <c r="S41" i="4"/>
  <c r="R41" i="4"/>
  <c r="Q41" i="4"/>
  <c r="P41" i="4"/>
  <c r="E41" i="4"/>
  <c r="U41" i="4" s="1"/>
  <c r="U40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O35" i="4"/>
  <c r="N35" i="4"/>
  <c r="M35" i="4"/>
  <c r="L35" i="4"/>
  <c r="R35" i="4" s="1"/>
  <c r="K35" i="4"/>
  <c r="J35" i="4"/>
  <c r="I35" i="4"/>
  <c r="H35" i="4"/>
  <c r="G35" i="4"/>
  <c r="F35" i="4"/>
  <c r="C35" i="4"/>
  <c r="B35" i="4"/>
  <c r="E35" i="4" s="1"/>
  <c r="S34" i="4"/>
  <c r="R34" i="4"/>
  <c r="Q34" i="4"/>
  <c r="P34" i="4"/>
  <c r="E34" i="4"/>
  <c r="U34" i="4" s="1"/>
  <c r="O32" i="4"/>
  <c r="N32" i="4"/>
  <c r="M32" i="4"/>
  <c r="L32" i="4"/>
  <c r="K32" i="4"/>
  <c r="J32" i="4"/>
  <c r="I32" i="4"/>
  <c r="H32" i="4"/>
  <c r="G32" i="4"/>
  <c r="F32" i="4"/>
  <c r="C32" i="4"/>
  <c r="B32" i="4"/>
  <c r="S31" i="4"/>
  <c r="R31" i="4"/>
  <c r="Q31" i="4"/>
  <c r="P31" i="4"/>
  <c r="E31" i="4"/>
  <c r="U31" i="4" s="1"/>
  <c r="S30" i="4"/>
  <c r="R30" i="4"/>
  <c r="Q30" i="4"/>
  <c r="U30" i="4" s="1"/>
  <c r="P30" i="4"/>
  <c r="E30" i="4"/>
  <c r="T29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S26" i="4" s="1"/>
  <c r="L26" i="4"/>
  <c r="R26" i="4" s="1"/>
  <c r="K26" i="4"/>
  <c r="J26" i="4"/>
  <c r="I26" i="4"/>
  <c r="H26" i="4"/>
  <c r="G26" i="4"/>
  <c r="F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T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U19" i="4"/>
  <c r="T19" i="4"/>
  <c r="S19" i="4"/>
  <c r="R19" i="4"/>
  <c r="Q19" i="4"/>
  <c r="P19" i="4"/>
  <c r="E19" i="4"/>
  <c r="W17" i="4"/>
  <c r="V17" i="4"/>
  <c r="O17" i="4"/>
  <c r="N17" i="4"/>
  <c r="M17" i="4"/>
  <c r="L17" i="4"/>
  <c r="R17" i="4" s="1"/>
  <c r="K17" i="4"/>
  <c r="J17" i="4"/>
  <c r="I17" i="4"/>
  <c r="H17" i="4"/>
  <c r="G17" i="4"/>
  <c r="F17" i="4"/>
  <c r="C17" i="4"/>
  <c r="B17" i="4"/>
  <c r="E17" i="4" s="1"/>
  <c r="S16" i="4"/>
  <c r="R16" i="4"/>
  <c r="Q16" i="4"/>
  <c r="P16" i="4"/>
  <c r="E16" i="4"/>
  <c r="U16" i="4" s="1"/>
  <c r="S15" i="4"/>
  <c r="R15" i="4"/>
  <c r="Q15" i="4"/>
  <c r="P15" i="4"/>
  <c r="E15" i="4"/>
  <c r="U15" i="4" s="1"/>
  <c r="S14" i="4"/>
  <c r="R14" i="4"/>
  <c r="Q14" i="4"/>
  <c r="U14" i="4" s="1"/>
  <c r="P14" i="4"/>
  <c r="T14" i="4" s="1"/>
  <c r="E14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U10" i="4"/>
  <c r="S10" i="4"/>
  <c r="R10" i="4"/>
  <c r="Q10" i="4"/>
  <c r="P10" i="4"/>
  <c r="E10" i="4"/>
  <c r="T9" i="4"/>
  <c r="S9" i="4"/>
  <c r="R9" i="4"/>
  <c r="Q9" i="4"/>
  <c r="P9" i="4"/>
  <c r="E9" i="4"/>
  <c r="U9" i="4" s="1"/>
  <c r="S96" i="3"/>
  <c r="R96" i="3"/>
  <c r="Q96" i="3"/>
  <c r="P96" i="3"/>
  <c r="E96" i="3"/>
  <c r="U96" i="3" s="1"/>
  <c r="S95" i="3"/>
  <c r="R95" i="3"/>
  <c r="Q95" i="3"/>
  <c r="P95" i="3"/>
  <c r="E95" i="3"/>
  <c r="U94" i="3"/>
  <c r="T94" i="3"/>
  <c r="S94" i="3"/>
  <c r="R94" i="3"/>
  <c r="Q94" i="3"/>
  <c r="P94" i="3"/>
  <c r="E94" i="3"/>
  <c r="S93" i="3"/>
  <c r="R93" i="3"/>
  <c r="Q93" i="3"/>
  <c r="P93" i="3"/>
  <c r="T93" i="3" s="1"/>
  <c r="E93" i="3"/>
  <c r="U93" i="3" s="1"/>
  <c r="S92" i="3"/>
  <c r="R92" i="3"/>
  <c r="Q92" i="3"/>
  <c r="P92" i="3"/>
  <c r="E92" i="3"/>
  <c r="U92" i="3" s="1"/>
  <c r="U91" i="3"/>
  <c r="S91" i="3"/>
  <c r="R91" i="3"/>
  <c r="Q91" i="3"/>
  <c r="P91" i="3"/>
  <c r="E91" i="3"/>
  <c r="U90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S74" i="3" s="1"/>
  <c r="L74" i="3"/>
  <c r="K74" i="3"/>
  <c r="J74" i="3"/>
  <c r="I74" i="3"/>
  <c r="H74" i="3"/>
  <c r="G74" i="3"/>
  <c r="F74" i="3"/>
  <c r="C74" i="3"/>
  <c r="B74" i="3"/>
  <c r="E74" i="3" s="1"/>
  <c r="R73" i="3"/>
  <c r="O73" i="3"/>
  <c r="N73" i="3"/>
  <c r="M73" i="3"/>
  <c r="L73" i="3"/>
  <c r="K73" i="3"/>
  <c r="J73" i="3"/>
  <c r="I73" i="3"/>
  <c r="H73" i="3"/>
  <c r="G73" i="3"/>
  <c r="F73" i="3"/>
  <c r="C73" i="3"/>
  <c r="E73" i="3" s="1"/>
  <c r="B73" i="3"/>
  <c r="S72" i="3"/>
  <c r="R72" i="3"/>
  <c r="Q72" i="3"/>
  <c r="P72" i="3"/>
  <c r="E72" i="3"/>
  <c r="T72" i="3" s="1"/>
  <c r="S71" i="3"/>
  <c r="R71" i="3"/>
  <c r="Q71" i="3"/>
  <c r="P71" i="3"/>
  <c r="E71" i="3"/>
  <c r="T71" i="3" s="1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S68" i="3" s="1"/>
  <c r="L68" i="3"/>
  <c r="R68" i="3" s="1"/>
  <c r="K68" i="3"/>
  <c r="J68" i="3"/>
  <c r="I68" i="3"/>
  <c r="H68" i="3"/>
  <c r="G68" i="3"/>
  <c r="F68" i="3"/>
  <c r="C68" i="3"/>
  <c r="E68" i="3" s="1"/>
  <c r="B68" i="3"/>
  <c r="S67" i="3"/>
  <c r="R67" i="3"/>
  <c r="Q67" i="3"/>
  <c r="P67" i="3"/>
  <c r="E67" i="3"/>
  <c r="T67" i="3" s="1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U63" i="3"/>
  <c r="S63" i="3"/>
  <c r="R63" i="3"/>
  <c r="Q63" i="3"/>
  <c r="P63" i="3"/>
  <c r="E63" i="3"/>
  <c r="T63" i="3" s="1"/>
  <c r="O61" i="3"/>
  <c r="N61" i="3"/>
  <c r="M61" i="3"/>
  <c r="S61" i="3" s="1"/>
  <c r="L61" i="3"/>
  <c r="R61" i="3" s="1"/>
  <c r="K61" i="3"/>
  <c r="J61" i="3"/>
  <c r="I61" i="3"/>
  <c r="H61" i="3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S55" i="3" s="1"/>
  <c r="L55" i="3"/>
  <c r="R55" i="3" s="1"/>
  <c r="K55" i="3"/>
  <c r="J55" i="3"/>
  <c r="I55" i="3"/>
  <c r="H55" i="3"/>
  <c r="G55" i="3"/>
  <c r="F55" i="3"/>
  <c r="C55" i="3"/>
  <c r="B55" i="3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U47" i="3"/>
  <c r="S47" i="3"/>
  <c r="R47" i="3"/>
  <c r="Q47" i="3"/>
  <c r="P47" i="3"/>
  <c r="E47" i="3"/>
  <c r="T47" i="3" s="1"/>
  <c r="S46" i="3"/>
  <c r="R46" i="3"/>
  <c r="Q46" i="3"/>
  <c r="P46" i="3"/>
  <c r="T46" i="3" s="1"/>
  <c r="E46" i="3"/>
  <c r="S45" i="3"/>
  <c r="R45" i="3"/>
  <c r="Q45" i="3"/>
  <c r="P45" i="3"/>
  <c r="E45" i="3"/>
  <c r="S44" i="3"/>
  <c r="R44" i="3"/>
  <c r="Q44" i="3"/>
  <c r="P44" i="3"/>
  <c r="E44" i="3"/>
  <c r="O42" i="3"/>
  <c r="N42" i="3"/>
  <c r="M42" i="3"/>
  <c r="L42" i="3"/>
  <c r="R42" i="3" s="1"/>
  <c r="K42" i="3"/>
  <c r="J42" i="3"/>
  <c r="I42" i="3"/>
  <c r="H42" i="3"/>
  <c r="G42" i="3"/>
  <c r="F42" i="3"/>
  <c r="C42" i="3"/>
  <c r="B42" i="3"/>
  <c r="E42" i="3" s="1"/>
  <c r="S41" i="3"/>
  <c r="R41" i="3"/>
  <c r="Q41" i="3"/>
  <c r="P41" i="3"/>
  <c r="E41" i="3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T37" i="3" s="1"/>
  <c r="E37" i="3"/>
  <c r="O35" i="3"/>
  <c r="N35" i="3"/>
  <c r="M35" i="3"/>
  <c r="S35" i="3" s="1"/>
  <c r="L35" i="3"/>
  <c r="R35" i="3" s="1"/>
  <c r="K35" i="3"/>
  <c r="J35" i="3"/>
  <c r="I35" i="3"/>
  <c r="H35" i="3"/>
  <c r="G35" i="3"/>
  <c r="F35" i="3"/>
  <c r="C35" i="3"/>
  <c r="B35" i="3"/>
  <c r="E35" i="3" s="1"/>
  <c r="S34" i="3"/>
  <c r="R34" i="3"/>
  <c r="Q34" i="3"/>
  <c r="P34" i="3"/>
  <c r="T34" i="3" s="1"/>
  <c r="E34" i="3"/>
  <c r="U34" i="3" s="1"/>
  <c r="O32" i="3"/>
  <c r="N32" i="3"/>
  <c r="M32" i="3"/>
  <c r="S32" i="3" s="1"/>
  <c r="L32" i="3"/>
  <c r="R32" i="3" s="1"/>
  <c r="K32" i="3"/>
  <c r="J32" i="3"/>
  <c r="I32" i="3"/>
  <c r="H32" i="3"/>
  <c r="G32" i="3"/>
  <c r="F32" i="3"/>
  <c r="C32" i="3"/>
  <c r="B32" i="3"/>
  <c r="E32" i="3" s="1"/>
  <c r="U31" i="3"/>
  <c r="T31" i="3"/>
  <c r="S31" i="3"/>
  <c r="R31" i="3"/>
  <c r="Q31" i="3"/>
  <c r="P31" i="3"/>
  <c r="E31" i="3"/>
  <c r="S30" i="3"/>
  <c r="R30" i="3"/>
  <c r="Q30" i="3"/>
  <c r="P30" i="3"/>
  <c r="E30" i="3"/>
  <c r="T30" i="3" s="1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O26" i="3"/>
  <c r="N26" i="3"/>
  <c r="M26" i="3"/>
  <c r="S26" i="3" s="1"/>
  <c r="L26" i="3"/>
  <c r="R26" i="3" s="1"/>
  <c r="K26" i="3"/>
  <c r="J26" i="3"/>
  <c r="I26" i="3"/>
  <c r="H26" i="3"/>
  <c r="G26" i="3"/>
  <c r="F26" i="3"/>
  <c r="C26" i="3"/>
  <c r="B26" i="3"/>
  <c r="E26" i="3" s="1"/>
  <c r="S25" i="3"/>
  <c r="R25" i="3"/>
  <c r="Q25" i="3"/>
  <c r="P25" i="3"/>
  <c r="E25" i="3"/>
  <c r="T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O17" i="3"/>
  <c r="N17" i="3"/>
  <c r="M17" i="3"/>
  <c r="L17" i="3"/>
  <c r="K17" i="3"/>
  <c r="J17" i="3"/>
  <c r="I17" i="3"/>
  <c r="H17" i="3"/>
  <c r="G17" i="3"/>
  <c r="F17" i="3"/>
  <c r="C17" i="3"/>
  <c r="B17" i="3"/>
  <c r="S16" i="3"/>
  <c r="R16" i="3"/>
  <c r="Q16" i="3"/>
  <c r="P16" i="3"/>
  <c r="E16" i="3"/>
  <c r="T16" i="3" s="1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U12" i="3"/>
  <c r="T12" i="3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U9" i="3" s="1"/>
  <c r="S96" i="2"/>
  <c r="R96" i="2"/>
  <c r="Q96" i="2"/>
  <c r="P96" i="2"/>
  <c r="E96" i="2"/>
  <c r="T96" i="2" s="1"/>
  <c r="S95" i="2"/>
  <c r="R95" i="2"/>
  <c r="Q95" i="2"/>
  <c r="P95" i="2"/>
  <c r="E95" i="2"/>
  <c r="U95" i="2" s="1"/>
  <c r="S94" i="2"/>
  <c r="R94" i="2"/>
  <c r="Q94" i="2"/>
  <c r="P94" i="2"/>
  <c r="E94" i="2"/>
  <c r="T94" i="2" s="1"/>
  <c r="S93" i="2"/>
  <c r="R93" i="2"/>
  <c r="Q93" i="2"/>
  <c r="P93" i="2"/>
  <c r="T93" i="2" s="1"/>
  <c r="E93" i="2"/>
  <c r="U93" i="2" s="1"/>
  <c r="U92" i="2"/>
  <c r="T92" i="2"/>
  <c r="S92" i="2"/>
  <c r="R92" i="2"/>
  <c r="Q92" i="2"/>
  <c r="P92" i="2"/>
  <c r="E92" i="2"/>
  <c r="T91" i="2"/>
  <c r="S91" i="2"/>
  <c r="R91" i="2"/>
  <c r="Q91" i="2"/>
  <c r="U91" i="2" s="1"/>
  <c r="P91" i="2"/>
  <c r="E91" i="2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V75" i="2"/>
  <c r="O75" i="2"/>
  <c r="N75" i="2"/>
  <c r="M75" i="2"/>
  <c r="L75" i="2"/>
  <c r="K75" i="2"/>
  <c r="J75" i="2"/>
  <c r="I75" i="2"/>
  <c r="H75" i="2"/>
  <c r="G75" i="2"/>
  <c r="F75" i="2"/>
  <c r="C75" i="2"/>
  <c r="B75" i="2"/>
  <c r="V74" i="2"/>
  <c r="O74" i="2"/>
  <c r="N74" i="2"/>
  <c r="M74" i="2"/>
  <c r="L74" i="2"/>
  <c r="R74" i="2" s="1"/>
  <c r="K74" i="2"/>
  <c r="J74" i="2"/>
  <c r="I74" i="2"/>
  <c r="H74" i="2"/>
  <c r="G74" i="2"/>
  <c r="F74" i="2"/>
  <c r="E74" i="2"/>
  <c r="C74" i="2"/>
  <c r="B74" i="2"/>
  <c r="V73" i="2"/>
  <c r="O73" i="2"/>
  <c r="S73" i="2" s="1"/>
  <c r="N73" i="2"/>
  <c r="M73" i="2"/>
  <c r="L73" i="2"/>
  <c r="R73" i="2" s="1"/>
  <c r="K73" i="2"/>
  <c r="Q73" i="2" s="1"/>
  <c r="J73" i="2"/>
  <c r="I73" i="2"/>
  <c r="H73" i="2"/>
  <c r="G73" i="2"/>
  <c r="F73" i="2"/>
  <c r="C73" i="2"/>
  <c r="B73" i="2"/>
  <c r="S72" i="2"/>
  <c r="R72" i="2"/>
  <c r="Q72" i="2"/>
  <c r="P72" i="2"/>
  <c r="E72" i="2"/>
  <c r="U72" i="2" s="1"/>
  <c r="S71" i="2"/>
  <c r="R71" i="2"/>
  <c r="Q71" i="2"/>
  <c r="U71" i="2" s="1"/>
  <c r="P71" i="2"/>
  <c r="T71" i="2" s="1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Q68" i="2" s="1"/>
  <c r="N68" i="2"/>
  <c r="M68" i="2"/>
  <c r="S68" i="2" s="1"/>
  <c r="L68" i="2"/>
  <c r="R68" i="2" s="1"/>
  <c r="K68" i="2"/>
  <c r="J68" i="2"/>
  <c r="I68" i="2"/>
  <c r="H68" i="2"/>
  <c r="P68" i="2" s="1"/>
  <c r="G68" i="2"/>
  <c r="F68" i="2"/>
  <c r="C68" i="2"/>
  <c r="B68" i="2"/>
  <c r="S67" i="2"/>
  <c r="R67" i="2"/>
  <c r="Q67" i="2"/>
  <c r="P67" i="2"/>
  <c r="E67" i="2"/>
  <c r="U67" i="2" s="1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U63" i="2"/>
  <c r="S63" i="2"/>
  <c r="R63" i="2"/>
  <c r="Q63" i="2"/>
  <c r="P63" i="2"/>
  <c r="E63" i="2"/>
  <c r="T63" i="2" s="1"/>
  <c r="O61" i="2"/>
  <c r="N61" i="2"/>
  <c r="M61" i="2"/>
  <c r="S61" i="2" s="1"/>
  <c r="L61" i="2"/>
  <c r="R61" i="2" s="1"/>
  <c r="K61" i="2"/>
  <c r="J61" i="2"/>
  <c r="I61" i="2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T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O55" i="2"/>
  <c r="S55" i="2" s="1"/>
  <c r="N55" i="2"/>
  <c r="M55" i="2"/>
  <c r="L55" i="2"/>
  <c r="K55" i="2"/>
  <c r="J55" i="2"/>
  <c r="I55" i="2"/>
  <c r="H55" i="2"/>
  <c r="G55" i="2"/>
  <c r="F55" i="2"/>
  <c r="C55" i="2"/>
  <c r="B55" i="2"/>
  <c r="U54" i="2"/>
  <c r="T54" i="2"/>
  <c r="S54" i="2"/>
  <c r="R54" i="2"/>
  <c r="Q54" i="2"/>
  <c r="P54" i="2"/>
  <c r="E54" i="2"/>
  <c r="S53" i="2"/>
  <c r="R53" i="2"/>
  <c r="Q53" i="2"/>
  <c r="P53" i="2"/>
  <c r="E53" i="2"/>
  <c r="U53" i="2" s="1"/>
  <c r="S52" i="2"/>
  <c r="R52" i="2"/>
  <c r="Q52" i="2"/>
  <c r="P52" i="2"/>
  <c r="E52" i="2"/>
  <c r="U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T47" i="2"/>
  <c r="S47" i="2"/>
  <c r="R47" i="2"/>
  <c r="Q47" i="2"/>
  <c r="P47" i="2"/>
  <c r="E47" i="2"/>
  <c r="U47" i="2" s="1"/>
  <c r="S46" i="2"/>
  <c r="R46" i="2"/>
  <c r="Q46" i="2"/>
  <c r="U46" i="2" s="1"/>
  <c r="P46" i="2"/>
  <c r="T46" i="2" s="1"/>
  <c r="E46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O42" i="2"/>
  <c r="N42" i="2"/>
  <c r="M42" i="2"/>
  <c r="S42" i="2" s="1"/>
  <c r="L42" i="2"/>
  <c r="R42" i="2" s="1"/>
  <c r="K42" i="2"/>
  <c r="J42" i="2"/>
  <c r="I42" i="2"/>
  <c r="H42" i="2"/>
  <c r="G42" i="2"/>
  <c r="F42" i="2"/>
  <c r="C42" i="2"/>
  <c r="B42" i="2"/>
  <c r="S41" i="2"/>
  <c r="R41" i="2"/>
  <c r="Q41" i="2"/>
  <c r="P41" i="2"/>
  <c r="E41" i="2"/>
  <c r="U41" i="2" s="1"/>
  <c r="U40" i="2"/>
  <c r="T40" i="2"/>
  <c r="S40" i="2"/>
  <c r="R40" i="2"/>
  <c r="Q40" i="2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U37" i="2"/>
  <c r="S37" i="2"/>
  <c r="R37" i="2"/>
  <c r="Q37" i="2"/>
  <c r="P37" i="2"/>
  <c r="E37" i="2"/>
  <c r="R35" i="2"/>
  <c r="O35" i="2"/>
  <c r="N35" i="2"/>
  <c r="M35" i="2"/>
  <c r="S35" i="2" s="1"/>
  <c r="L35" i="2"/>
  <c r="K35" i="2"/>
  <c r="J35" i="2"/>
  <c r="I35" i="2"/>
  <c r="H35" i="2"/>
  <c r="P35" i="2" s="1"/>
  <c r="G35" i="2"/>
  <c r="F35" i="2"/>
  <c r="C35" i="2"/>
  <c r="B35" i="2"/>
  <c r="S34" i="2"/>
  <c r="R34" i="2"/>
  <c r="Q34" i="2"/>
  <c r="P34" i="2"/>
  <c r="E34" i="2"/>
  <c r="O32" i="2"/>
  <c r="N32" i="2"/>
  <c r="M32" i="2"/>
  <c r="S32" i="2" s="1"/>
  <c r="L32" i="2"/>
  <c r="R32" i="2" s="1"/>
  <c r="K32" i="2"/>
  <c r="J32" i="2"/>
  <c r="I32" i="2"/>
  <c r="Q32" i="2" s="1"/>
  <c r="H32" i="2"/>
  <c r="G32" i="2"/>
  <c r="F32" i="2"/>
  <c r="C32" i="2"/>
  <c r="B32" i="2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E26" i="2" s="1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S19" i="2"/>
  <c r="R19" i="2"/>
  <c r="Q19" i="2"/>
  <c r="P19" i="2"/>
  <c r="E19" i="2"/>
  <c r="U19" i="2" s="1"/>
  <c r="O17" i="2"/>
  <c r="N17" i="2"/>
  <c r="M17" i="2"/>
  <c r="L17" i="2"/>
  <c r="K17" i="2"/>
  <c r="Q17" i="2" s="1"/>
  <c r="J17" i="2"/>
  <c r="I17" i="2"/>
  <c r="H17" i="2"/>
  <c r="G17" i="2"/>
  <c r="F17" i="2"/>
  <c r="C17" i="2"/>
  <c r="B17" i="2"/>
  <c r="S16" i="2"/>
  <c r="R16" i="2"/>
  <c r="Q16" i="2"/>
  <c r="P16" i="2"/>
  <c r="E16" i="2"/>
  <c r="U16" i="2" s="1"/>
  <c r="S15" i="2"/>
  <c r="R15" i="2"/>
  <c r="Q15" i="2"/>
  <c r="P15" i="2"/>
  <c r="E15" i="2"/>
  <c r="U15" i="2" s="1"/>
  <c r="S14" i="2"/>
  <c r="R14" i="2"/>
  <c r="Q14" i="2"/>
  <c r="P14" i="2"/>
  <c r="E14" i="2"/>
  <c r="U14" i="2" s="1"/>
  <c r="S13" i="2"/>
  <c r="R13" i="2"/>
  <c r="Q13" i="2"/>
  <c r="P13" i="2"/>
  <c r="E13" i="2"/>
  <c r="U13" i="2" s="1"/>
  <c r="U12" i="2"/>
  <c r="T12" i="2"/>
  <c r="S12" i="2"/>
  <c r="R12" i="2"/>
  <c r="Q12" i="2"/>
  <c r="P12" i="2"/>
  <c r="E12" i="2"/>
  <c r="T11" i="2"/>
  <c r="S11" i="2"/>
  <c r="R11" i="2"/>
  <c r="Q11" i="2"/>
  <c r="P11" i="2"/>
  <c r="E11" i="2"/>
  <c r="U11" i="2" s="1"/>
  <c r="S10" i="2"/>
  <c r="R10" i="2"/>
  <c r="Q10" i="2"/>
  <c r="P10" i="2"/>
  <c r="T10" i="2" s="1"/>
  <c r="E10" i="2"/>
  <c r="S9" i="2"/>
  <c r="R9" i="2"/>
  <c r="Q9" i="2"/>
  <c r="P9" i="2"/>
  <c r="E9" i="2"/>
  <c r="S96" i="1"/>
  <c r="R96" i="1"/>
  <c r="Q96" i="1"/>
  <c r="P96" i="1"/>
  <c r="E96" i="1"/>
  <c r="U96" i="1" s="1"/>
  <c r="S95" i="1"/>
  <c r="R95" i="1"/>
  <c r="Q95" i="1"/>
  <c r="P95" i="1"/>
  <c r="E95" i="1"/>
  <c r="U95" i="1" s="1"/>
  <c r="S94" i="1"/>
  <c r="R94" i="1"/>
  <c r="Q94" i="1"/>
  <c r="P94" i="1"/>
  <c r="E94" i="1"/>
  <c r="U94" i="1" s="1"/>
  <c r="S93" i="1"/>
  <c r="R93" i="1"/>
  <c r="Q93" i="1"/>
  <c r="P93" i="1"/>
  <c r="E93" i="1"/>
  <c r="T92" i="1"/>
  <c r="S92" i="1"/>
  <c r="R92" i="1"/>
  <c r="Q92" i="1"/>
  <c r="P92" i="1"/>
  <c r="E92" i="1"/>
  <c r="U92" i="1" s="1"/>
  <c r="S91" i="1"/>
  <c r="R91" i="1"/>
  <c r="Q91" i="1"/>
  <c r="P91" i="1"/>
  <c r="E91" i="1"/>
  <c r="T91" i="1" s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W75" i="1"/>
  <c r="V75" i="1"/>
  <c r="O75" i="1"/>
  <c r="N75" i="1"/>
  <c r="M75" i="1"/>
  <c r="L75" i="1"/>
  <c r="K75" i="1"/>
  <c r="J75" i="1"/>
  <c r="I75" i="1"/>
  <c r="H75" i="1"/>
  <c r="G75" i="1"/>
  <c r="F75" i="1"/>
  <c r="C75" i="1"/>
  <c r="B75" i="1"/>
  <c r="W74" i="1"/>
  <c r="V74" i="1"/>
  <c r="O74" i="1"/>
  <c r="S74" i="1" s="1"/>
  <c r="N74" i="1"/>
  <c r="M74" i="1"/>
  <c r="L74" i="1"/>
  <c r="R74" i="1" s="1"/>
  <c r="K74" i="1"/>
  <c r="J74" i="1"/>
  <c r="I74" i="1"/>
  <c r="H74" i="1"/>
  <c r="G74" i="1"/>
  <c r="F74" i="1"/>
  <c r="C74" i="1"/>
  <c r="B74" i="1"/>
  <c r="E74" i="1" s="1"/>
  <c r="W73" i="1"/>
  <c r="V73" i="1"/>
  <c r="O73" i="1"/>
  <c r="N73" i="1"/>
  <c r="M73" i="1"/>
  <c r="S73" i="1" s="1"/>
  <c r="L73" i="1"/>
  <c r="R73" i="1" s="1"/>
  <c r="K73" i="1"/>
  <c r="J73" i="1"/>
  <c r="I73" i="1"/>
  <c r="Q73" i="1" s="1"/>
  <c r="H73" i="1"/>
  <c r="G73" i="1"/>
  <c r="F73" i="1"/>
  <c r="C73" i="1"/>
  <c r="B73" i="1"/>
  <c r="S72" i="1"/>
  <c r="R72" i="1"/>
  <c r="Q72" i="1"/>
  <c r="P72" i="1"/>
  <c r="E72" i="1"/>
  <c r="U72" i="1" s="1"/>
  <c r="S71" i="1"/>
  <c r="R71" i="1"/>
  <c r="Q71" i="1"/>
  <c r="U71" i="1" s="1"/>
  <c r="P71" i="1"/>
  <c r="E71" i="1"/>
  <c r="T71" i="1" s="1"/>
  <c r="W69" i="1"/>
  <c r="V69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S68" i="1" s="1"/>
  <c r="L68" i="1"/>
  <c r="R68" i="1" s="1"/>
  <c r="K68" i="1"/>
  <c r="J68" i="1"/>
  <c r="I68" i="1"/>
  <c r="H68" i="1"/>
  <c r="G68" i="1"/>
  <c r="F68" i="1"/>
  <c r="C68" i="1"/>
  <c r="B68" i="1"/>
  <c r="E68" i="1" s="1"/>
  <c r="T67" i="1"/>
  <c r="S67" i="1"/>
  <c r="R67" i="1"/>
  <c r="Q67" i="1"/>
  <c r="P67" i="1"/>
  <c r="E67" i="1"/>
  <c r="U67" i="1" s="1"/>
  <c r="S66" i="1"/>
  <c r="R66" i="1"/>
  <c r="Q66" i="1"/>
  <c r="P66" i="1"/>
  <c r="E66" i="1"/>
  <c r="T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S61" i="1" s="1"/>
  <c r="L61" i="1"/>
  <c r="R61" i="1" s="1"/>
  <c r="K61" i="1"/>
  <c r="J61" i="1"/>
  <c r="I61" i="1"/>
  <c r="H61" i="1"/>
  <c r="C61" i="1"/>
  <c r="B61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W55" i="1"/>
  <c r="V55" i="1"/>
  <c r="O55" i="1"/>
  <c r="N55" i="1"/>
  <c r="M55" i="1"/>
  <c r="S55" i="1" s="1"/>
  <c r="L55" i="1"/>
  <c r="R55" i="1" s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T52" i="1" s="1"/>
  <c r="S51" i="1"/>
  <c r="R51" i="1"/>
  <c r="Q51" i="1"/>
  <c r="P51" i="1"/>
  <c r="E51" i="1"/>
  <c r="U51" i="1" s="1"/>
  <c r="U50" i="1"/>
  <c r="T50" i="1"/>
  <c r="S50" i="1"/>
  <c r="R50" i="1"/>
  <c r="Q50" i="1"/>
  <c r="P50" i="1"/>
  <c r="E50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U46" i="1" s="1"/>
  <c r="P46" i="1"/>
  <c r="E46" i="1"/>
  <c r="T46" i="1" s="1"/>
  <c r="S45" i="1"/>
  <c r="R45" i="1"/>
  <c r="Q45" i="1"/>
  <c r="P45" i="1"/>
  <c r="E45" i="1"/>
  <c r="S44" i="1"/>
  <c r="R44" i="1"/>
  <c r="Q44" i="1"/>
  <c r="P44" i="1"/>
  <c r="E44" i="1"/>
  <c r="T44" i="1" s="1"/>
  <c r="V42" i="1"/>
  <c r="O42" i="1"/>
  <c r="N42" i="1"/>
  <c r="M42" i="1"/>
  <c r="S42" i="1" s="1"/>
  <c r="L42" i="1"/>
  <c r="K42" i="1"/>
  <c r="J42" i="1"/>
  <c r="I42" i="1"/>
  <c r="H42" i="1"/>
  <c r="G42" i="1"/>
  <c r="F42" i="1"/>
  <c r="C42" i="1"/>
  <c r="E42" i="1" s="1"/>
  <c r="B42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T38" i="1" s="1"/>
  <c r="E38" i="1"/>
  <c r="U38" i="1" s="1"/>
  <c r="S37" i="1"/>
  <c r="R37" i="1"/>
  <c r="Q37" i="1"/>
  <c r="P37" i="1"/>
  <c r="E37" i="1"/>
  <c r="O35" i="1"/>
  <c r="N35" i="1"/>
  <c r="M35" i="1"/>
  <c r="L35" i="1"/>
  <c r="K35" i="1"/>
  <c r="J35" i="1"/>
  <c r="I35" i="1"/>
  <c r="H35" i="1"/>
  <c r="G35" i="1"/>
  <c r="F35" i="1"/>
  <c r="C35" i="1"/>
  <c r="E35" i="1" s="1"/>
  <c r="B35" i="1"/>
  <c r="S34" i="1"/>
  <c r="R34" i="1"/>
  <c r="Q34" i="1"/>
  <c r="P34" i="1"/>
  <c r="E34" i="1"/>
  <c r="U34" i="1" s="1"/>
  <c r="O32" i="1"/>
  <c r="Q32" i="1" s="1"/>
  <c r="N32" i="1"/>
  <c r="M32" i="1"/>
  <c r="L32" i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U31" i="1" s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T28" i="1" s="1"/>
  <c r="W26" i="1"/>
  <c r="V26" i="1"/>
  <c r="O26" i="1"/>
  <c r="N26" i="1"/>
  <c r="M26" i="1"/>
  <c r="S26" i="1" s="1"/>
  <c r="L26" i="1"/>
  <c r="R26" i="1" s="1"/>
  <c r="K26" i="1"/>
  <c r="J26" i="1"/>
  <c r="I26" i="1"/>
  <c r="H26" i="1"/>
  <c r="G26" i="1"/>
  <c r="F26" i="1"/>
  <c r="C26" i="1"/>
  <c r="B26" i="1"/>
  <c r="U25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U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W17" i="1"/>
  <c r="V17" i="1"/>
  <c r="O17" i="1"/>
  <c r="N17" i="1"/>
  <c r="M17" i="1"/>
  <c r="L17" i="1"/>
  <c r="K17" i="1"/>
  <c r="J17" i="1"/>
  <c r="I17" i="1"/>
  <c r="H17" i="1"/>
  <c r="G17" i="1"/>
  <c r="F17" i="1"/>
  <c r="C17" i="1"/>
  <c r="B17" i="1"/>
  <c r="S16" i="1"/>
  <c r="R16" i="1"/>
  <c r="Q16" i="1"/>
  <c r="P16" i="1"/>
  <c r="E16" i="1"/>
  <c r="T15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U11" i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T92" i="13" l="1"/>
  <c r="U92" i="13"/>
  <c r="T65" i="14"/>
  <c r="U65" i="14"/>
  <c r="T88" i="15"/>
  <c r="U88" i="15"/>
  <c r="U94" i="16"/>
  <c r="T94" i="16"/>
  <c r="U30" i="22"/>
  <c r="T30" i="22"/>
  <c r="T100" i="16"/>
  <c r="U100" i="16"/>
  <c r="E17" i="3"/>
  <c r="T71" i="4"/>
  <c r="E26" i="5"/>
  <c r="T93" i="5"/>
  <c r="T20" i="10"/>
  <c r="U20" i="10"/>
  <c r="T52" i="11"/>
  <c r="U52" i="11"/>
  <c r="U16" i="12"/>
  <c r="T16" i="12"/>
  <c r="T23" i="14"/>
  <c r="U23" i="14"/>
  <c r="T92" i="14"/>
  <c r="U92" i="14"/>
  <c r="U31" i="18"/>
  <c r="T31" i="18"/>
  <c r="U15" i="19"/>
  <c r="T15" i="19"/>
  <c r="T44" i="21"/>
  <c r="U44" i="21"/>
  <c r="U88" i="21"/>
  <c r="T88" i="21"/>
  <c r="U9" i="22"/>
  <c r="T9" i="22"/>
  <c r="T111" i="4"/>
  <c r="U111" i="4"/>
  <c r="O115" i="1"/>
  <c r="O114" i="1"/>
  <c r="N115" i="19"/>
  <c r="N114" i="19"/>
  <c r="O115" i="16"/>
  <c r="O114" i="16"/>
  <c r="N115" i="11"/>
  <c r="N114" i="11"/>
  <c r="O115" i="8"/>
  <c r="O114" i="8"/>
  <c r="U40" i="9"/>
  <c r="T40" i="9"/>
  <c r="U37" i="10"/>
  <c r="T37" i="10"/>
  <c r="P17" i="1"/>
  <c r="T29" i="1"/>
  <c r="P35" i="1"/>
  <c r="T39" i="1"/>
  <c r="T15" i="2"/>
  <c r="T23" i="2"/>
  <c r="Q35" i="2"/>
  <c r="T95" i="2"/>
  <c r="T15" i="3"/>
  <c r="R17" i="3"/>
  <c r="T23" i="3"/>
  <c r="P35" i="3"/>
  <c r="T40" i="3"/>
  <c r="T59" i="3"/>
  <c r="P17" i="4"/>
  <c r="T34" i="5"/>
  <c r="Q68" i="5"/>
  <c r="Q75" i="5"/>
  <c r="Q35" i="6"/>
  <c r="E61" i="6"/>
  <c r="R32" i="7"/>
  <c r="T29" i="8"/>
  <c r="U29" i="8"/>
  <c r="T14" i="9"/>
  <c r="U14" i="9"/>
  <c r="U88" i="10"/>
  <c r="T88" i="10"/>
  <c r="T12" i="13"/>
  <c r="U12" i="13"/>
  <c r="U15" i="13"/>
  <c r="T15" i="13"/>
  <c r="T49" i="15"/>
  <c r="U49" i="15"/>
  <c r="T14" i="18"/>
  <c r="U14" i="18"/>
  <c r="U90" i="8"/>
  <c r="T90" i="8"/>
  <c r="U23" i="10"/>
  <c r="T23" i="10"/>
  <c r="U22" i="13"/>
  <c r="T22" i="13"/>
  <c r="U15" i="1"/>
  <c r="U30" i="1"/>
  <c r="Q35" i="1"/>
  <c r="T64" i="1"/>
  <c r="T95" i="1"/>
  <c r="U28" i="2"/>
  <c r="P42" i="2"/>
  <c r="T64" i="2"/>
  <c r="T90" i="2"/>
  <c r="T22" i="3"/>
  <c r="U30" i="3"/>
  <c r="P55" i="3"/>
  <c r="U72" i="3"/>
  <c r="Q17" i="4"/>
  <c r="S35" i="4"/>
  <c r="P73" i="6"/>
  <c r="P17" i="7"/>
  <c r="R17" i="8"/>
  <c r="U72" i="8"/>
  <c r="T72" i="8"/>
  <c r="U45" i="10"/>
  <c r="T45" i="10"/>
  <c r="U13" i="11"/>
  <c r="T13" i="11"/>
  <c r="U63" i="11"/>
  <c r="T63" i="11"/>
  <c r="U19" i="15"/>
  <c r="T19" i="15"/>
  <c r="T67" i="17"/>
  <c r="U67" i="17"/>
  <c r="T19" i="21"/>
  <c r="U19" i="21"/>
  <c r="T88" i="23"/>
  <c r="U88" i="23"/>
  <c r="T14" i="11"/>
  <c r="U14" i="11"/>
  <c r="T38" i="2"/>
  <c r="T11" i="1"/>
  <c r="T40" i="1"/>
  <c r="U52" i="1"/>
  <c r="U57" i="1"/>
  <c r="T14" i="2"/>
  <c r="S17" i="2"/>
  <c r="U22" i="2"/>
  <c r="T49" i="2"/>
  <c r="U57" i="2"/>
  <c r="T60" i="2"/>
  <c r="Q87" i="2"/>
  <c r="P17" i="3"/>
  <c r="T39" i="3"/>
  <c r="T89" i="3"/>
  <c r="T91" i="3"/>
  <c r="T10" i="4"/>
  <c r="T13" i="4"/>
  <c r="Q32" i="4"/>
  <c r="P35" i="4"/>
  <c r="P42" i="4"/>
  <c r="T10" i="5"/>
  <c r="P26" i="5"/>
  <c r="P35" i="5"/>
  <c r="P74" i="5"/>
  <c r="T14" i="6"/>
  <c r="U39" i="6"/>
  <c r="Q73" i="6"/>
  <c r="R74" i="6"/>
  <c r="T88" i="6"/>
  <c r="T92" i="6"/>
  <c r="T16" i="7"/>
  <c r="Q17" i="7"/>
  <c r="T28" i="7"/>
  <c r="T45" i="7"/>
  <c r="P74" i="7"/>
  <c r="T10" i="8"/>
  <c r="S17" i="8"/>
  <c r="T23" i="8"/>
  <c r="P73" i="8"/>
  <c r="T10" i="9"/>
  <c r="U54" i="9"/>
  <c r="U19" i="10"/>
  <c r="T19" i="10"/>
  <c r="U31" i="10"/>
  <c r="T31" i="10"/>
  <c r="U41" i="10"/>
  <c r="T41" i="10"/>
  <c r="T22" i="11"/>
  <c r="U22" i="11"/>
  <c r="U51" i="11"/>
  <c r="T51" i="11"/>
  <c r="U60" i="11"/>
  <c r="T60" i="11"/>
  <c r="T45" i="14"/>
  <c r="U45" i="14"/>
  <c r="T64" i="17"/>
  <c r="U64" i="17"/>
  <c r="T108" i="12"/>
  <c r="U108" i="12"/>
  <c r="U13" i="1"/>
  <c r="Q55" i="1"/>
  <c r="U60" i="1"/>
  <c r="T63" i="1"/>
  <c r="P17" i="2"/>
  <c r="T45" i="2"/>
  <c r="T52" i="2"/>
  <c r="T9" i="3"/>
  <c r="Q17" i="3"/>
  <c r="T21" i="3"/>
  <c r="T29" i="3"/>
  <c r="S69" i="3"/>
  <c r="S73" i="3"/>
  <c r="T28" i="4"/>
  <c r="Q35" i="4"/>
  <c r="T47" i="4"/>
  <c r="T54" i="4"/>
  <c r="T95" i="4"/>
  <c r="U10" i="5"/>
  <c r="U14" i="5"/>
  <c r="T45" i="5"/>
  <c r="Q74" i="5"/>
  <c r="T91" i="5"/>
  <c r="T13" i="6"/>
  <c r="E35" i="6"/>
  <c r="T58" i="6"/>
  <c r="E74" i="6"/>
  <c r="T93" i="6"/>
  <c r="T96" i="6"/>
  <c r="T10" i="7"/>
  <c r="U37" i="7"/>
  <c r="E42" i="7"/>
  <c r="E68" i="7"/>
  <c r="Q74" i="7"/>
  <c r="E75" i="7"/>
  <c r="U89" i="7"/>
  <c r="T9" i="8"/>
  <c r="U13" i="8"/>
  <c r="P17" i="8"/>
  <c r="U60" i="8"/>
  <c r="T60" i="8"/>
  <c r="T29" i="9"/>
  <c r="U29" i="9"/>
  <c r="E35" i="9"/>
  <c r="U63" i="10"/>
  <c r="T63" i="10"/>
  <c r="U31" i="12"/>
  <c r="T31" i="12"/>
  <c r="T12" i="15"/>
  <c r="U12" i="15"/>
  <c r="T38" i="17"/>
  <c r="U38" i="17"/>
  <c r="T45" i="17"/>
  <c r="U45" i="17"/>
  <c r="E74" i="19"/>
  <c r="R97" i="11"/>
  <c r="L114" i="11"/>
  <c r="R114" i="11" s="1"/>
  <c r="T94" i="1"/>
  <c r="U10" i="1"/>
  <c r="T12" i="1"/>
  <c r="U14" i="1"/>
  <c r="E17" i="1"/>
  <c r="R17" i="1"/>
  <c r="E32" i="1"/>
  <c r="R35" i="1"/>
  <c r="T41" i="1"/>
  <c r="P73" i="1"/>
  <c r="P74" i="1"/>
  <c r="U91" i="1"/>
  <c r="T21" i="2"/>
  <c r="T25" i="2"/>
  <c r="T30" i="2"/>
  <c r="E35" i="2"/>
  <c r="T41" i="2"/>
  <c r="T66" i="2"/>
  <c r="T20" i="3"/>
  <c r="T54" i="3"/>
  <c r="U67" i="3"/>
  <c r="T92" i="3"/>
  <c r="T12" i="4"/>
  <c r="U24" i="4"/>
  <c r="T30" i="4"/>
  <c r="T41" i="4"/>
  <c r="T46" i="4"/>
  <c r="T50" i="4"/>
  <c r="P17" i="5"/>
  <c r="T44" i="5"/>
  <c r="U48" i="5"/>
  <c r="U59" i="5"/>
  <c r="T66" i="5"/>
  <c r="T88" i="5"/>
  <c r="P17" i="6"/>
  <c r="U22" i="6"/>
  <c r="T57" i="6"/>
  <c r="T72" i="6"/>
  <c r="P73" i="7"/>
  <c r="T88" i="7"/>
  <c r="U93" i="7"/>
  <c r="T96" i="7"/>
  <c r="Q17" i="8"/>
  <c r="T22" i="8"/>
  <c r="U34" i="8"/>
  <c r="T34" i="8"/>
  <c r="R74" i="8"/>
  <c r="U90" i="9"/>
  <c r="T90" i="9"/>
  <c r="E17" i="12"/>
  <c r="U30" i="13"/>
  <c r="T30" i="13"/>
  <c r="U57" i="13"/>
  <c r="T57" i="13"/>
  <c r="U11" i="14"/>
  <c r="T11" i="14"/>
  <c r="T41" i="14"/>
  <c r="U41" i="14"/>
  <c r="T34" i="17"/>
  <c r="U34" i="17"/>
  <c r="U47" i="19"/>
  <c r="T47" i="19"/>
  <c r="T54" i="22"/>
  <c r="U54" i="22"/>
  <c r="T9" i="23"/>
  <c r="U9" i="23"/>
  <c r="T106" i="12"/>
  <c r="U106" i="12"/>
  <c r="S17" i="1"/>
  <c r="T21" i="1"/>
  <c r="S35" i="1"/>
  <c r="R42" i="1"/>
  <c r="T54" i="1"/>
  <c r="T59" i="1"/>
  <c r="Q74" i="1"/>
  <c r="T53" i="2"/>
  <c r="U10" i="3"/>
  <c r="T13" i="3"/>
  <c r="U46" i="3"/>
  <c r="Q74" i="3"/>
  <c r="S17" i="4"/>
  <c r="E32" i="4"/>
  <c r="T32" i="4" s="1"/>
  <c r="R32" i="4"/>
  <c r="P73" i="4"/>
  <c r="P74" i="4"/>
  <c r="E87" i="4"/>
  <c r="E115" i="4" s="1"/>
  <c r="U94" i="4"/>
  <c r="T13" i="5"/>
  <c r="Q17" i="5"/>
  <c r="U25" i="5"/>
  <c r="P42" i="5"/>
  <c r="Q73" i="5"/>
  <c r="T92" i="5"/>
  <c r="U10" i="6"/>
  <c r="T12" i="6"/>
  <c r="Q17" i="6"/>
  <c r="T41" i="6"/>
  <c r="R73" i="6"/>
  <c r="U95" i="6"/>
  <c r="U11" i="7"/>
  <c r="U31" i="7"/>
  <c r="P35" i="7"/>
  <c r="U48" i="7"/>
  <c r="Q73" i="7"/>
  <c r="U94" i="7"/>
  <c r="T58" i="8"/>
  <c r="Q17" i="9"/>
  <c r="T88" i="9"/>
  <c r="U71" i="11"/>
  <c r="U95" i="11"/>
  <c r="T95" i="11"/>
  <c r="E73" i="12"/>
  <c r="U16" i="13"/>
  <c r="T16" i="13"/>
  <c r="E26" i="13"/>
  <c r="U72" i="13"/>
  <c r="T72" i="13"/>
  <c r="T72" i="14"/>
  <c r="U72" i="14"/>
  <c r="U30" i="15"/>
  <c r="T30" i="15"/>
  <c r="U22" i="19"/>
  <c r="T22" i="19"/>
  <c r="T103" i="15"/>
  <c r="U103" i="15"/>
  <c r="T38" i="8"/>
  <c r="T40" i="8"/>
  <c r="E42" i="8"/>
  <c r="U44" i="8"/>
  <c r="U54" i="8"/>
  <c r="T67" i="8"/>
  <c r="R73" i="8"/>
  <c r="Q75" i="8"/>
  <c r="U10" i="9"/>
  <c r="Q42" i="9"/>
  <c r="Q73" i="9"/>
  <c r="T94" i="9"/>
  <c r="U10" i="10"/>
  <c r="T12" i="10"/>
  <c r="T14" i="10"/>
  <c r="T16" i="10"/>
  <c r="T39" i="10"/>
  <c r="R73" i="10"/>
  <c r="P74" i="10"/>
  <c r="T94" i="10"/>
  <c r="E17" i="11"/>
  <c r="Q17" i="11"/>
  <c r="U31" i="11"/>
  <c r="U58" i="11"/>
  <c r="T13" i="12"/>
  <c r="P26" i="12"/>
  <c r="Q74" i="12"/>
  <c r="U89" i="12"/>
  <c r="U94" i="12"/>
  <c r="T9" i="13"/>
  <c r="T19" i="13"/>
  <c r="U38" i="13"/>
  <c r="T46" i="13"/>
  <c r="T59" i="13"/>
  <c r="Q74" i="13"/>
  <c r="E32" i="14"/>
  <c r="T38" i="14"/>
  <c r="Q74" i="14"/>
  <c r="R87" i="14"/>
  <c r="T89" i="14"/>
  <c r="T9" i="15"/>
  <c r="T21" i="15"/>
  <c r="U37" i="15"/>
  <c r="T30" i="16"/>
  <c r="U30" i="16"/>
  <c r="P17" i="17"/>
  <c r="S35" i="17"/>
  <c r="P74" i="17"/>
  <c r="U34" i="18"/>
  <c r="Q42" i="18"/>
  <c r="S17" i="20"/>
  <c r="U38" i="20"/>
  <c r="P42" i="20"/>
  <c r="U46" i="20"/>
  <c r="U49" i="21"/>
  <c r="T49" i="21"/>
  <c r="P35" i="22"/>
  <c r="U40" i="22"/>
  <c r="T40" i="22"/>
  <c r="P74" i="22"/>
  <c r="T94" i="22"/>
  <c r="U94" i="22"/>
  <c r="U110" i="14"/>
  <c r="T111" i="11"/>
  <c r="U111" i="11"/>
  <c r="T31" i="8"/>
  <c r="Q35" i="8"/>
  <c r="U15" i="9"/>
  <c r="U66" i="9"/>
  <c r="T21" i="10"/>
  <c r="T40" i="10"/>
  <c r="Q74" i="10"/>
  <c r="U89" i="10"/>
  <c r="T15" i="11"/>
  <c r="U41" i="11"/>
  <c r="U45" i="11"/>
  <c r="T53" i="11"/>
  <c r="T34" i="12"/>
  <c r="Q35" i="12"/>
  <c r="T40" i="12"/>
  <c r="E42" i="12"/>
  <c r="P17" i="13"/>
  <c r="U21" i="13"/>
  <c r="T53" i="13"/>
  <c r="T71" i="13"/>
  <c r="P73" i="13"/>
  <c r="T93" i="13"/>
  <c r="T19" i="14"/>
  <c r="E35" i="14"/>
  <c r="U53" i="14"/>
  <c r="T60" i="14"/>
  <c r="P73" i="14"/>
  <c r="T91" i="14"/>
  <c r="T16" i="15"/>
  <c r="T34" i="15"/>
  <c r="T47" i="15"/>
  <c r="U28" i="17"/>
  <c r="U52" i="17"/>
  <c r="U15" i="18"/>
  <c r="U66" i="18"/>
  <c r="T66" i="18"/>
  <c r="U95" i="18"/>
  <c r="T95" i="18"/>
  <c r="U20" i="19"/>
  <c r="U46" i="19"/>
  <c r="T46" i="19"/>
  <c r="T67" i="19"/>
  <c r="U67" i="19"/>
  <c r="U15" i="21"/>
  <c r="T15" i="21"/>
  <c r="U96" i="21"/>
  <c r="T96" i="21"/>
  <c r="U25" i="22"/>
  <c r="T25" i="22"/>
  <c r="U34" i="22"/>
  <c r="T72" i="22"/>
  <c r="U72" i="22"/>
  <c r="U38" i="23"/>
  <c r="Q87" i="23"/>
  <c r="Q114" i="23" s="1"/>
  <c r="T102" i="3"/>
  <c r="U102" i="3"/>
  <c r="P17" i="12"/>
  <c r="P73" i="12"/>
  <c r="Q17" i="13"/>
  <c r="Q73" i="13"/>
  <c r="T45" i="15"/>
  <c r="U45" i="15"/>
  <c r="U67" i="15"/>
  <c r="T67" i="15"/>
  <c r="U22" i="16"/>
  <c r="T22" i="16"/>
  <c r="U39" i="16"/>
  <c r="T39" i="16"/>
  <c r="P68" i="16"/>
  <c r="Q35" i="17"/>
  <c r="T60" i="17"/>
  <c r="U60" i="17"/>
  <c r="Q35" i="18"/>
  <c r="Q73" i="18"/>
  <c r="P74" i="19"/>
  <c r="P68" i="21"/>
  <c r="S87" i="22"/>
  <c r="U109" i="22"/>
  <c r="T109" i="22"/>
  <c r="U101" i="14"/>
  <c r="T101" i="14"/>
  <c r="M114" i="13"/>
  <c r="S114" i="13" s="1"/>
  <c r="S97" i="13"/>
  <c r="Q73" i="8"/>
  <c r="S35" i="9"/>
  <c r="E42" i="9"/>
  <c r="E61" i="9"/>
  <c r="E17" i="10"/>
  <c r="E68" i="11"/>
  <c r="Q74" i="11"/>
  <c r="Q17" i="12"/>
  <c r="Q73" i="12"/>
  <c r="T54" i="13"/>
  <c r="E61" i="14"/>
  <c r="E17" i="15"/>
  <c r="T93" i="15"/>
  <c r="U93" i="15"/>
  <c r="T96" i="15"/>
  <c r="U96" i="15"/>
  <c r="T57" i="17"/>
  <c r="U57" i="17"/>
  <c r="P73" i="17"/>
  <c r="Q55" i="18"/>
  <c r="U91" i="18"/>
  <c r="T91" i="18"/>
  <c r="P35" i="20"/>
  <c r="T54" i="21"/>
  <c r="U54" i="21"/>
  <c r="U89" i="21"/>
  <c r="T89" i="21"/>
  <c r="Q26" i="22"/>
  <c r="T11" i="23"/>
  <c r="U11" i="23"/>
  <c r="T14" i="23"/>
  <c r="U14" i="23"/>
  <c r="B114" i="12"/>
  <c r="K114" i="12"/>
  <c r="U110" i="9"/>
  <c r="T110" i="9"/>
  <c r="R35" i="8"/>
  <c r="P17" i="9"/>
  <c r="U34" i="9"/>
  <c r="P74" i="9"/>
  <c r="P73" i="10"/>
  <c r="Q61" i="12"/>
  <c r="P68" i="12"/>
  <c r="Q35" i="13"/>
  <c r="P17" i="14"/>
  <c r="P32" i="14"/>
  <c r="U10" i="15"/>
  <c r="Q35" i="15"/>
  <c r="T72" i="16"/>
  <c r="U72" i="16"/>
  <c r="T23" i="18"/>
  <c r="U23" i="18"/>
  <c r="U16" i="19"/>
  <c r="T16" i="19"/>
  <c r="P35" i="19"/>
  <c r="U66" i="19"/>
  <c r="T66" i="19"/>
  <c r="T57" i="21"/>
  <c r="U57" i="21"/>
  <c r="S17" i="22"/>
  <c r="S42" i="22"/>
  <c r="U96" i="23"/>
  <c r="T96" i="23"/>
  <c r="G114" i="8"/>
  <c r="E26" i="8"/>
  <c r="P55" i="8"/>
  <c r="S74" i="8"/>
  <c r="T13" i="9"/>
  <c r="U51" i="9"/>
  <c r="Q74" i="9"/>
  <c r="R87" i="9"/>
  <c r="T11" i="10"/>
  <c r="T30" i="10"/>
  <c r="T38" i="10"/>
  <c r="T71" i="10"/>
  <c r="Q73" i="10"/>
  <c r="U96" i="10"/>
  <c r="T10" i="11"/>
  <c r="T21" i="11"/>
  <c r="U25" i="11"/>
  <c r="U21" i="12"/>
  <c r="U30" i="12"/>
  <c r="U54" i="12"/>
  <c r="Q68" i="12"/>
  <c r="T72" i="12"/>
  <c r="E17" i="13"/>
  <c r="T31" i="13"/>
  <c r="E73" i="13"/>
  <c r="U91" i="13"/>
  <c r="Q17" i="14"/>
  <c r="U22" i="14"/>
  <c r="P35" i="14"/>
  <c r="R42" i="14"/>
  <c r="E73" i="14"/>
  <c r="T63" i="15"/>
  <c r="U63" i="15"/>
  <c r="U21" i="16"/>
  <c r="T21" i="16"/>
  <c r="Q26" i="16"/>
  <c r="U38" i="16"/>
  <c r="T38" i="16"/>
  <c r="P74" i="18"/>
  <c r="P17" i="19"/>
  <c r="U34" i="19"/>
  <c r="U54" i="19"/>
  <c r="T54" i="19"/>
  <c r="T63" i="19"/>
  <c r="U63" i="19"/>
  <c r="P73" i="19"/>
  <c r="U54" i="20"/>
  <c r="T54" i="20"/>
  <c r="T66" i="20"/>
  <c r="U66" i="20"/>
  <c r="U95" i="20"/>
  <c r="T95" i="20"/>
  <c r="U16" i="22"/>
  <c r="T16" i="22"/>
  <c r="P35" i="23"/>
  <c r="U105" i="15"/>
  <c r="T105" i="15"/>
  <c r="U104" i="10"/>
  <c r="T104" i="10"/>
  <c r="P26" i="16"/>
  <c r="E32" i="16"/>
  <c r="T32" i="16" s="1"/>
  <c r="P68" i="17"/>
  <c r="U94" i="17"/>
  <c r="E35" i="18"/>
  <c r="R35" i="18"/>
  <c r="R73" i="18"/>
  <c r="E26" i="19"/>
  <c r="T10" i="20"/>
  <c r="T38" i="20"/>
  <c r="Q42" i="21"/>
  <c r="U10" i="22"/>
  <c r="E26" i="22"/>
  <c r="U37" i="22"/>
  <c r="E69" i="23"/>
  <c r="G114" i="16"/>
  <c r="H114" i="13"/>
  <c r="E74" i="15"/>
  <c r="Q68" i="16"/>
  <c r="Q87" i="16"/>
  <c r="S17" i="17"/>
  <c r="E42" i="17"/>
  <c r="S73" i="17"/>
  <c r="Q26" i="18"/>
  <c r="P42" i="18"/>
  <c r="E17" i="20"/>
  <c r="E32" i="20"/>
  <c r="Q35" i="20"/>
  <c r="Q42" i="20"/>
  <c r="T71" i="20"/>
  <c r="Q73" i="20"/>
  <c r="E74" i="20"/>
  <c r="R74" i="20"/>
  <c r="T91" i="20"/>
  <c r="P17" i="21"/>
  <c r="R35" i="21"/>
  <c r="T71" i="21"/>
  <c r="E42" i="22"/>
  <c r="T91" i="22"/>
  <c r="E26" i="23"/>
  <c r="U34" i="23"/>
  <c r="Q55" i="23"/>
  <c r="Q61" i="23"/>
  <c r="T109" i="5"/>
  <c r="T111" i="5"/>
  <c r="U112" i="20"/>
  <c r="C114" i="17"/>
  <c r="F114" i="11"/>
  <c r="S97" i="11"/>
  <c r="T107" i="11"/>
  <c r="C114" i="9"/>
  <c r="T112" i="9"/>
  <c r="D114" i="6"/>
  <c r="M114" i="6"/>
  <c r="S114" i="6" s="1"/>
  <c r="E68" i="15"/>
  <c r="P87" i="15"/>
  <c r="P115" i="15" s="1"/>
  <c r="U24" i="16"/>
  <c r="E26" i="16"/>
  <c r="T34" i="16"/>
  <c r="U41" i="16"/>
  <c r="U64" i="16"/>
  <c r="U67" i="16"/>
  <c r="E75" i="16"/>
  <c r="T93" i="16"/>
  <c r="U95" i="16"/>
  <c r="T39" i="17"/>
  <c r="U51" i="17"/>
  <c r="T66" i="17"/>
  <c r="P26" i="19"/>
  <c r="Q35" i="19"/>
  <c r="E42" i="19"/>
  <c r="Q73" i="19"/>
  <c r="T41" i="20"/>
  <c r="U96" i="20"/>
  <c r="U34" i="21"/>
  <c r="T38" i="21"/>
  <c r="E73" i="21"/>
  <c r="P87" i="21"/>
  <c r="P26" i="22"/>
  <c r="T34" i="22"/>
  <c r="T44" i="22"/>
  <c r="T46" i="22"/>
  <c r="Q73" i="22"/>
  <c r="E17" i="23"/>
  <c r="Q35" i="23"/>
  <c r="E42" i="23"/>
  <c r="Q73" i="23"/>
  <c r="E74" i="23"/>
  <c r="E82" i="13"/>
  <c r="G114" i="1"/>
  <c r="M114" i="22"/>
  <c r="S114" i="22" s="1"/>
  <c r="S97" i="10"/>
  <c r="P35" i="15"/>
  <c r="P74" i="15"/>
  <c r="U10" i="16"/>
  <c r="Q35" i="16"/>
  <c r="P73" i="16"/>
  <c r="Q17" i="17"/>
  <c r="T40" i="17"/>
  <c r="Q73" i="17"/>
  <c r="T10" i="18"/>
  <c r="E42" i="18"/>
  <c r="E61" i="18"/>
  <c r="T53" i="19"/>
  <c r="P17" i="20"/>
  <c r="S87" i="20"/>
  <c r="P74" i="21"/>
  <c r="P17" i="22"/>
  <c r="E32" i="22"/>
  <c r="Q35" i="22"/>
  <c r="T93" i="22"/>
  <c r="E82" i="1"/>
  <c r="J114" i="23"/>
  <c r="F114" i="19"/>
  <c r="T102" i="17"/>
  <c r="J114" i="15"/>
  <c r="U108" i="15"/>
  <c r="T103" i="11"/>
  <c r="T100" i="10"/>
  <c r="Q74" i="15"/>
  <c r="R75" i="15"/>
  <c r="P17" i="16"/>
  <c r="Q73" i="16"/>
  <c r="R74" i="16"/>
  <c r="R74" i="17"/>
  <c r="S75" i="17"/>
  <c r="U71" i="18"/>
  <c r="R74" i="18"/>
  <c r="R32" i="19"/>
  <c r="Q17" i="20"/>
  <c r="Q74" i="20"/>
  <c r="Q35" i="21"/>
  <c r="P42" i="21"/>
  <c r="Q74" i="21"/>
  <c r="R75" i="21"/>
  <c r="Q17" i="22"/>
  <c r="R55" i="22"/>
  <c r="P17" i="23"/>
  <c r="Q26" i="23"/>
  <c r="U40" i="23"/>
  <c r="P74" i="23"/>
  <c r="E82" i="12"/>
  <c r="K114" i="20"/>
  <c r="I114" i="18"/>
  <c r="D114" i="14"/>
  <c r="M114" i="14"/>
  <c r="S114" i="14" s="1"/>
  <c r="I114" i="10"/>
  <c r="J114" i="7"/>
  <c r="P68" i="23"/>
  <c r="E55" i="23"/>
  <c r="P42" i="23"/>
  <c r="Q42" i="23"/>
  <c r="R32" i="23"/>
  <c r="P32" i="23"/>
  <c r="Q32" i="23"/>
  <c r="U28" i="23"/>
  <c r="P26" i="23"/>
  <c r="T49" i="23"/>
  <c r="P69" i="23"/>
  <c r="P75" i="23"/>
  <c r="Q69" i="23"/>
  <c r="Q75" i="23"/>
  <c r="T59" i="23"/>
  <c r="R69" i="23"/>
  <c r="E75" i="23"/>
  <c r="R75" i="23"/>
  <c r="U99" i="23"/>
  <c r="T104" i="23"/>
  <c r="U102" i="23"/>
  <c r="P68" i="22"/>
  <c r="T64" i="22"/>
  <c r="Q68" i="22"/>
  <c r="E68" i="22"/>
  <c r="Q61" i="22"/>
  <c r="U57" i="22"/>
  <c r="S55" i="22"/>
  <c r="E69" i="22"/>
  <c r="T52" i="22"/>
  <c r="E75" i="22"/>
  <c r="T48" i="22"/>
  <c r="Q55" i="22"/>
  <c r="U55" i="22" s="1"/>
  <c r="P42" i="22"/>
  <c r="Q42" i="22"/>
  <c r="R69" i="22"/>
  <c r="P55" i="22"/>
  <c r="S69" i="22"/>
  <c r="P69" i="22"/>
  <c r="T69" i="22" s="1"/>
  <c r="P75" i="22"/>
  <c r="Q69" i="22"/>
  <c r="Q75" i="22"/>
  <c r="P61" i="22"/>
  <c r="T107" i="22"/>
  <c r="T105" i="22"/>
  <c r="T101" i="22"/>
  <c r="U112" i="22"/>
  <c r="U110" i="22"/>
  <c r="E69" i="21"/>
  <c r="T39" i="21"/>
  <c r="E75" i="21"/>
  <c r="P32" i="21"/>
  <c r="Q32" i="21"/>
  <c r="T28" i="21"/>
  <c r="E32" i="21"/>
  <c r="E26" i="21"/>
  <c r="P26" i="21"/>
  <c r="Q26" i="21"/>
  <c r="R69" i="21"/>
  <c r="R55" i="21"/>
  <c r="P75" i="21"/>
  <c r="Q55" i="21"/>
  <c r="P61" i="21"/>
  <c r="Q69" i="21"/>
  <c r="T60" i="21"/>
  <c r="Q75" i="21"/>
  <c r="T105" i="21"/>
  <c r="T107" i="21"/>
  <c r="U109" i="21"/>
  <c r="U101" i="21"/>
  <c r="P69" i="20"/>
  <c r="P68" i="20"/>
  <c r="Q68" i="20"/>
  <c r="E68" i="20"/>
  <c r="T57" i="20"/>
  <c r="E75" i="20"/>
  <c r="T50" i="20"/>
  <c r="T52" i="20"/>
  <c r="T48" i="20"/>
  <c r="Q55" i="20"/>
  <c r="E55" i="20"/>
  <c r="E69" i="20"/>
  <c r="T44" i="20"/>
  <c r="T39" i="20"/>
  <c r="T28" i="20"/>
  <c r="P32" i="20"/>
  <c r="Q32" i="20"/>
  <c r="Q26" i="20"/>
  <c r="T25" i="20"/>
  <c r="T24" i="20"/>
  <c r="S55" i="20"/>
  <c r="P55" i="20"/>
  <c r="T55" i="20" s="1"/>
  <c r="S69" i="20"/>
  <c r="P61" i="20"/>
  <c r="Q69" i="20"/>
  <c r="U69" i="20" s="1"/>
  <c r="P75" i="20"/>
  <c r="Q61" i="20"/>
  <c r="T60" i="20"/>
  <c r="R75" i="20"/>
  <c r="T59" i="20"/>
  <c r="E82" i="20"/>
  <c r="T64" i="19"/>
  <c r="P68" i="19"/>
  <c r="Q68" i="19"/>
  <c r="T57" i="19"/>
  <c r="T48" i="19"/>
  <c r="Q55" i="19"/>
  <c r="T44" i="19"/>
  <c r="P42" i="19"/>
  <c r="Q42" i="19"/>
  <c r="E32" i="19"/>
  <c r="E75" i="19"/>
  <c r="P32" i="19"/>
  <c r="Q32" i="19"/>
  <c r="Q26" i="19"/>
  <c r="P69" i="19"/>
  <c r="R75" i="19"/>
  <c r="T24" i="19"/>
  <c r="P55" i="19"/>
  <c r="E69" i="19"/>
  <c r="Q69" i="19"/>
  <c r="T59" i="19"/>
  <c r="R69" i="19"/>
  <c r="P75" i="19"/>
  <c r="Q75" i="19"/>
  <c r="Q61" i="19"/>
  <c r="P68" i="18"/>
  <c r="Q68" i="18"/>
  <c r="S69" i="18"/>
  <c r="R75" i="18"/>
  <c r="T57" i="18"/>
  <c r="T48" i="18"/>
  <c r="E32" i="18"/>
  <c r="T29" i="18"/>
  <c r="T28" i="18"/>
  <c r="P32" i="18"/>
  <c r="Q32" i="18"/>
  <c r="E69" i="18"/>
  <c r="Q75" i="18"/>
  <c r="E55" i="18"/>
  <c r="E75" i="18"/>
  <c r="P75" i="18"/>
  <c r="T60" i="18"/>
  <c r="T59" i="18"/>
  <c r="R69" i="18"/>
  <c r="P61" i="18"/>
  <c r="P69" i="18"/>
  <c r="S75" i="18"/>
  <c r="Q61" i="18"/>
  <c r="T98" i="18"/>
  <c r="U112" i="18"/>
  <c r="Q68" i="17"/>
  <c r="U65" i="17"/>
  <c r="T58" i="17"/>
  <c r="T50" i="17"/>
  <c r="E55" i="17"/>
  <c r="S69" i="17"/>
  <c r="P55" i="17"/>
  <c r="P42" i="17"/>
  <c r="Q42" i="17"/>
  <c r="Q32" i="17"/>
  <c r="E32" i="17"/>
  <c r="E69" i="17"/>
  <c r="R69" i="17"/>
  <c r="P26" i="17"/>
  <c r="Q26" i="17"/>
  <c r="U25" i="17"/>
  <c r="Q55" i="17"/>
  <c r="P75" i="17"/>
  <c r="E61" i="17"/>
  <c r="Q75" i="17"/>
  <c r="P61" i="17"/>
  <c r="Q61" i="17"/>
  <c r="P69" i="17"/>
  <c r="T69" i="17" s="1"/>
  <c r="Q69" i="17"/>
  <c r="T101" i="17"/>
  <c r="T109" i="17"/>
  <c r="T103" i="17"/>
  <c r="T112" i="17"/>
  <c r="T65" i="16"/>
  <c r="P61" i="16"/>
  <c r="Q61" i="16"/>
  <c r="U58" i="16"/>
  <c r="S69" i="16"/>
  <c r="E55" i="16"/>
  <c r="S42" i="16"/>
  <c r="P42" i="16"/>
  <c r="Q42" i="16"/>
  <c r="E42" i="16"/>
  <c r="S75" i="16"/>
  <c r="P32" i="16"/>
  <c r="Q32" i="16"/>
  <c r="P55" i="16"/>
  <c r="Q55" i="16"/>
  <c r="T49" i="16"/>
  <c r="P69" i="16"/>
  <c r="T69" i="16" s="1"/>
  <c r="Q69" i="16"/>
  <c r="U69" i="16" s="1"/>
  <c r="T60" i="16"/>
  <c r="P75" i="16"/>
  <c r="E61" i="16"/>
  <c r="E69" i="16"/>
  <c r="R69" i="16"/>
  <c r="Q75" i="16"/>
  <c r="U75" i="16" s="1"/>
  <c r="T99" i="16"/>
  <c r="T106" i="16"/>
  <c r="T108" i="16"/>
  <c r="P68" i="15"/>
  <c r="Q68" i="15"/>
  <c r="T48" i="15"/>
  <c r="P42" i="15"/>
  <c r="Q42" i="15"/>
  <c r="U28" i="15"/>
  <c r="P32" i="15"/>
  <c r="Q32" i="15"/>
  <c r="P26" i="15"/>
  <c r="U25" i="15"/>
  <c r="E75" i="15"/>
  <c r="P55" i="15"/>
  <c r="Q55" i="15"/>
  <c r="T60" i="15"/>
  <c r="E61" i="15"/>
  <c r="P69" i="15"/>
  <c r="T69" i="15" s="1"/>
  <c r="P61" i="15"/>
  <c r="Q69" i="15"/>
  <c r="Q61" i="15"/>
  <c r="P75" i="15"/>
  <c r="T75" i="15" s="1"/>
  <c r="Q75" i="15"/>
  <c r="R97" i="15"/>
  <c r="S97" i="15"/>
  <c r="T111" i="15"/>
  <c r="U100" i="15"/>
  <c r="U63" i="14"/>
  <c r="S75" i="14"/>
  <c r="P68" i="14"/>
  <c r="Q61" i="14"/>
  <c r="S42" i="14"/>
  <c r="P42" i="14"/>
  <c r="Q42" i="14"/>
  <c r="Q32" i="14"/>
  <c r="U28" i="14"/>
  <c r="P26" i="14"/>
  <c r="Q55" i="14"/>
  <c r="Q69" i="14"/>
  <c r="U69" i="14" s="1"/>
  <c r="R75" i="14"/>
  <c r="T49" i="14"/>
  <c r="S69" i="14"/>
  <c r="P75" i="14"/>
  <c r="T75" i="14" s="1"/>
  <c r="Q75" i="14"/>
  <c r="U75" i="14" s="1"/>
  <c r="P61" i="14"/>
  <c r="E75" i="14"/>
  <c r="T102" i="14"/>
  <c r="T109" i="14"/>
  <c r="T105" i="14"/>
  <c r="P68" i="13"/>
  <c r="Q68" i="13"/>
  <c r="E68" i="13"/>
  <c r="E61" i="13"/>
  <c r="T47" i="13"/>
  <c r="Q75" i="13"/>
  <c r="U75" i="13" s="1"/>
  <c r="P42" i="13"/>
  <c r="Q42" i="13"/>
  <c r="Q32" i="13"/>
  <c r="P26" i="13"/>
  <c r="Q26" i="13"/>
  <c r="P55" i="13"/>
  <c r="E75" i="13"/>
  <c r="Q55" i="13"/>
  <c r="R69" i="13"/>
  <c r="Q69" i="13"/>
  <c r="U69" i="13" s="1"/>
  <c r="P69" i="13"/>
  <c r="T69" i="13" s="1"/>
  <c r="T101" i="13"/>
  <c r="T103" i="13"/>
  <c r="U99" i="13"/>
  <c r="T111" i="13"/>
  <c r="U109" i="13"/>
  <c r="T65" i="12"/>
  <c r="T64" i="12"/>
  <c r="P61" i="12"/>
  <c r="T51" i="12"/>
  <c r="U48" i="12"/>
  <c r="R69" i="12"/>
  <c r="Q55" i="12"/>
  <c r="P55" i="12"/>
  <c r="Q75" i="12"/>
  <c r="U75" i="12" s="1"/>
  <c r="S69" i="12"/>
  <c r="E75" i="12"/>
  <c r="S42" i="12"/>
  <c r="R42" i="12"/>
  <c r="P42" i="12"/>
  <c r="Q32" i="12"/>
  <c r="E32" i="12"/>
  <c r="U32" i="12" s="1"/>
  <c r="Q26" i="12"/>
  <c r="T24" i="12"/>
  <c r="U49" i="12"/>
  <c r="P69" i="12"/>
  <c r="Q69" i="12"/>
  <c r="U60" i="12"/>
  <c r="R75" i="12"/>
  <c r="T59" i="12"/>
  <c r="E61" i="12"/>
  <c r="T61" i="12" s="1"/>
  <c r="P75" i="12"/>
  <c r="T75" i="12" s="1"/>
  <c r="T65" i="11"/>
  <c r="Q68" i="11"/>
  <c r="U57" i="11"/>
  <c r="T39" i="11"/>
  <c r="E32" i="11"/>
  <c r="U32" i="11" s="1"/>
  <c r="T28" i="11"/>
  <c r="P32" i="11"/>
  <c r="P26" i="11"/>
  <c r="Q26" i="11"/>
  <c r="R69" i="11"/>
  <c r="E55" i="11"/>
  <c r="Q69" i="11"/>
  <c r="R75" i="11"/>
  <c r="Q55" i="11"/>
  <c r="P75" i="11"/>
  <c r="T75" i="11" s="1"/>
  <c r="E61" i="11"/>
  <c r="Q75" i="11"/>
  <c r="U75" i="11" s="1"/>
  <c r="P61" i="11"/>
  <c r="E69" i="11"/>
  <c r="Q61" i="11"/>
  <c r="E75" i="11"/>
  <c r="T99" i="11"/>
  <c r="Q68" i="10"/>
  <c r="P68" i="10"/>
  <c r="U50" i="10"/>
  <c r="P55" i="10"/>
  <c r="T48" i="10"/>
  <c r="E55" i="10"/>
  <c r="R42" i="10"/>
  <c r="P42" i="10"/>
  <c r="E75" i="10"/>
  <c r="Q32" i="10"/>
  <c r="P26" i="10"/>
  <c r="T25" i="10"/>
  <c r="Q26" i="10"/>
  <c r="E69" i="10"/>
  <c r="Q55" i="10"/>
  <c r="T49" i="10"/>
  <c r="E61" i="10"/>
  <c r="U61" i="10" s="1"/>
  <c r="P61" i="10"/>
  <c r="R75" i="10"/>
  <c r="Q61" i="10"/>
  <c r="P69" i="10"/>
  <c r="T69" i="10" s="1"/>
  <c r="Q69" i="10"/>
  <c r="U69" i="10" s="1"/>
  <c r="P75" i="10"/>
  <c r="T75" i="10" s="1"/>
  <c r="Q75" i="10"/>
  <c r="U75" i="10" s="1"/>
  <c r="T60" i="10"/>
  <c r="R69" i="10"/>
  <c r="T105" i="10"/>
  <c r="T107" i="10"/>
  <c r="R114" i="10"/>
  <c r="R97" i="10"/>
  <c r="U63" i="9"/>
  <c r="S69" i="9"/>
  <c r="Q68" i="9"/>
  <c r="T65" i="9"/>
  <c r="T64" i="9"/>
  <c r="P68" i="9"/>
  <c r="U57" i="9"/>
  <c r="T52" i="9"/>
  <c r="T44" i="9"/>
  <c r="S75" i="9"/>
  <c r="P42" i="9"/>
  <c r="Q26" i="9"/>
  <c r="E26" i="9"/>
  <c r="T26" i="9" s="1"/>
  <c r="T24" i="9"/>
  <c r="E75" i="9"/>
  <c r="R75" i="9"/>
  <c r="P55" i="9"/>
  <c r="E69" i="9"/>
  <c r="R69" i="9"/>
  <c r="Q75" i="9"/>
  <c r="P61" i="9"/>
  <c r="Q61" i="9"/>
  <c r="P69" i="9"/>
  <c r="T69" i="9" s="1"/>
  <c r="T102" i="9"/>
  <c r="T104" i="9"/>
  <c r="U64" i="8"/>
  <c r="P68" i="8"/>
  <c r="Q68" i="8"/>
  <c r="T63" i="8"/>
  <c r="Q61" i="8"/>
  <c r="U57" i="8"/>
  <c r="T51" i="8"/>
  <c r="P42" i="8"/>
  <c r="E32" i="8"/>
  <c r="T32" i="8" s="1"/>
  <c r="S75" i="8"/>
  <c r="Q32" i="8"/>
  <c r="Q26" i="8"/>
  <c r="E55" i="8"/>
  <c r="T49" i="8"/>
  <c r="P75" i="8"/>
  <c r="T75" i="8" s="1"/>
  <c r="R69" i="8"/>
  <c r="E69" i="8"/>
  <c r="R75" i="8"/>
  <c r="T110" i="8"/>
  <c r="T112" i="8"/>
  <c r="T107" i="8"/>
  <c r="T109" i="8"/>
  <c r="P68" i="7"/>
  <c r="Q68" i="7"/>
  <c r="P61" i="7"/>
  <c r="Q61" i="7"/>
  <c r="P55" i="7"/>
  <c r="T52" i="7"/>
  <c r="Q55" i="7"/>
  <c r="Q42" i="7"/>
  <c r="P32" i="7"/>
  <c r="Q32" i="7"/>
  <c r="U32" i="7" s="1"/>
  <c r="R69" i="7"/>
  <c r="P26" i="7"/>
  <c r="T25" i="7"/>
  <c r="Q26" i="7"/>
  <c r="Q69" i="7"/>
  <c r="U69" i="7" s="1"/>
  <c r="E55" i="7"/>
  <c r="R75" i="7"/>
  <c r="E61" i="7"/>
  <c r="T61" i="7" s="1"/>
  <c r="P75" i="7"/>
  <c r="T75" i="7" s="1"/>
  <c r="P69" i="7"/>
  <c r="T69" i="7" s="1"/>
  <c r="Q75" i="7"/>
  <c r="U75" i="7" s="1"/>
  <c r="R114" i="7"/>
  <c r="T99" i="7"/>
  <c r="T101" i="7"/>
  <c r="T103" i="7"/>
  <c r="P68" i="6"/>
  <c r="Q68" i="6"/>
  <c r="E69" i="6"/>
  <c r="Q61" i="6"/>
  <c r="P42" i="6"/>
  <c r="Q42" i="6"/>
  <c r="P32" i="6"/>
  <c r="Q32" i="6"/>
  <c r="E32" i="6"/>
  <c r="T32" i="6" s="1"/>
  <c r="P26" i="6"/>
  <c r="Q26" i="6"/>
  <c r="Q69" i="6"/>
  <c r="U69" i="6" s="1"/>
  <c r="S55" i="6"/>
  <c r="P55" i="6"/>
  <c r="Q55" i="6"/>
  <c r="E75" i="6"/>
  <c r="S69" i="6"/>
  <c r="Q75" i="6"/>
  <c r="U75" i="6" s="1"/>
  <c r="E97" i="6"/>
  <c r="T101" i="6"/>
  <c r="T103" i="6"/>
  <c r="U65" i="5"/>
  <c r="P61" i="5"/>
  <c r="U58" i="5"/>
  <c r="T57" i="5"/>
  <c r="Q55" i="5"/>
  <c r="Q42" i="5"/>
  <c r="U39" i="5"/>
  <c r="Q32" i="5"/>
  <c r="T29" i="5"/>
  <c r="Q26" i="5"/>
  <c r="R75" i="5"/>
  <c r="T24" i="5"/>
  <c r="E55" i="5"/>
  <c r="E75" i="5"/>
  <c r="P55" i="5"/>
  <c r="Q61" i="5"/>
  <c r="P69" i="5"/>
  <c r="T69" i="5" s="1"/>
  <c r="Q69" i="5"/>
  <c r="T60" i="5"/>
  <c r="E69" i="5"/>
  <c r="R69" i="5"/>
  <c r="E61" i="5"/>
  <c r="P75" i="5"/>
  <c r="T75" i="5" s="1"/>
  <c r="T101" i="5"/>
  <c r="T103" i="5"/>
  <c r="T105" i="5"/>
  <c r="R97" i="5"/>
  <c r="E82" i="5"/>
  <c r="Q75" i="4"/>
  <c r="Q68" i="4"/>
  <c r="E68" i="4"/>
  <c r="T57" i="4"/>
  <c r="U51" i="4"/>
  <c r="Q42" i="4"/>
  <c r="E42" i="4"/>
  <c r="E69" i="4"/>
  <c r="T39" i="4"/>
  <c r="S75" i="4"/>
  <c r="R69" i="4"/>
  <c r="S32" i="4"/>
  <c r="P32" i="4"/>
  <c r="P26" i="4"/>
  <c r="Q26" i="4"/>
  <c r="T25" i="4"/>
  <c r="E26" i="4"/>
  <c r="U26" i="4" s="1"/>
  <c r="Q69" i="4"/>
  <c r="U69" i="4" s="1"/>
  <c r="P55" i="4"/>
  <c r="T55" i="4" s="1"/>
  <c r="Q55" i="4"/>
  <c r="U55" i="4" s="1"/>
  <c r="E75" i="4"/>
  <c r="S69" i="4"/>
  <c r="P61" i="4"/>
  <c r="Q61" i="4"/>
  <c r="R75" i="4"/>
  <c r="P69" i="4"/>
  <c r="T69" i="4" s="1"/>
  <c r="P75" i="4"/>
  <c r="T75" i="4" s="1"/>
  <c r="S97" i="4"/>
  <c r="T103" i="4"/>
  <c r="T105" i="4"/>
  <c r="E82" i="4"/>
  <c r="Q68" i="3"/>
  <c r="U58" i="3"/>
  <c r="T57" i="3"/>
  <c r="T51" i="3"/>
  <c r="T50" i="3"/>
  <c r="E55" i="3"/>
  <c r="S42" i="3"/>
  <c r="Q42" i="3"/>
  <c r="P32" i="3"/>
  <c r="E75" i="3"/>
  <c r="P26" i="3"/>
  <c r="Q69" i="3"/>
  <c r="U69" i="3" s="1"/>
  <c r="T49" i="3"/>
  <c r="E69" i="3"/>
  <c r="P75" i="3"/>
  <c r="T75" i="3" s="1"/>
  <c r="E61" i="3"/>
  <c r="U61" i="3" s="1"/>
  <c r="Q75" i="3"/>
  <c r="U75" i="3" s="1"/>
  <c r="Q61" i="3"/>
  <c r="R75" i="3"/>
  <c r="S75" i="3"/>
  <c r="T108" i="3"/>
  <c r="T110" i="3"/>
  <c r="T65" i="2"/>
  <c r="E61" i="2"/>
  <c r="T58" i="2"/>
  <c r="P55" i="2"/>
  <c r="E55" i="2"/>
  <c r="R55" i="2"/>
  <c r="Q42" i="2"/>
  <c r="E75" i="2"/>
  <c r="E42" i="2"/>
  <c r="E32" i="2"/>
  <c r="U32" i="2" s="1"/>
  <c r="T29" i="2"/>
  <c r="P32" i="2"/>
  <c r="E69" i="2"/>
  <c r="S69" i="2"/>
  <c r="S75" i="2"/>
  <c r="R69" i="2"/>
  <c r="R75" i="2"/>
  <c r="P69" i="2"/>
  <c r="Q69" i="2"/>
  <c r="U69" i="2" s="1"/>
  <c r="U59" i="2"/>
  <c r="P61" i="2"/>
  <c r="P75" i="2"/>
  <c r="T75" i="2" s="1"/>
  <c r="S97" i="2"/>
  <c r="T111" i="2"/>
  <c r="T105" i="2"/>
  <c r="T107" i="2"/>
  <c r="P68" i="1"/>
  <c r="Q68" i="1"/>
  <c r="P61" i="1"/>
  <c r="T47" i="1"/>
  <c r="P42" i="1"/>
  <c r="Q42" i="1"/>
  <c r="P32" i="1"/>
  <c r="R32" i="1"/>
  <c r="S32" i="1"/>
  <c r="T24" i="1"/>
  <c r="P26" i="1"/>
  <c r="Q26" i="1"/>
  <c r="E75" i="1"/>
  <c r="S69" i="1"/>
  <c r="Q75" i="1"/>
  <c r="U75" i="1" s="1"/>
  <c r="E55" i="1"/>
  <c r="U49" i="1"/>
  <c r="E69" i="1"/>
  <c r="E61" i="1"/>
  <c r="P69" i="1"/>
  <c r="T69" i="1" s="1"/>
  <c r="P75" i="1"/>
  <c r="T75" i="1" s="1"/>
  <c r="Q61" i="1"/>
  <c r="R69" i="1"/>
  <c r="S75" i="1"/>
  <c r="T102" i="1"/>
  <c r="U112" i="1"/>
  <c r="T101" i="1"/>
  <c r="U35" i="1"/>
  <c r="T35" i="1"/>
  <c r="U32" i="3"/>
  <c r="T32" i="3"/>
  <c r="U61" i="2"/>
  <c r="T61" i="2"/>
  <c r="T32" i="2"/>
  <c r="U35" i="2"/>
  <c r="T35" i="2"/>
  <c r="T61" i="1"/>
  <c r="U61" i="1"/>
  <c r="T32" i="1"/>
  <c r="U32" i="1"/>
  <c r="U42" i="1"/>
  <c r="T42" i="1"/>
  <c r="U55" i="1"/>
  <c r="U45" i="1"/>
  <c r="T14" i="1"/>
  <c r="T23" i="1"/>
  <c r="E26" i="1"/>
  <c r="U28" i="1"/>
  <c r="T48" i="1"/>
  <c r="U93" i="1"/>
  <c r="U10" i="2"/>
  <c r="T24" i="2"/>
  <c r="U31" i="2"/>
  <c r="T34" i="2"/>
  <c r="T44" i="2"/>
  <c r="E68" i="2"/>
  <c r="T72" i="2"/>
  <c r="U14" i="3"/>
  <c r="T24" i="3"/>
  <c r="T38" i="3"/>
  <c r="P42" i="3"/>
  <c r="T42" i="3" s="1"/>
  <c r="T60" i="3"/>
  <c r="R69" i="3"/>
  <c r="U35" i="6"/>
  <c r="T35" i="6"/>
  <c r="T17" i="1"/>
  <c r="U9" i="1"/>
  <c r="T16" i="1"/>
  <c r="U40" i="1"/>
  <c r="T53" i="1"/>
  <c r="Q69" i="1"/>
  <c r="U69" i="1" s="1"/>
  <c r="T72" i="1"/>
  <c r="Q87" i="1"/>
  <c r="T90" i="1"/>
  <c r="T96" i="1"/>
  <c r="T13" i="2"/>
  <c r="T19" i="2"/>
  <c r="U48" i="2"/>
  <c r="E73" i="2"/>
  <c r="E87" i="2"/>
  <c r="E115" i="2" s="1"/>
  <c r="T88" i="2"/>
  <c r="U96" i="2"/>
  <c r="U26" i="3"/>
  <c r="T26" i="3"/>
  <c r="U44" i="3"/>
  <c r="T44" i="3"/>
  <c r="U68" i="1"/>
  <c r="T68" i="1"/>
  <c r="R87" i="1"/>
  <c r="T69" i="2"/>
  <c r="T17" i="2"/>
  <c r="U17" i="2"/>
  <c r="T9" i="2"/>
  <c r="U26" i="2"/>
  <c r="T26" i="2"/>
  <c r="S74" i="2"/>
  <c r="U52" i="3"/>
  <c r="T52" i="3"/>
  <c r="P87" i="3"/>
  <c r="U35" i="4"/>
  <c r="T35" i="4"/>
  <c r="E73" i="1"/>
  <c r="U87" i="2"/>
  <c r="Q115" i="2"/>
  <c r="Q114" i="2"/>
  <c r="Q35" i="3"/>
  <c r="U35" i="3" s="1"/>
  <c r="P61" i="3"/>
  <c r="P74" i="3"/>
  <c r="U95" i="3"/>
  <c r="T95" i="3"/>
  <c r="U61" i="5"/>
  <c r="T61" i="5"/>
  <c r="T10" i="1"/>
  <c r="T51" i="1"/>
  <c r="U66" i="1"/>
  <c r="T88" i="1"/>
  <c r="R87" i="2"/>
  <c r="U16" i="3"/>
  <c r="U64" i="3"/>
  <c r="T64" i="3"/>
  <c r="P69" i="3"/>
  <c r="T69" i="3" s="1"/>
  <c r="U21" i="1"/>
  <c r="T31" i="1"/>
  <c r="T34" i="1"/>
  <c r="T45" i="1"/>
  <c r="Q17" i="1"/>
  <c r="U17" i="1" s="1"/>
  <c r="T30" i="1"/>
  <c r="T58" i="1"/>
  <c r="T93" i="1"/>
  <c r="T16" i="2"/>
  <c r="P26" i="2"/>
  <c r="Q26" i="2"/>
  <c r="U34" i="2"/>
  <c r="T42" i="2"/>
  <c r="U42" i="2"/>
  <c r="T37" i="2"/>
  <c r="U50" i="2"/>
  <c r="Q61" i="2"/>
  <c r="P73" i="2"/>
  <c r="P74" i="2"/>
  <c r="Q74" i="2"/>
  <c r="U94" i="2"/>
  <c r="Q26" i="3"/>
  <c r="Q32" i="3"/>
  <c r="U71" i="3"/>
  <c r="P73" i="3"/>
  <c r="T37" i="1"/>
  <c r="T20" i="1"/>
  <c r="U37" i="1"/>
  <c r="T65" i="1"/>
  <c r="T9" i="1"/>
  <c r="U16" i="1"/>
  <c r="U44" i="1"/>
  <c r="P55" i="1"/>
  <c r="T55" i="1" s="1"/>
  <c r="R75" i="1"/>
  <c r="E17" i="2"/>
  <c r="R17" i="2"/>
  <c r="U39" i="2"/>
  <c r="Q55" i="2"/>
  <c r="U55" i="2" s="1"/>
  <c r="Q75" i="2"/>
  <c r="U75" i="2" s="1"/>
  <c r="U88" i="2"/>
  <c r="T10" i="3"/>
  <c r="S17" i="3"/>
  <c r="U25" i="3"/>
  <c r="U55" i="3"/>
  <c r="T55" i="3"/>
  <c r="U45" i="3"/>
  <c r="T45" i="3"/>
  <c r="P68" i="3"/>
  <c r="Q73" i="3"/>
  <c r="E87" i="1"/>
  <c r="E115" i="1" s="1"/>
  <c r="U9" i="2"/>
  <c r="T67" i="2"/>
  <c r="U19" i="3"/>
  <c r="T35" i="3"/>
  <c r="U41" i="3"/>
  <c r="T41" i="3"/>
  <c r="U53" i="3"/>
  <c r="T53" i="3"/>
  <c r="Q55" i="3"/>
  <c r="R74" i="3"/>
  <c r="T26" i="5"/>
  <c r="U26" i="5"/>
  <c r="S87" i="3"/>
  <c r="S87" i="1"/>
  <c r="U68" i="2"/>
  <c r="T68" i="2"/>
  <c r="U17" i="3"/>
  <c r="T17" i="3"/>
  <c r="U42" i="3"/>
  <c r="T65" i="3"/>
  <c r="T88" i="3"/>
  <c r="T96" i="3"/>
  <c r="T16" i="4"/>
  <c r="T21" i="4"/>
  <c r="T38" i="4"/>
  <c r="T49" i="4"/>
  <c r="T60" i="4"/>
  <c r="U74" i="4"/>
  <c r="T74" i="4"/>
  <c r="U73" i="4"/>
  <c r="T73" i="4"/>
  <c r="P87" i="4"/>
  <c r="T92" i="4"/>
  <c r="T12" i="5"/>
  <c r="T38" i="5"/>
  <c r="T47" i="5"/>
  <c r="P87" i="5"/>
  <c r="T10" i="6"/>
  <c r="T42" i="6"/>
  <c r="U42" i="6"/>
  <c r="U50" i="6"/>
  <c r="T60" i="6"/>
  <c r="U68" i="6"/>
  <c r="T68" i="6"/>
  <c r="T66" i="6"/>
  <c r="T12" i="7"/>
  <c r="U22" i="7"/>
  <c r="T94" i="7"/>
  <c r="T12" i="8"/>
  <c r="T25" i="8"/>
  <c r="P61" i="8"/>
  <c r="P69" i="8"/>
  <c r="T69" i="8" s="1"/>
  <c r="U59" i="9"/>
  <c r="Q69" i="9"/>
  <c r="U69" i="9" s="1"/>
  <c r="U22" i="10"/>
  <c r="U24" i="10"/>
  <c r="T24" i="10"/>
  <c r="U40" i="10"/>
  <c r="U61" i="11"/>
  <c r="T61" i="11"/>
  <c r="T15" i="4"/>
  <c r="T20" i="4"/>
  <c r="T31" i="4"/>
  <c r="T34" i="4"/>
  <c r="T37" i="4"/>
  <c r="T48" i="4"/>
  <c r="T59" i="4"/>
  <c r="U68" i="4"/>
  <c r="T68" i="4"/>
  <c r="Q87" i="4"/>
  <c r="T91" i="4"/>
  <c r="T11" i="5"/>
  <c r="T22" i="5"/>
  <c r="T46" i="5"/>
  <c r="T52" i="5"/>
  <c r="U91" i="5"/>
  <c r="T9" i="6"/>
  <c r="T15" i="6"/>
  <c r="T24" i="6"/>
  <c r="T40" i="6"/>
  <c r="T49" i="6"/>
  <c r="T59" i="6"/>
  <c r="T21" i="7"/>
  <c r="T30" i="7"/>
  <c r="T44" i="7"/>
  <c r="T51" i="7"/>
  <c r="T60" i="7"/>
  <c r="U68" i="7"/>
  <c r="T68" i="7"/>
  <c r="U63" i="7"/>
  <c r="T66" i="7"/>
  <c r="T11" i="8"/>
  <c r="U26" i="8"/>
  <c r="T26" i="8"/>
  <c r="T50" i="8"/>
  <c r="Q55" i="8"/>
  <c r="Q69" i="8"/>
  <c r="U69" i="8" s="1"/>
  <c r="U74" i="8"/>
  <c r="T74" i="8"/>
  <c r="U73" i="8"/>
  <c r="T73" i="8"/>
  <c r="T71" i="8"/>
  <c r="E87" i="8"/>
  <c r="E115" i="8" s="1"/>
  <c r="U88" i="8"/>
  <c r="T91" i="8"/>
  <c r="U93" i="8"/>
  <c r="T96" i="8"/>
  <c r="T22" i="9"/>
  <c r="T28" i="9"/>
  <c r="U48" i="9"/>
  <c r="U50" i="9"/>
  <c r="T50" i="9"/>
  <c r="U93" i="9"/>
  <c r="T93" i="9"/>
  <c r="P32" i="10"/>
  <c r="T35" i="11"/>
  <c r="U35" i="11"/>
  <c r="P87" i="2"/>
  <c r="T73" i="3"/>
  <c r="U74" i="3"/>
  <c r="T74" i="3"/>
  <c r="U73" i="3"/>
  <c r="U75" i="4"/>
  <c r="U17" i="4"/>
  <c r="T17" i="4"/>
  <c r="R87" i="4"/>
  <c r="P73" i="5"/>
  <c r="R87" i="5"/>
  <c r="T65" i="6"/>
  <c r="E87" i="6"/>
  <c r="E115" i="6" s="1"/>
  <c r="E74" i="7"/>
  <c r="U68" i="8"/>
  <c r="T68" i="8"/>
  <c r="P74" i="8"/>
  <c r="U75" i="9"/>
  <c r="U17" i="9"/>
  <c r="T17" i="9"/>
  <c r="T9" i="9"/>
  <c r="P26" i="9"/>
  <c r="P32" i="9"/>
  <c r="U39" i="9"/>
  <c r="T39" i="9"/>
  <c r="U61" i="9"/>
  <c r="T61" i="9"/>
  <c r="U13" i="10"/>
  <c r="T13" i="10"/>
  <c r="T32" i="12"/>
  <c r="E87" i="3"/>
  <c r="E115" i="3" s="1"/>
  <c r="T87" i="3"/>
  <c r="S87" i="4"/>
  <c r="Q35" i="5"/>
  <c r="P68" i="5"/>
  <c r="S87" i="5"/>
  <c r="P87" i="6"/>
  <c r="U42" i="7"/>
  <c r="T42" i="7"/>
  <c r="E69" i="7"/>
  <c r="T73" i="7"/>
  <c r="U74" i="7"/>
  <c r="T74" i="7"/>
  <c r="U73" i="7"/>
  <c r="P87" i="7"/>
  <c r="P35" i="8"/>
  <c r="Q42" i="8"/>
  <c r="U55" i="8"/>
  <c r="T55" i="8"/>
  <c r="U45" i="8"/>
  <c r="Q74" i="8"/>
  <c r="E75" i="8"/>
  <c r="Q87" i="8"/>
  <c r="E17" i="9"/>
  <c r="Q32" i="9"/>
  <c r="T34" i="9"/>
  <c r="U35" i="9"/>
  <c r="U35" i="10"/>
  <c r="U42" i="4"/>
  <c r="T42" i="4"/>
  <c r="T45" i="4"/>
  <c r="T53" i="4"/>
  <c r="T61" i="4"/>
  <c r="U61" i="4"/>
  <c r="T65" i="4"/>
  <c r="T72" i="4"/>
  <c r="T88" i="4"/>
  <c r="T96" i="4"/>
  <c r="T16" i="5"/>
  <c r="T19" i="5"/>
  <c r="T30" i="5"/>
  <c r="T67" i="5"/>
  <c r="T71" i="5"/>
  <c r="T69" i="6"/>
  <c r="T17" i="6"/>
  <c r="U17" i="6"/>
  <c r="U26" i="6"/>
  <c r="T26" i="6"/>
  <c r="T38" i="6"/>
  <c r="T46" i="6"/>
  <c r="T52" i="6"/>
  <c r="U61" i="6"/>
  <c r="T61" i="6"/>
  <c r="U64" i="6"/>
  <c r="T74" i="6"/>
  <c r="U73" i="6"/>
  <c r="T73" i="6"/>
  <c r="U74" i="6"/>
  <c r="T71" i="6"/>
  <c r="U91" i="6"/>
  <c r="T9" i="7"/>
  <c r="T15" i="7"/>
  <c r="T24" i="7"/>
  <c r="T32" i="7"/>
  <c r="T35" i="7"/>
  <c r="U35" i="7"/>
  <c r="T40" i="7"/>
  <c r="T49" i="7"/>
  <c r="T57" i="7"/>
  <c r="U64" i="7"/>
  <c r="Q87" i="7"/>
  <c r="T91" i="7"/>
  <c r="T28" i="8"/>
  <c r="T53" i="8"/>
  <c r="T59" i="8"/>
  <c r="T65" i="8"/>
  <c r="U89" i="8"/>
  <c r="T94" i="8"/>
  <c r="U20" i="9"/>
  <c r="T25" i="9"/>
  <c r="U31" i="9"/>
  <c r="T10" i="10"/>
  <c r="U28" i="10"/>
  <c r="T28" i="10"/>
  <c r="U44" i="10"/>
  <c r="U46" i="10"/>
  <c r="T46" i="10"/>
  <c r="U74" i="1"/>
  <c r="T74" i="1"/>
  <c r="U73" i="1"/>
  <c r="T73" i="1"/>
  <c r="P87" i="1"/>
  <c r="T74" i="2"/>
  <c r="U73" i="2"/>
  <c r="T73" i="2"/>
  <c r="U74" i="2"/>
  <c r="S87" i="2"/>
  <c r="U68" i="3"/>
  <c r="T68" i="3"/>
  <c r="Q87" i="3"/>
  <c r="U87" i="3" s="1"/>
  <c r="U45" i="4"/>
  <c r="U88" i="4"/>
  <c r="U42" i="5"/>
  <c r="T42" i="5"/>
  <c r="T37" i="5"/>
  <c r="T55" i="5"/>
  <c r="U55" i="5"/>
  <c r="P61" i="6"/>
  <c r="P75" i="6"/>
  <c r="T75" i="6" s="1"/>
  <c r="R87" i="6"/>
  <c r="R87" i="7"/>
  <c r="P26" i="8"/>
  <c r="P32" i="8"/>
  <c r="U42" i="8"/>
  <c r="T42" i="8"/>
  <c r="S69" i="8"/>
  <c r="Q55" i="9"/>
  <c r="T72" i="9"/>
  <c r="T55" i="2"/>
  <c r="R87" i="3"/>
  <c r="T63" i="4"/>
  <c r="U69" i="5"/>
  <c r="U17" i="5"/>
  <c r="T17" i="5"/>
  <c r="U75" i="5"/>
  <c r="E42" i="5"/>
  <c r="T51" i="6"/>
  <c r="Q74" i="6"/>
  <c r="S87" i="6"/>
  <c r="T23" i="7"/>
  <c r="U39" i="7"/>
  <c r="T63" i="7"/>
  <c r="S87" i="7"/>
  <c r="U95" i="7"/>
  <c r="U75" i="8"/>
  <c r="U17" i="8"/>
  <c r="T17" i="8"/>
  <c r="U46" i="8"/>
  <c r="U71" i="8"/>
  <c r="T88" i="8"/>
  <c r="T19" i="9"/>
  <c r="T30" i="9"/>
  <c r="P35" i="9"/>
  <c r="T35" i="9" s="1"/>
  <c r="E73" i="9"/>
  <c r="P17" i="10"/>
  <c r="T17" i="10" s="1"/>
  <c r="U26" i="10"/>
  <c r="T26" i="10"/>
  <c r="U32" i="10"/>
  <c r="T32" i="10"/>
  <c r="P35" i="10"/>
  <c r="T35" i="10" s="1"/>
  <c r="Q42" i="10"/>
  <c r="U42" i="10" s="1"/>
  <c r="T26" i="13"/>
  <c r="U26" i="13"/>
  <c r="U61" i="13"/>
  <c r="T61" i="13"/>
  <c r="U32" i="5"/>
  <c r="T32" i="5"/>
  <c r="U35" i="5"/>
  <c r="T35" i="5"/>
  <c r="U74" i="5"/>
  <c r="T74" i="5"/>
  <c r="U73" i="5"/>
  <c r="T73" i="5"/>
  <c r="E87" i="5"/>
  <c r="E115" i="5" s="1"/>
  <c r="T87" i="5"/>
  <c r="U17" i="7"/>
  <c r="T17" i="7"/>
  <c r="U26" i="7"/>
  <c r="T26" i="7"/>
  <c r="U35" i="8"/>
  <c r="T35" i="8"/>
  <c r="T61" i="8"/>
  <c r="U61" i="8"/>
  <c r="U26" i="9"/>
  <c r="U32" i="9"/>
  <c r="T32" i="9"/>
  <c r="U42" i="9"/>
  <c r="T42" i="9"/>
  <c r="T37" i="9"/>
  <c r="P75" i="9"/>
  <c r="T75" i="9" s="1"/>
  <c r="U26" i="11"/>
  <c r="T26" i="11"/>
  <c r="T32" i="11"/>
  <c r="P87" i="8"/>
  <c r="U74" i="9"/>
  <c r="T74" i="9"/>
  <c r="U73" i="9"/>
  <c r="T73" i="9"/>
  <c r="U17" i="10"/>
  <c r="T34" i="11"/>
  <c r="T73" i="11"/>
  <c r="U74" i="11"/>
  <c r="T74" i="11"/>
  <c r="U73" i="11"/>
  <c r="T69" i="12"/>
  <c r="U69" i="12"/>
  <c r="U17" i="12"/>
  <c r="T17" i="12"/>
  <c r="E69" i="12"/>
  <c r="U74" i="12"/>
  <c r="T74" i="12"/>
  <c r="U73" i="12"/>
  <c r="T73" i="12"/>
  <c r="T24" i="13"/>
  <c r="U24" i="13"/>
  <c r="P35" i="13"/>
  <c r="T35" i="13" s="1"/>
  <c r="T55" i="9"/>
  <c r="U55" i="9"/>
  <c r="E87" i="9"/>
  <c r="E115" i="9" s="1"/>
  <c r="T42" i="10"/>
  <c r="T54" i="10"/>
  <c r="T57" i="10"/>
  <c r="T66" i="10"/>
  <c r="U20" i="11"/>
  <c r="T29" i="11"/>
  <c r="T38" i="11"/>
  <c r="U47" i="11"/>
  <c r="T66" i="11"/>
  <c r="P74" i="11"/>
  <c r="S87" i="11"/>
  <c r="T89" i="11"/>
  <c r="T91" i="11"/>
  <c r="U91" i="11"/>
  <c r="T20" i="12"/>
  <c r="T22" i="12"/>
  <c r="U22" i="12"/>
  <c r="U38" i="12"/>
  <c r="T58" i="12"/>
  <c r="Q87" i="12"/>
  <c r="T91" i="12"/>
  <c r="T93" i="12"/>
  <c r="U93" i="12"/>
  <c r="T21" i="13"/>
  <c r="U51" i="13"/>
  <c r="P75" i="13"/>
  <c r="T75" i="13" s="1"/>
  <c r="T96" i="13"/>
  <c r="P69" i="14"/>
  <c r="T69" i="14" s="1"/>
  <c r="R87" i="8"/>
  <c r="P87" i="9"/>
  <c r="T87" i="9" s="1"/>
  <c r="R74" i="10"/>
  <c r="E87" i="10"/>
  <c r="E115" i="10" s="1"/>
  <c r="P17" i="11"/>
  <c r="T17" i="11" s="1"/>
  <c r="T48" i="11"/>
  <c r="U48" i="11"/>
  <c r="P73" i="11"/>
  <c r="U26" i="12"/>
  <c r="T26" i="12"/>
  <c r="P35" i="12"/>
  <c r="T39" i="12"/>
  <c r="U39" i="12"/>
  <c r="R87" i="12"/>
  <c r="U17" i="13"/>
  <c r="T17" i="13"/>
  <c r="P61" i="13"/>
  <c r="U87" i="13"/>
  <c r="E87" i="13"/>
  <c r="E115" i="13" s="1"/>
  <c r="U115" i="13" s="1"/>
  <c r="T87" i="13"/>
  <c r="U88" i="13"/>
  <c r="U26" i="14"/>
  <c r="T26" i="14"/>
  <c r="U26" i="15"/>
  <c r="T26" i="15"/>
  <c r="U61" i="15"/>
  <c r="T61" i="15"/>
  <c r="U61" i="17"/>
  <c r="T61" i="17"/>
  <c r="S87" i="8"/>
  <c r="U68" i="9"/>
  <c r="T68" i="9"/>
  <c r="Q87" i="9"/>
  <c r="T52" i="10"/>
  <c r="T64" i="10"/>
  <c r="P87" i="10"/>
  <c r="T16" i="11"/>
  <c r="T24" i="11"/>
  <c r="Q73" i="11"/>
  <c r="T92" i="11"/>
  <c r="T23" i="12"/>
  <c r="P32" i="12"/>
  <c r="S87" i="12"/>
  <c r="T94" i="12"/>
  <c r="U42" i="13"/>
  <c r="T42" i="13"/>
  <c r="U40" i="13"/>
  <c r="T50" i="13"/>
  <c r="Q61" i="13"/>
  <c r="U68" i="13"/>
  <c r="T68" i="13"/>
  <c r="T63" i="13"/>
  <c r="T65" i="13"/>
  <c r="E42" i="14"/>
  <c r="P74" i="14"/>
  <c r="U13" i="15"/>
  <c r="T13" i="15"/>
  <c r="T74" i="10"/>
  <c r="U73" i="10"/>
  <c r="T73" i="10"/>
  <c r="U74" i="10"/>
  <c r="U71" i="10"/>
  <c r="Q87" i="10"/>
  <c r="T44" i="11"/>
  <c r="T49" i="11"/>
  <c r="U35" i="13"/>
  <c r="Q115" i="13"/>
  <c r="Q114" i="13"/>
  <c r="U13" i="14"/>
  <c r="T13" i="14"/>
  <c r="U32" i="14"/>
  <c r="T32" i="14"/>
  <c r="U46" i="14"/>
  <c r="T46" i="14"/>
  <c r="U54" i="14"/>
  <c r="T54" i="14"/>
  <c r="U66" i="14"/>
  <c r="T66" i="14"/>
  <c r="T74" i="14"/>
  <c r="U73" i="14"/>
  <c r="T73" i="14"/>
  <c r="U74" i="14"/>
  <c r="T71" i="14"/>
  <c r="U93" i="14"/>
  <c r="T93" i="14"/>
  <c r="U32" i="16"/>
  <c r="U68" i="5"/>
  <c r="T68" i="5"/>
  <c r="Q87" i="5"/>
  <c r="U87" i="5" s="1"/>
  <c r="U55" i="6"/>
  <c r="T55" i="6"/>
  <c r="Q87" i="6"/>
  <c r="U55" i="7"/>
  <c r="T55" i="7"/>
  <c r="U87" i="7"/>
  <c r="E87" i="7"/>
  <c r="E115" i="7" s="1"/>
  <c r="T87" i="7"/>
  <c r="T71" i="9"/>
  <c r="S87" i="9"/>
  <c r="T9" i="10"/>
  <c r="U55" i="10"/>
  <c r="T55" i="10"/>
  <c r="R87" i="10"/>
  <c r="U10" i="11"/>
  <c r="U34" i="11"/>
  <c r="P55" i="11"/>
  <c r="T59" i="11"/>
  <c r="U59" i="11"/>
  <c r="P69" i="11"/>
  <c r="T69" i="11" s="1"/>
  <c r="T71" i="11"/>
  <c r="E87" i="11"/>
  <c r="E115" i="11" s="1"/>
  <c r="T9" i="12"/>
  <c r="T11" i="12"/>
  <c r="U11" i="12"/>
  <c r="U42" i="12"/>
  <c r="T42" i="12"/>
  <c r="T50" i="12"/>
  <c r="U50" i="12"/>
  <c r="E55" i="12"/>
  <c r="U68" i="12"/>
  <c r="T68" i="12"/>
  <c r="U63" i="12"/>
  <c r="T71" i="12"/>
  <c r="T13" i="13"/>
  <c r="U13" i="13"/>
  <c r="E32" i="13"/>
  <c r="T39" i="13"/>
  <c r="T55" i="13"/>
  <c r="U55" i="13"/>
  <c r="U45" i="13"/>
  <c r="U49" i="13"/>
  <c r="R75" i="13"/>
  <c r="R87" i="13"/>
  <c r="U29" i="14"/>
  <c r="T29" i="14"/>
  <c r="U44" i="14"/>
  <c r="U52" i="14"/>
  <c r="P55" i="14"/>
  <c r="U61" i="14"/>
  <c r="T61" i="14"/>
  <c r="U64" i="14"/>
  <c r="Q68" i="14"/>
  <c r="E69" i="14"/>
  <c r="R69" i="14"/>
  <c r="U24" i="15"/>
  <c r="T24" i="15"/>
  <c r="U32" i="17"/>
  <c r="T32" i="17"/>
  <c r="Q32" i="11"/>
  <c r="U42" i="11"/>
  <c r="T42" i="11"/>
  <c r="T37" i="11"/>
  <c r="U55" i="11"/>
  <c r="T55" i="11"/>
  <c r="P68" i="11"/>
  <c r="P87" i="11"/>
  <c r="U24" i="14"/>
  <c r="T24" i="14"/>
  <c r="Q26" i="14"/>
  <c r="U35" i="14"/>
  <c r="T35" i="14"/>
  <c r="U57" i="14"/>
  <c r="T57" i="14"/>
  <c r="Q73" i="14"/>
  <c r="Q17" i="15"/>
  <c r="U17" i="15" s="1"/>
  <c r="Q26" i="15"/>
  <c r="U35" i="16"/>
  <c r="T35" i="16"/>
  <c r="T61" i="16"/>
  <c r="U61" i="16"/>
  <c r="U32" i="18"/>
  <c r="T32" i="18"/>
  <c r="U68" i="10"/>
  <c r="T68" i="10"/>
  <c r="U69" i="11"/>
  <c r="U17" i="11"/>
  <c r="T9" i="11"/>
  <c r="U35" i="12"/>
  <c r="T35" i="12"/>
  <c r="E74" i="14"/>
  <c r="U26" i="16"/>
  <c r="T26" i="16"/>
  <c r="U35" i="18"/>
  <c r="T35" i="18"/>
  <c r="R87" i="11"/>
  <c r="P87" i="12"/>
  <c r="U41" i="13"/>
  <c r="U44" i="13"/>
  <c r="U52" i="13"/>
  <c r="U64" i="13"/>
  <c r="U74" i="13"/>
  <c r="T74" i="13"/>
  <c r="U73" i="13"/>
  <c r="T73" i="13"/>
  <c r="U95" i="13"/>
  <c r="U17" i="14"/>
  <c r="T17" i="14"/>
  <c r="T14" i="14"/>
  <c r="U15" i="14"/>
  <c r="T25" i="14"/>
  <c r="T30" i="14"/>
  <c r="U31" i="14"/>
  <c r="U34" i="14"/>
  <c r="U48" i="14"/>
  <c r="U59" i="14"/>
  <c r="U95" i="14"/>
  <c r="U75" i="15"/>
  <c r="U69" i="15"/>
  <c r="T17" i="15"/>
  <c r="U15" i="15"/>
  <c r="U29" i="15"/>
  <c r="U42" i="15"/>
  <c r="T42" i="15"/>
  <c r="U46" i="15"/>
  <c r="U54" i="15"/>
  <c r="U57" i="15"/>
  <c r="U66" i="15"/>
  <c r="U89" i="15"/>
  <c r="U20" i="16"/>
  <c r="U31" i="16"/>
  <c r="U34" i="16"/>
  <c r="U48" i="16"/>
  <c r="U59" i="16"/>
  <c r="P74" i="16"/>
  <c r="S87" i="16"/>
  <c r="U91" i="16"/>
  <c r="U96" i="16"/>
  <c r="T10" i="17"/>
  <c r="U14" i="17"/>
  <c r="U23" i="17"/>
  <c r="P32" i="17"/>
  <c r="U46" i="17"/>
  <c r="Q87" i="17"/>
  <c r="U87" i="17" s="1"/>
  <c r="U90" i="17"/>
  <c r="T69" i="18"/>
  <c r="U75" i="18"/>
  <c r="T75" i="18"/>
  <c r="U17" i="18"/>
  <c r="T17" i="18"/>
  <c r="U9" i="18"/>
  <c r="U19" i="18"/>
  <c r="T24" i="18"/>
  <c r="T42" i="18"/>
  <c r="U42" i="18"/>
  <c r="U37" i="18"/>
  <c r="P55" i="18"/>
  <c r="U67" i="18"/>
  <c r="T67" i="18"/>
  <c r="U90" i="18"/>
  <c r="T90" i="18"/>
  <c r="U21" i="19"/>
  <c r="T21" i="19"/>
  <c r="U60" i="19"/>
  <c r="T60" i="19"/>
  <c r="E87" i="14"/>
  <c r="E115" i="14" s="1"/>
  <c r="U32" i="15"/>
  <c r="T32" i="15"/>
  <c r="T35" i="15"/>
  <c r="U35" i="15"/>
  <c r="T41" i="15"/>
  <c r="T44" i="15"/>
  <c r="T52" i="15"/>
  <c r="T64" i="15"/>
  <c r="T95" i="15"/>
  <c r="T15" i="16"/>
  <c r="T29" i="16"/>
  <c r="T46" i="16"/>
  <c r="T54" i="16"/>
  <c r="T57" i="16"/>
  <c r="T66" i="16"/>
  <c r="T71" i="16"/>
  <c r="T75" i="17"/>
  <c r="U69" i="17"/>
  <c r="U75" i="17"/>
  <c r="U17" i="17"/>
  <c r="T17" i="17"/>
  <c r="U68" i="17"/>
  <c r="T68" i="17"/>
  <c r="R87" i="17"/>
  <c r="T89" i="17"/>
  <c r="T94" i="17"/>
  <c r="U12" i="18"/>
  <c r="U58" i="18"/>
  <c r="T58" i="18"/>
  <c r="U10" i="19"/>
  <c r="T10" i="19"/>
  <c r="P87" i="13"/>
  <c r="T42" i="14"/>
  <c r="U42" i="14"/>
  <c r="P87" i="14"/>
  <c r="T87" i="14" s="1"/>
  <c r="T73" i="15"/>
  <c r="U74" i="15"/>
  <c r="T74" i="15"/>
  <c r="U73" i="15"/>
  <c r="T75" i="16"/>
  <c r="U17" i="16"/>
  <c r="T17" i="16"/>
  <c r="U42" i="16"/>
  <c r="T42" i="16"/>
  <c r="U42" i="17"/>
  <c r="T42" i="17"/>
  <c r="U74" i="17"/>
  <c r="T74" i="17"/>
  <c r="U73" i="17"/>
  <c r="T73" i="17"/>
  <c r="U71" i="17"/>
  <c r="S87" i="17"/>
  <c r="U26" i="18"/>
  <c r="T26" i="18"/>
  <c r="U47" i="18"/>
  <c r="T47" i="18"/>
  <c r="E73" i="18"/>
  <c r="U49" i="19"/>
  <c r="T49" i="19"/>
  <c r="U32" i="21"/>
  <c r="T32" i="21"/>
  <c r="Q87" i="14"/>
  <c r="U55" i="15"/>
  <c r="T55" i="15"/>
  <c r="E87" i="15"/>
  <c r="E115" i="15" s="1"/>
  <c r="T92" i="16"/>
  <c r="T11" i="17"/>
  <c r="U21" i="17"/>
  <c r="T29" i="17"/>
  <c r="T55" i="17"/>
  <c r="U55" i="17"/>
  <c r="T59" i="17"/>
  <c r="T93" i="17"/>
  <c r="U16" i="18"/>
  <c r="U30" i="18"/>
  <c r="T38" i="18"/>
  <c r="T44" i="18"/>
  <c r="T51" i="18"/>
  <c r="U51" i="18"/>
  <c r="U38" i="19"/>
  <c r="T38" i="19"/>
  <c r="U74" i="16"/>
  <c r="T74" i="16"/>
  <c r="U73" i="16"/>
  <c r="T73" i="16"/>
  <c r="E87" i="16"/>
  <c r="E115" i="16" s="1"/>
  <c r="U35" i="17"/>
  <c r="T40" i="18"/>
  <c r="U40" i="18"/>
  <c r="U61" i="18"/>
  <c r="T61" i="18"/>
  <c r="Q74" i="18"/>
  <c r="U32" i="19"/>
  <c r="T32" i="19"/>
  <c r="U26" i="20"/>
  <c r="T26" i="20"/>
  <c r="S87" i="13"/>
  <c r="U55" i="14"/>
  <c r="T55" i="14"/>
  <c r="S87" i="14"/>
  <c r="U68" i="15"/>
  <c r="T68" i="15"/>
  <c r="Q87" i="15"/>
  <c r="U55" i="16"/>
  <c r="T55" i="16"/>
  <c r="P87" i="16"/>
  <c r="T91" i="16"/>
  <c r="U10" i="17"/>
  <c r="U92" i="17"/>
  <c r="T9" i="18"/>
  <c r="T37" i="18"/>
  <c r="T52" i="18"/>
  <c r="E68" i="18"/>
  <c r="U72" i="18"/>
  <c r="T72" i="18"/>
  <c r="E61" i="19"/>
  <c r="T26" i="21"/>
  <c r="U26" i="21"/>
  <c r="R87" i="15"/>
  <c r="U87" i="16"/>
  <c r="Q114" i="16"/>
  <c r="Q115" i="16"/>
  <c r="E87" i="17"/>
  <c r="E115" i="17" s="1"/>
  <c r="T88" i="17"/>
  <c r="T20" i="18"/>
  <c r="T25" i="18"/>
  <c r="T41" i="18"/>
  <c r="U26" i="19"/>
  <c r="T26" i="19"/>
  <c r="S87" i="10"/>
  <c r="U68" i="11"/>
  <c r="T68" i="11"/>
  <c r="Q87" i="11"/>
  <c r="U87" i="11" s="1"/>
  <c r="U55" i="12"/>
  <c r="T55" i="12"/>
  <c r="E87" i="12"/>
  <c r="E115" i="12" s="1"/>
  <c r="T87" i="12"/>
  <c r="T37" i="14"/>
  <c r="U68" i="14"/>
  <c r="T68" i="14"/>
  <c r="U88" i="14"/>
  <c r="T71" i="15"/>
  <c r="S87" i="15"/>
  <c r="T9" i="16"/>
  <c r="T37" i="16"/>
  <c r="U68" i="16"/>
  <c r="T68" i="16"/>
  <c r="U90" i="16"/>
  <c r="U9" i="17"/>
  <c r="E26" i="17"/>
  <c r="P35" i="17"/>
  <c r="T35" i="17" s="1"/>
  <c r="T37" i="17"/>
  <c r="U63" i="17"/>
  <c r="T71" i="17"/>
  <c r="E75" i="17"/>
  <c r="U96" i="17"/>
  <c r="T13" i="18"/>
  <c r="T34" i="18"/>
  <c r="U68" i="18"/>
  <c r="T68" i="18"/>
  <c r="T63" i="18"/>
  <c r="U63" i="18"/>
  <c r="Q69" i="18"/>
  <c r="U69" i="18" s="1"/>
  <c r="T35" i="19"/>
  <c r="U35" i="19"/>
  <c r="P61" i="19"/>
  <c r="U55" i="18"/>
  <c r="T55" i="18"/>
  <c r="E87" i="18"/>
  <c r="E115" i="18" s="1"/>
  <c r="U94" i="18"/>
  <c r="U14" i="19"/>
  <c r="U25" i="19"/>
  <c r="U28" i="19"/>
  <c r="U53" i="19"/>
  <c r="U65" i="19"/>
  <c r="U96" i="19"/>
  <c r="U16" i="20"/>
  <c r="U19" i="20"/>
  <c r="U30" i="20"/>
  <c r="U47" i="20"/>
  <c r="U58" i="20"/>
  <c r="U67" i="20"/>
  <c r="U72" i="20"/>
  <c r="Q75" i="20"/>
  <c r="U75" i="20" s="1"/>
  <c r="U94" i="20"/>
  <c r="U12" i="21"/>
  <c r="U38" i="21"/>
  <c r="P55" i="21"/>
  <c r="T55" i="21" s="1"/>
  <c r="P114" i="21"/>
  <c r="P115" i="21"/>
  <c r="P87" i="18"/>
  <c r="T87" i="18" s="1"/>
  <c r="T73" i="19"/>
  <c r="U74" i="19"/>
  <c r="T74" i="19"/>
  <c r="U73" i="19"/>
  <c r="T69" i="20"/>
  <c r="T75" i="20"/>
  <c r="U17" i="20"/>
  <c r="T17" i="20"/>
  <c r="U42" i="20"/>
  <c r="T42" i="20"/>
  <c r="T61" i="20"/>
  <c r="U61" i="20"/>
  <c r="T48" i="21"/>
  <c r="U48" i="21"/>
  <c r="U61" i="21"/>
  <c r="T61" i="21"/>
  <c r="U61" i="22"/>
  <c r="T61" i="22"/>
  <c r="Q87" i="18"/>
  <c r="U55" i="19"/>
  <c r="T55" i="19"/>
  <c r="E87" i="19"/>
  <c r="E115" i="19" s="1"/>
  <c r="T32" i="20"/>
  <c r="U32" i="20"/>
  <c r="U35" i="20"/>
  <c r="T35" i="20"/>
  <c r="E87" i="20"/>
  <c r="E115" i="20" s="1"/>
  <c r="T88" i="20"/>
  <c r="Q17" i="21"/>
  <c r="U17" i="21" s="1"/>
  <c r="U52" i="21"/>
  <c r="T52" i="21"/>
  <c r="U95" i="21"/>
  <c r="T95" i="21"/>
  <c r="R87" i="18"/>
  <c r="P87" i="19"/>
  <c r="P114" i="19" s="1"/>
  <c r="T92" i="19"/>
  <c r="T12" i="20"/>
  <c r="T23" i="20"/>
  <c r="T40" i="20"/>
  <c r="T51" i="20"/>
  <c r="T63" i="20"/>
  <c r="U74" i="20"/>
  <c r="T74" i="20"/>
  <c r="U73" i="20"/>
  <c r="T73" i="20"/>
  <c r="P87" i="20"/>
  <c r="T90" i="20"/>
  <c r="U16" i="21"/>
  <c r="T23" i="21"/>
  <c r="T34" i="21"/>
  <c r="T45" i="21"/>
  <c r="Q61" i="21"/>
  <c r="U64" i="21"/>
  <c r="T64" i="21"/>
  <c r="P69" i="21"/>
  <c r="T69" i="21" s="1"/>
  <c r="S87" i="18"/>
  <c r="U68" i="19"/>
  <c r="T68" i="19"/>
  <c r="Q87" i="19"/>
  <c r="U87" i="19" s="1"/>
  <c r="U55" i="20"/>
  <c r="Q87" i="20"/>
  <c r="U42" i="21"/>
  <c r="T42" i="21"/>
  <c r="U37" i="21"/>
  <c r="U47" i="21"/>
  <c r="T47" i="21"/>
  <c r="T59" i="21"/>
  <c r="U59" i="21"/>
  <c r="Q73" i="21"/>
  <c r="U26" i="22"/>
  <c r="T26" i="22"/>
  <c r="U61" i="23"/>
  <c r="T61" i="23"/>
  <c r="R87" i="19"/>
  <c r="R87" i="20"/>
  <c r="T89" i="20"/>
  <c r="T31" i="21"/>
  <c r="U26" i="23"/>
  <c r="T26" i="23"/>
  <c r="U68" i="20"/>
  <c r="T68" i="20"/>
  <c r="T75" i="21"/>
  <c r="U69" i="21"/>
  <c r="U75" i="21"/>
  <c r="T17" i="21"/>
  <c r="U9" i="21"/>
  <c r="U35" i="21"/>
  <c r="T35" i="21"/>
  <c r="U55" i="21"/>
  <c r="R87" i="16"/>
  <c r="P87" i="17"/>
  <c r="T87" i="17" s="1"/>
  <c r="T74" i="18"/>
  <c r="U73" i="18"/>
  <c r="T73" i="18"/>
  <c r="U74" i="18"/>
  <c r="U75" i="19"/>
  <c r="U69" i="19"/>
  <c r="T75" i="19"/>
  <c r="T69" i="19"/>
  <c r="T17" i="19"/>
  <c r="U17" i="19"/>
  <c r="U42" i="19"/>
  <c r="T42" i="19"/>
  <c r="T45" i="19"/>
  <c r="U71" i="19"/>
  <c r="T88" i="19"/>
  <c r="U9" i="20"/>
  <c r="U37" i="20"/>
  <c r="U88" i="20"/>
  <c r="T20" i="21"/>
  <c r="U30" i="21"/>
  <c r="T58" i="21"/>
  <c r="T67" i="21"/>
  <c r="T72" i="21"/>
  <c r="R87" i="21"/>
  <c r="T90" i="21"/>
  <c r="U91" i="21"/>
  <c r="T10" i="22"/>
  <c r="U11" i="22"/>
  <c r="T21" i="22"/>
  <c r="U22" i="22"/>
  <c r="T38" i="22"/>
  <c r="U39" i="22"/>
  <c r="T55" i="22"/>
  <c r="T50" i="22"/>
  <c r="U51" i="22"/>
  <c r="T74" i="22"/>
  <c r="U73" i="22"/>
  <c r="T73" i="22"/>
  <c r="U74" i="22"/>
  <c r="T95" i="22"/>
  <c r="U96" i="22"/>
  <c r="T15" i="23"/>
  <c r="U16" i="23"/>
  <c r="U19" i="23"/>
  <c r="T29" i="23"/>
  <c r="U30" i="23"/>
  <c r="T46" i="23"/>
  <c r="U47" i="23"/>
  <c r="T54" i="23"/>
  <c r="T57" i="23"/>
  <c r="U58" i="23"/>
  <c r="T66" i="23"/>
  <c r="U67" i="23"/>
  <c r="T71" i="23"/>
  <c r="S87" i="23"/>
  <c r="T89" i="23"/>
  <c r="U90" i="23"/>
  <c r="Q115" i="23"/>
  <c r="S87" i="21"/>
  <c r="U75" i="23"/>
  <c r="U69" i="23"/>
  <c r="T75" i="23"/>
  <c r="T69" i="23"/>
  <c r="T17" i="23"/>
  <c r="U17" i="23"/>
  <c r="U42" i="23"/>
  <c r="T42" i="23"/>
  <c r="T65" i="23"/>
  <c r="E82" i="19"/>
  <c r="E82" i="18"/>
  <c r="E82" i="17"/>
  <c r="E82" i="15"/>
  <c r="E82" i="14"/>
  <c r="T110" i="1"/>
  <c r="U111" i="17"/>
  <c r="T111" i="17"/>
  <c r="U68" i="22"/>
  <c r="T68" i="22"/>
  <c r="E87" i="22"/>
  <c r="E115" i="22" s="1"/>
  <c r="U32" i="23"/>
  <c r="T32" i="23"/>
  <c r="T35" i="23"/>
  <c r="U35" i="23"/>
  <c r="M114" i="23"/>
  <c r="S114" i="23" s="1"/>
  <c r="T15" i="22"/>
  <c r="T29" i="22"/>
  <c r="T47" i="22"/>
  <c r="T58" i="22"/>
  <c r="T67" i="22"/>
  <c r="P87" i="22"/>
  <c r="T92" i="22"/>
  <c r="T12" i="23"/>
  <c r="T23" i="23"/>
  <c r="T40" i="23"/>
  <c r="T51" i="23"/>
  <c r="T63" i="23"/>
  <c r="T73" i="23"/>
  <c r="U74" i="23"/>
  <c r="T74" i="23"/>
  <c r="U73" i="23"/>
  <c r="T94" i="23"/>
  <c r="E82" i="16"/>
  <c r="E82" i="11"/>
  <c r="E82" i="10"/>
  <c r="E82" i="9"/>
  <c r="E82" i="7"/>
  <c r="E82" i="6"/>
  <c r="T111" i="20"/>
  <c r="S97" i="19"/>
  <c r="L114" i="19"/>
  <c r="R114" i="19" s="1"/>
  <c r="U105" i="18"/>
  <c r="T105" i="18"/>
  <c r="U74" i="21"/>
  <c r="T74" i="21"/>
  <c r="U73" i="21"/>
  <c r="T73" i="21"/>
  <c r="U75" i="22"/>
  <c r="T75" i="22"/>
  <c r="U69" i="22"/>
  <c r="U17" i="22"/>
  <c r="T17" i="22"/>
  <c r="T42" i="22"/>
  <c r="U42" i="22"/>
  <c r="Q87" i="22"/>
  <c r="T39" i="23"/>
  <c r="U55" i="23"/>
  <c r="T55" i="23"/>
  <c r="T50" i="23"/>
  <c r="E87" i="23"/>
  <c r="E115" i="23" s="1"/>
  <c r="U87" i="23"/>
  <c r="T93" i="23"/>
  <c r="U99" i="1"/>
  <c r="T103" i="1"/>
  <c r="T109" i="1"/>
  <c r="U100" i="23"/>
  <c r="U103" i="22"/>
  <c r="U111" i="22"/>
  <c r="E87" i="21"/>
  <c r="E115" i="21" s="1"/>
  <c r="T115" i="21" s="1"/>
  <c r="U32" i="22"/>
  <c r="T32" i="22"/>
  <c r="U35" i="22"/>
  <c r="T35" i="22"/>
  <c r="R87" i="22"/>
  <c r="P87" i="23"/>
  <c r="T87" i="23" s="1"/>
  <c r="E82" i="8"/>
  <c r="E82" i="3"/>
  <c r="E82" i="2"/>
  <c r="E97" i="1"/>
  <c r="T97" i="1" s="1"/>
  <c r="U107" i="1"/>
  <c r="T111" i="1"/>
  <c r="S97" i="20"/>
  <c r="T99" i="20"/>
  <c r="T103" i="20"/>
  <c r="T107" i="20"/>
  <c r="T100" i="19"/>
  <c r="T104" i="19"/>
  <c r="T108" i="19"/>
  <c r="T112" i="19"/>
  <c r="T109" i="18"/>
  <c r="E97" i="17"/>
  <c r="E114" i="17" s="1"/>
  <c r="U68" i="23"/>
  <c r="T68" i="23"/>
  <c r="T109" i="23"/>
  <c r="T111" i="23"/>
  <c r="U100" i="21"/>
  <c r="T102" i="21"/>
  <c r="U108" i="21"/>
  <c r="T110" i="21"/>
  <c r="L114" i="21"/>
  <c r="R114" i="21" s="1"/>
  <c r="U105" i="20"/>
  <c r="U102" i="19"/>
  <c r="U110" i="19"/>
  <c r="R97" i="18"/>
  <c r="L114" i="18"/>
  <c r="R114" i="18" s="1"/>
  <c r="T107" i="18"/>
  <c r="U68" i="21"/>
  <c r="T68" i="21"/>
  <c r="Q87" i="21"/>
  <c r="T63" i="22"/>
  <c r="T88" i="22"/>
  <c r="R87" i="23"/>
  <c r="E82" i="23"/>
  <c r="E82" i="22"/>
  <c r="U107" i="23"/>
  <c r="T108" i="22"/>
  <c r="T110" i="20"/>
  <c r="U101" i="18"/>
  <c r="M114" i="12"/>
  <c r="S114" i="12" s="1"/>
  <c r="R115" i="9"/>
  <c r="E97" i="8"/>
  <c r="T97" i="8" s="1"/>
  <c r="T98" i="7"/>
  <c r="T98" i="4"/>
  <c r="T100" i="4"/>
  <c r="T102" i="4"/>
  <c r="T101" i="16"/>
  <c r="T103" i="16"/>
  <c r="T107" i="16"/>
  <c r="T111" i="16"/>
  <c r="S97" i="14"/>
  <c r="U103" i="14"/>
  <c r="U111" i="14"/>
  <c r="T111" i="12"/>
  <c r="T108" i="10"/>
  <c r="T110" i="10"/>
  <c r="T112" i="10"/>
  <c r="R115" i="10"/>
  <c r="T99" i="9"/>
  <c r="T101" i="9"/>
  <c r="T104" i="7"/>
  <c r="T106" i="7"/>
  <c r="R115" i="7"/>
  <c r="T98" i="6"/>
  <c r="T100" i="6"/>
  <c r="T98" i="5"/>
  <c r="T100" i="5"/>
  <c r="R115" i="5"/>
  <c r="T106" i="4"/>
  <c r="T108" i="4"/>
  <c r="T110" i="4"/>
  <c r="R97" i="3"/>
  <c r="T99" i="3"/>
  <c r="U109" i="16"/>
  <c r="T104" i="15"/>
  <c r="T112" i="15"/>
  <c r="T98" i="13"/>
  <c r="T106" i="13"/>
  <c r="T108" i="13"/>
  <c r="R114" i="12"/>
  <c r="T101" i="12"/>
  <c r="T103" i="12"/>
  <c r="T100" i="11"/>
  <c r="T102" i="11"/>
  <c r="T106" i="11"/>
  <c r="T108" i="11"/>
  <c r="T110" i="11"/>
  <c r="R115" i="11"/>
  <c r="T105" i="9"/>
  <c r="T107" i="9"/>
  <c r="T109" i="9"/>
  <c r="T98" i="8"/>
  <c r="T112" i="7"/>
  <c r="U98" i="6"/>
  <c r="T104" i="6"/>
  <c r="T106" i="6"/>
  <c r="T108" i="6"/>
  <c r="T106" i="5"/>
  <c r="T108" i="5"/>
  <c r="S97" i="3"/>
  <c r="T103" i="3"/>
  <c r="T105" i="3"/>
  <c r="T107" i="3"/>
  <c r="T100" i="2"/>
  <c r="T102" i="2"/>
  <c r="T104" i="2"/>
  <c r="T110" i="2"/>
  <c r="T98" i="16"/>
  <c r="U98" i="15"/>
  <c r="U106" i="15"/>
  <c r="T100" i="14"/>
  <c r="T108" i="14"/>
  <c r="U104" i="13"/>
  <c r="T112" i="13"/>
  <c r="T99" i="12"/>
  <c r="T99" i="10"/>
  <c r="T102" i="8"/>
  <c r="T104" i="8"/>
  <c r="T106" i="8"/>
  <c r="T112" i="6"/>
  <c r="T111" i="3"/>
  <c r="T108" i="2"/>
  <c r="R115" i="12"/>
  <c r="L114" i="8"/>
  <c r="R114" i="8" s="1"/>
  <c r="F114" i="21"/>
  <c r="H114" i="19"/>
  <c r="J114" i="22"/>
  <c r="J114" i="1"/>
  <c r="R115" i="22"/>
  <c r="R115" i="1"/>
  <c r="D114" i="18"/>
  <c r="N115" i="23"/>
  <c r="R115" i="23" s="1"/>
  <c r="H114" i="21"/>
  <c r="D114" i="20"/>
  <c r="H115" i="19"/>
  <c r="L114" i="16"/>
  <c r="R114" i="16" s="1"/>
  <c r="H114" i="15"/>
  <c r="R114" i="23"/>
  <c r="P114" i="23"/>
  <c r="D114" i="22"/>
  <c r="J115" i="22"/>
  <c r="J114" i="20"/>
  <c r="D114" i="16"/>
  <c r="L114" i="1"/>
  <c r="R114" i="1" s="1"/>
  <c r="B114" i="20"/>
  <c r="P114" i="17"/>
  <c r="P115" i="17"/>
  <c r="T87" i="21"/>
  <c r="T87" i="15"/>
  <c r="D114" i="1"/>
  <c r="F114" i="23"/>
  <c r="L114" i="20"/>
  <c r="R114" i="20" s="1"/>
  <c r="R115" i="19"/>
  <c r="H114" i="23"/>
  <c r="P114" i="15"/>
  <c r="B114" i="22"/>
  <c r="R114" i="5"/>
  <c r="U97" i="1"/>
  <c r="U97" i="8"/>
  <c r="E114" i="8"/>
  <c r="U105" i="16"/>
  <c r="T105" i="16"/>
  <c r="U109" i="2"/>
  <c r="T109" i="2"/>
  <c r="R97" i="1"/>
  <c r="T98" i="23"/>
  <c r="E97" i="23"/>
  <c r="U104" i="21"/>
  <c r="T104" i="21"/>
  <c r="U100" i="18"/>
  <c r="T100" i="18"/>
  <c r="E97" i="18"/>
  <c r="L114" i="17"/>
  <c r="R114" i="17" s="1"/>
  <c r="R97" i="17"/>
  <c r="U105" i="17"/>
  <c r="T105" i="17"/>
  <c r="U99" i="14"/>
  <c r="T99" i="14"/>
  <c r="U107" i="14"/>
  <c r="T107" i="14"/>
  <c r="U101" i="10"/>
  <c r="T101" i="10"/>
  <c r="U103" i="10"/>
  <c r="T103" i="10"/>
  <c r="S97" i="8"/>
  <c r="M114" i="8"/>
  <c r="S114" i="8" s="1"/>
  <c r="U111" i="8"/>
  <c r="T111" i="8"/>
  <c r="U101" i="3"/>
  <c r="T101" i="3"/>
  <c r="E97" i="16"/>
  <c r="U103" i="8"/>
  <c r="T103" i="8"/>
  <c r="S97" i="1"/>
  <c r="T100" i="1"/>
  <c r="T108" i="1"/>
  <c r="T101" i="23"/>
  <c r="U106" i="23"/>
  <c r="T100" i="22"/>
  <c r="U106" i="22"/>
  <c r="T106" i="22"/>
  <c r="U112" i="21"/>
  <c r="T112" i="21"/>
  <c r="U101" i="20"/>
  <c r="T101" i="20"/>
  <c r="U106" i="20"/>
  <c r="T99" i="19"/>
  <c r="U111" i="19"/>
  <c r="T111" i="19"/>
  <c r="U108" i="18"/>
  <c r="T108" i="18"/>
  <c r="U99" i="15"/>
  <c r="T99" i="15"/>
  <c r="U107" i="15"/>
  <c r="T107" i="15"/>
  <c r="U105" i="13"/>
  <c r="T105" i="13"/>
  <c r="U109" i="10"/>
  <c r="T109" i="10"/>
  <c r="U111" i="10"/>
  <c r="T111" i="10"/>
  <c r="U109" i="3"/>
  <c r="T109" i="3"/>
  <c r="U105" i="12"/>
  <c r="T105" i="12"/>
  <c r="T101" i="11"/>
  <c r="U101" i="11"/>
  <c r="U100" i="1"/>
  <c r="T105" i="1"/>
  <c r="T103" i="23"/>
  <c r="T108" i="23"/>
  <c r="R97" i="22"/>
  <c r="L114" i="22"/>
  <c r="R114" i="22" s="1"/>
  <c r="T98" i="21"/>
  <c r="U109" i="20"/>
  <c r="T109" i="20"/>
  <c r="U100" i="17"/>
  <c r="T100" i="17"/>
  <c r="U110" i="12"/>
  <c r="T110" i="12"/>
  <c r="T112" i="12"/>
  <c r="U112" i="12"/>
  <c r="U100" i="7"/>
  <c r="T100" i="7"/>
  <c r="E97" i="7"/>
  <c r="U102" i="7"/>
  <c r="T102" i="7"/>
  <c r="U104" i="22"/>
  <c r="T106" i="21"/>
  <c r="U98" i="19"/>
  <c r="T98" i="19"/>
  <c r="E97" i="19"/>
  <c r="U103" i="19"/>
  <c r="U103" i="18"/>
  <c r="T103" i="18"/>
  <c r="U108" i="17"/>
  <c r="T108" i="17"/>
  <c r="M114" i="17"/>
  <c r="S114" i="17" s="1"/>
  <c r="U100" i="12"/>
  <c r="T100" i="12"/>
  <c r="U107" i="4"/>
  <c r="T107" i="4"/>
  <c r="U98" i="22"/>
  <c r="T98" i="22"/>
  <c r="E97" i="22"/>
  <c r="M114" i="16"/>
  <c r="S114" i="16" s="1"/>
  <c r="S97" i="16"/>
  <c r="R97" i="23"/>
  <c r="E97" i="21"/>
  <c r="S97" i="21"/>
  <c r="M114" i="21"/>
  <c r="S114" i="21" s="1"/>
  <c r="U106" i="19"/>
  <c r="T106" i="19"/>
  <c r="U111" i="18"/>
  <c r="T111" i="18"/>
  <c r="U102" i="16"/>
  <c r="T102" i="16"/>
  <c r="U110" i="16"/>
  <c r="T110" i="16"/>
  <c r="U102" i="15"/>
  <c r="T102" i="15"/>
  <c r="U110" i="15"/>
  <c r="T110" i="15"/>
  <c r="U98" i="12"/>
  <c r="T98" i="12"/>
  <c r="E97" i="12"/>
  <c r="U112" i="11"/>
  <c r="T112" i="11"/>
  <c r="U105" i="11"/>
  <c r="T105" i="11"/>
  <c r="U105" i="8"/>
  <c r="T105" i="8"/>
  <c r="U101" i="2"/>
  <c r="T101" i="2"/>
  <c r="T99" i="22"/>
  <c r="T98" i="20"/>
  <c r="E97" i="20"/>
  <c r="U104" i="14"/>
  <c r="T104" i="14"/>
  <c r="U112" i="14"/>
  <c r="T112" i="14"/>
  <c r="U100" i="13"/>
  <c r="T100" i="13"/>
  <c r="U110" i="13"/>
  <c r="T110" i="13"/>
  <c r="U103" i="9"/>
  <c r="T103" i="9"/>
  <c r="U108" i="7"/>
  <c r="T108" i="7"/>
  <c r="U110" i="7"/>
  <c r="T110" i="7"/>
  <c r="E114" i="6"/>
  <c r="U97" i="6"/>
  <c r="T97" i="6"/>
  <c r="U99" i="6"/>
  <c r="T99" i="6"/>
  <c r="U102" i="5"/>
  <c r="T102" i="5"/>
  <c r="U104" i="5"/>
  <c r="T104" i="5"/>
  <c r="L114" i="14"/>
  <c r="R114" i="14" s="1"/>
  <c r="E97" i="13"/>
  <c r="L114" i="13"/>
  <c r="R114" i="13" s="1"/>
  <c r="U107" i="12"/>
  <c r="T107" i="12"/>
  <c r="U109" i="11"/>
  <c r="T109" i="11"/>
  <c r="U98" i="10"/>
  <c r="T98" i="10"/>
  <c r="E97" i="10"/>
  <c r="U111" i="9"/>
  <c r="T111" i="9"/>
  <c r="U100" i="8"/>
  <c r="T100" i="8"/>
  <c r="U105" i="6"/>
  <c r="T105" i="6"/>
  <c r="U107" i="6"/>
  <c r="T107" i="6"/>
  <c r="U110" i="5"/>
  <c r="T110" i="5"/>
  <c r="U112" i="5"/>
  <c r="T112" i="5"/>
  <c r="U104" i="4"/>
  <c r="T104" i="4"/>
  <c r="R97" i="12"/>
  <c r="U106" i="10"/>
  <c r="T106" i="10"/>
  <c r="L114" i="9"/>
  <c r="R114" i="9" s="1"/>
  <c r="U108" i="8"/>
  <c r="T108" i="8"/>
  <c r="S97" i="6"/>
  <c r="U112" i="4"/>
  <c r="T112" i="4"/>
  <c r="U105" i="7"/>
  <c r="T105" i="7"/>
  <c r="E97" i="5"/>
  <c r="U99" i="5"/>
  <c r="T99" i="5"/>
  <c r="U104" i="3"/>
  <c r="T104" i="3"/>
  <c r="T103" i="21"/>
  <c r="T111" i="21"/>
  <c r="T100" i="20"/>
  <c r="T108" i="20"/>
  <c r="T105" i="19"/>
  <c r="T102" i="18"/>
  <c r="T110" i="18"/>
  <c r="T99" i="17"/>
  <c r="T107" i="17"/>
  <c r="T104" i="16"/>
  <c r="T112" i="16"/>
  <c r="T101" i="15"/>
  <c r="T109" i="15"/>
  <c r="E97" i="14"/>
  <c r="T98" i="14"/>
  <c r="T106" i="14"/>
  <c r="T102" i="13"/>
  <c r="U107" i="13"/>
  <c r="T115" i="13"/>
  <c r="T102" i="12"/>
  <c r="T109" i="12"/>
  <c r="E97" i="11"/>
  <c r="T98" i="11"/>
  <c r="U104" i="11"/>
  <c r="T104" i="11"/>
  <c r="U98" i="9"/>
  <c r="T98" i="9"/>
  <c r="E97" i="9"/>
  <c r="U100" i="9"/>
  <c r="T100" i="9"/>
  <c r="R97" i="7"/>
  <c r="M114" i="7"/>
  <c r="S114" i="7" s="1"/>
  <c r="U102" i="6"/>
  <c r="T102" i="6"/>
  <c r="U107" i="5"/>
  <c r="T107" i="5"/>
  <c r="U112" i="3"/>
  <c r="T112" i="3"/>
  <c r="E97" i="15"/>
  <c r="U106" i="9"/>
  <c r="T106" i="9"/>
  <c r="U108" i="9"/>
  <c r="T108" i="9"/>
  <c r="U110" i="6"/>
  <c r="T110" i="6"/>
  <c r="E97" i="4"/>
  <c r="U99" i="4"/>
  <c r="T99" i="4"/>
  <c r="U101" i="4"/>
  <c r="T101" i="4"/>
  <c r="T112" i="2"/>
  <c r="L114" i="4"/>
  <c r="R114" i="4" s="1"/>
  <c r="E97" i="2"/>
  <c r="T98" i="2"/>
  <c r="T106" i="2"/>
  <c r="T109" i="4"/>
  <c r="E97" i="3"/>
  <c r="T98" i="3"/>
  <c r="T106" i="3"/>
  <c r="T103" i="2"/>
  <c r="U32" i="8" l="1"/>
  <c r="U32" i="4"/>
  <c r="P115" i="19"/>
  <c r="T26" i="4"/>
  <c r="U32" i="6"/>
  <c r="T97" i="17"/>
  <c r="U61" i="12"/>
  <c r="T61" i="10"/>
  <c r="U61" i="7"/>
  <c r="T61" i="3"/>
  <c r="U61" i="19"/>
  <c r="T61" i="19"/>
  <c r="U115" i="16"/>
  <c r="T115" i="7"/>
  <c r="Q115" i="3"/>
  <c r="U115" i="3" s="1"/>
  <c r="Q114" i="3"/>
  <c r="P114" i="1"/>
  <c r="P115" i="1"/>
  <c r="T115" i="1" s="1"/>
  <c r="P115" i="3"/>
  <c r="T115" i="3" s="1"/>
  <c r="P114" i="3"/>
  <c r="U87" i="22"/>
  <c r="Q115" i="22"/>
  <c r="U115" i="22" s="1"/>
  <c r="Q114" i="22"/>
  <c r="U87" i="20"/>
  <c r="Q115" i="20"/>
  <c r="Q114" i="20"/>
  <c r="P115" i="20"/>
  <c r="T115" i="20" s="1"/>
  <c r="P114" i="20"/>
  <c r="T115" i="17"/>
  <c r="U87" i="14"/>
  <c r="Q115" i="14"/>
  <c r="Q114" i="14"/>
  <c r="P115" i="12"/>
  <c r="P114" i="12"/>
  <c r="U32" i="13"/>
  <c r="T32" i="13"/>
  <c r="Q115" i="9"/>
  <c r="Q114" i="9"/>
  <c r="Q115" i="21"/>
  <c r="U115" i="21" s="1"/>
  <c r="Q114" i="21"/>
  <c r="U87" i="21"/>
  <c r="P114" i="16"/>
  <c r="P115" i="16"/>
  <c r="T115" i="16" s="1"/>
  <c r="P115" i="13"/>
  <c r="P114" i="13"/>
  <c r="U26" i="1"/>
  <c r="T26" i="1"/>
  <c r="P115" i="23"/>
  <c r="T115" i="19"/>
  <c r="P114" i="18"/>
  <c r="P115" i="18"/>
  <c r="T115" i="18" s="1"/>
  <c r="T115" i="12"/>
  <c r="Q114" i="17"/>
  <c r="U114" i="17" s="1"/>
  <c r="Q115" i="17"/>
  <c r="U115" i="17" s="1"/>
  <c r="T87" i="11"/>
  <c r="P115" i="11"/>
  <c r="T115" i="11" s="1"/>
  <c r="P114" i="11"/>
  <c r="U87" i="10"/>
  <c r="Q115" i="10"/>
  <c r="U115" i="10" s="1"/>
  <c r="Q114" i="10"/>
  <c r="U87" i="8"/>
  <c r="Q115" i="8"/>
  <c r="U115" i="8" s="1"/>
  <c r="Q114" i="8"/>
  <c r="P115" i="7"/>
  <c r="P114" i="7"/>
  <c r="T87" i="6"/>
  <c r="P115" i="6"/>
  <c r="T115" i="6" s="1"/>
  <c r="P114" i="6"/>
  <c r="T114" i="6" s="1"/>
  <c r="T87" i="4"/>
  <c r="P115" i="4"/>
  <c r="T115" i="4" s="1"/>
  <c r="P114" i="4"/>
  <c r="T87" i="1"/>
  <c r="U87" i="1"/>
  <c r="Q114" i="1"/>
  <c r="Q115" i="1"/>
  <c r="T114" i="17"/>
  <c r="T115" i="23"/>
  <c r="U115" i="23"/>
  <c r="P115" i="22"/>
  <c r="T115" i="22" s="1"/>
  <c r="P114" i="22"/>
  <c r="Q115" i="19"/>
  <c r="U115" i="19" s="1"/>
  <c r="Q114" i="19"/>
  <c r="T87" i="20"/>
  <c r="U115" i="14"/>
  <c r="U87" i="6"/>
  <c r="Q115" i="6"/>
  <c r="U115" i="6" s="1"/>
  <c r="Q114" i="6"/>
  <c r="U114" i="6" s="1"/>
  <c r="P115" i="9"/>
  <c r="P114" i="9"/>
  <c r="U115" i="9"/>
  <c r="T115" i="9"/>
  <c r="U115" i="1"/>
  <c r="U115" i="2"/>
  <c r="T115" i="2"/>
  <c r="U97" i="17"/>
  <c r="E114" i="1"/>
  <c r="T87" i="19"/>
  <c r="U115" i="20"/>
  <c r="T26" i="17"/>
  <c r="U26" i="17"/>
  <c r="Q115" i="15"/>
  <c r="U115" i="15" s="1"/>
  <c r="Q114" i="15"/>
  <c r="U87" i="15"/>
  <c r="U87" i="9"/>
  <c r="T87" i="8"/>
  <c r="P115" i="8"/>
  <c r="T115" i="8" s="1"/>
  <c r="P114" i="8"/>
  <c r="T114" i="8" s="1"/>
  <c r="Q115" i="7"/>
  <c r="U115" i="7" s="1"/>
  <c r="Q114" i="7"/>
  <c r="U87" i="4"/>
  <c r="Q115" i="4"/>
  <c r="U115" i="4" s="1"/>
  <c r="Q114" i="4"/>
  <c r="U87" i="18"/>
  <c r="Q115" i="18"/>
  <c r="U115" i="18" s="1"/>
  <c r="Q114" i="18"/>
  <c r="Q115" i="11"/>
  <c r="U115" i="11" s="1"/>
  <c r="Q114" i="11"/>
  <c r="T115" i="15"/>
  <c r="T87" i="10"/>
  <c r="P115" i="10"/>
  <c r="T115" i="10" s="1"/>
  <c r="P114" i="10"/>
  <c r="U87" i="12"/>
  <c r="Q115" i="12"/>
  <c r="U115" i="12" s="1"/>
  <c r="Q114" i="12"/>
  <c r="P115" i="5"/>
  <c r="T115" i="5" s="1"/>
  <c r="P114" i="5"/>
  <c r="T87" i="22"/>
  <c r="T87" i="16"/>
  <c r="P115" i="14"/>
  <c r="T115" i="14" s="1"/>
  <c r="P114" i="14"/>
  <c r="Q115" i="5"/>
  <c r="U115" i="5" s="1"/>
  <c r="Q114" i="5"/>
  <c r="T87" i="2"/>
  <c r="P115" i="2"/>
  <c r="P114" i="2"/>
  <c r="U97" i="12"/>
  <c r="T97" i="12"/>
  <c r="E114" i="12"/>
  <c r="E114" i="5"/>
  <c r="U97" i="5"/>
  <c r="T97" i="5"/>
  <c r="E114" i="21"/>
  <c r="T97" i="21"/>
  <c r="U97" i="21"/>
  <c r="U97" i="7"/>
  <c r="T97" i="7"/>
  <c r="E114" i="7"/>
  <c r="E114" i="16"/>
  <c r="U97" i="16"/>
  <c r="T97" i="16"/>
  <c r="U114" i="8"/>
  <c r="E114" i="14"/>
  <c r="U97" i="14"/>
  <c r="T97" i="14"/>
  <c r="U97" i="19"/>
  <c r="T97" i="19"/>
  <c r="E114" i="19"/>
  <c r="U97" i="23"/>
  <c r="E114" i="23"/>
  <c r="T97" i="23"/>
  <c r="U97" i="9"/>
  <c r="T97" i="9"/>
  <c r="E114" i="9"/>
  <c r="E114" i="3"/>
  <c r="U97" i="3"/>
  <c r="T97" i="3"/>
  <c r="U97" i="13"/>
  <c r="T97" i="13"/>
  <c r="E114" i="13"/>
  <c r="T97" i="10"/>
  <c r="E114" i="10"/>
  <c r="U97" i="10"/>
  <c r="E114" i="15"/>
  <c r="U97" i="15"/>
  <c r="T97" i="15"/>
  <c r="T97" i="20"/>
  <c r="E114" i="20"/>
  <c r="U97" i="20"/>
  <c r="T97" i="22"/>
  <c r="E114" i="22"/>
  <c r="U97" i="22"/>
  <c r="U97" i="18"/>
  <c r="T97" i="18"/>
  <c r="E114" i="18"/>
  <c r="T97" i="2"/>
  <c r="E114" i="2"/>
  <c r="U97" i="2"/>
  <c r="E114" i="4"/>
  <c r="U97" i="4"/>
  <c r="T97" i="4"/>
  <c r="E114" i="11"/>
  <c r="U97" i="11"/>
  <c r="T97" i="11"/>
  <c r="U114" i="1" l="1"/>
  <c r="T114" i="1"/>
  <c r="T114" i="22"/>
  <c r="U114" i="22"/>
  <c r="U114" i="10"/>
  <c r="T114" i="10"/>
  <c r="U114" i="19"/>
  <c r="T114" i="19"/>
  <c r="T114" i="7"/>
  <c r="U114" i="7"/>
  <c r="U114" i="5"/>
  <c r="T114" i="5"/>
  <c r="T114" i="12"/>
  <c r="U114" i="12"/>
  <c r="U114" i="21"/>
  <c r="T114" i="21"/>
  <c r="U114" i="2"/>
  <c r="T114" i="2"/>
  <c r="U114" i="16"/>
  <c r="T114" i="16"/>
  <c r="U114" i="18"/>
  <c r="T114" i="18"/>
  <c r="U114" i="14"/>
  <c r="T114" i="14"/>
  <c r="U114" i="4"/>
  <c r="T114" i="4"/>
  <c r="U114" i="3"/>
  <c r="T114" i="3"/>
  <c r="U114" i="20"/>
  <c r="T114" i="20"/>
  <c r="U114" i="9"/>
  <c r="T114" i="9"/>
  <c r="U114" i="11"/>
  <c r="T114" i="11"/>
  <c r="U114" i="13"/>
  <c r="T114" i="13"/>
  <c r="U114" i="15"/>
  <c r="T114" i="15"/>
  <c r="U114" i="23"/>
  <c r="T114" i="23"/>
</calcChain>
</file>

<file path=xl/sharedStrings.xml><?xml version="1.0" encoding="utf-8"?>
<sst xmlns="http://schemas.openxmlformats.org/spreadsheetml/2006/main" count="7916" uniqueCount="149">
  <si>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</si>
  <si>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</si>
  <si>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</si>
  <si>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</si>
  <si>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NORTH WEST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</si>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</sst>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60900000</v>
      </c>
      <c r="C10" s="108"/>
      <c r="D10" s="108"/>
      <c r="E10" s="108">
        <f t="shared" ref="E10:E17" si="0">$B10      +$C10      +$D10</f>
        <v>60900000</v>
      </c>
      <c r="F10" s="109">
        <v>60900000</v>
      </c>
      <c r="G10" s="110">
        <v>60900000</v>
      </c>
      <c r="H10" s="109">
        <v>15249000</v>
      </c>
      <c r="I10" s="110">
        <v>9549959</v>
      </c>
      <c r="J10" s="109">
        <v>5313000</v>
      </c>
      <c r="K10" s="110">
        <v>7001976</v>
      </c>
      <c r="L10" s="109">
        <v>4471000</v>
      </c>
      <c r="M10" s="110">
        <v>5956618</v>
      </c>
      <c r="N10" s="109"/>
      <c r="O10" s="110">
        <v>4483779</v>
      </c>
      <c r="P10" s="109">
        <f t="shared" ref="P10:P17" si="1">$H10      +$J10      +$L10      +$N10</f>
        <v>25033000</v>
      </c>
      <c r="Q10" s="110">
        <f t="shared" ref="Q10:Q17" si="2">$I10      +$K10      +$M10      +$O10</f>
        <v>26992332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-24.726094572457054</v>
      </c>
      <c r="T10" s="54">
        <f t="shared" ref="T10:T16" si="5">IF(($E10      =0),0,(($P10      /$E10      )*100))</f>
        <v>41.105090311986864</v>
      </c>
      <c r="U10" s="56">
        <f t="shared" ref="U10:U16" si="6">IF(($E10      =0),0,(($Q10      /$E10      )*100))</f>
        <v>44.322384236453196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>
        <v>-1000000</v>
      </c>
      <c r="D11" s="108"/>
      <c r="E11" s="108">
        <f t="shared" si="0"/>
        <v>2000000</v>
      </c>
      <c r="F11" s="109">
        <v>2000000</v>
      </c>
      <c r="G11" s="110">
        <v>2000000</v>
      </c>
      <c r="H11" s="109"/>
      <c r="I11" s="110"/>
      <c r="J11" s="109">
        <v>247000</v>
      </c>
      <c r="K11" s="110"/>
      <c r="L11" s="109">
        <v>778000</v>
      </c>
      <c r="M11" s="110"/>
      <c r="N11" s="109">
        <v>469000</v>
      </c>
      <c r="O11" s="110"/>
      <c r="P11" s="109">
        <f t="shared" si="1"/>
        <v>1494000</v>
      </c>
      <c r="Q11" s="110">
        <f t="shared" si="2"/>
        <v>0</v>
      </c>
      <c r="R11" s="54">
        <f t="shared" si="3"/>
        <v>-39.717223650385606</v>
      </c>
      <c r="S11" s="55">
        <f t="shared" si="4"/>
        <v>0</v>
      </c>
      <c r="T11" s="54">
        <f t="shared" si="5"/>
        <v>74.7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45662000</v>
      </c>
      <c r="C14" s="108">
        <v>-18390000</v>
      </c>
      <c r="D14" s="108"/>
      <c r="E14" s="108">
        <f t="shared" si="0"/>
        <v>27272000</v>
      </c>
      <c r="F14" s="109">
        <v>27272000</v>
      </c>
      <c r="G14" s="110">
        <v>27272000</v>
      </c>
      <c r="H14" s="109">
        <v>9264000</v>
      </c>
      <c r="I14" s="110">
        <v>9528733</v>
      </c>
      <c r="J14" s="109">
        <v>1217000</v>
      </c>
      <c r="K14" s="110">
        <v>2415127</v>
      </c>
      <c r="L14" s="109">
        <v>4985000</v>
      </c>
      <c r="M14" s="110">
        <v>236876</v>
      </c>
      <c r="N14" s="109">
        <v>4640000</v>
      </c>
      <c r="O14" s="110"/>
      <c r="P14" s="109">
        <f t="shared" si="1"/>
        <v>20106000</v>
      </c>
      <c r="Q14" s="110">
        <f t="shared" si="2"/>
        <v>12180736</v>
      </c>
      <c r="R14" s="54">
        <f t="shared" si="3"/>
        <v>-6.9207622868605823</v>
      </c>
      <c r="S14" s="55">
        <f t="shared" si="4"/>
        <v>-100</v>
      </c>
      <c r="T14" s="54">
        <f t="shared" si="5"/>
        <v>73.72396597242593</v>
      </c>
      <c r="U14" s="56">
        <f t="shared" si="6"/>
        <v>44.663889703725431</v>
      </c>
      <c r="V14" s="109">
        <v>4176000</v>
      </c>
      <c r="W14" s="110">
        <v>-4176000</v>
      </c>
    </row>
    <row r="15" spans="1:23" ht="13" customHeight="1" x14ac:dyDescent="0.3">
      <c r="A15" s="53" t="s">
        <v>42</v>
      </c>
      <c r="B15" s="108">
        <v>2400000</v>
      </c>
      <c r="C15" s="108">
        <v>-2059000</v>
      </c>
      <c r="D15" s="108"/>
      <c r="E15" s="108">
        <f t="shared" si="0"/>
        <v>341000</v>
      </c>
      <c r="F15" s="109">
        <v>341000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73481000</v>
      </c>
      <c r="D16" s="108"/>
      <c r="E16" s="108">
        <f t="shared" si="0"/>
        <v>73481000</v>
      </c>
      <c r="F16" s="109">
        <v>73481000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111962000</v>
      </c>
      <c r="C17" s="111">
        <f>SUM(C9:C16)</f>
        <v>52032000</v>
      </c>
      <c r="D17" s="111"/>
      <c r="E17" s="111">
        <f t="shared" si="0"/>
        <v>163994000</v>
      </c>
      <c r="F17" s="112">
        <f t="shared" ref="F17:O17" si="7">SUM(F9:F16)</f>
        <v>163994000</v>
      </c>
      <c r="G17" s="113">
        <f t="shared" si="7"/>
        <v>90172000</v>
      </c>
      <c r="H17" s="112">
        <f t="shared" si="7"/>
        <v>24513000</v>
      </c>
      <c r="I17" s="113">
        <f t="shared" si="7"/>
        <v>19078692</v>
      </c>
      <c r="J17" s="112">
        <f t="shared" si="7"/>
        <v>6777000</v>
      </c>
      <c r="K17" s="113">
        <f t="shared" si="7"/>
        <v>9417103</v>
      </c>
      <c r="L17" s="112">
        <f t="shared" si="7"/>
        <v>10234000</v>
      </c>
      <c r="M17" s="113">
        <f t="shared" si="7"/>
        <v>6193494</v>
      </c>
      <c r="N17" s="112">
        <f t="shared" si="7"/>
        <v>5109000</v>
      </c>
      <c r="O17" s="113">
        <f t="shared" si="7"/>
        <v>4483779</v>
      </c>
      <c r="P17" s="112">
        <f t="shared" si="1"/>
        <v>46633000</v>
      </c>
      <c r="Q17" s="113">
        <f t="shared" si="2"/>
        <v>39173068</v>
      </c>
      <c r="R17" s="58">
        <f t="shared" si="3"/>
        <v>-50.078170803205005</v>
      </c>
      <c r="S17" s="59">
        <f t="shared" si="4"/>
        <v>-27.605015844045383</v>
      </c>
      <c r="T17" s="58">
        <f>IF((SUM($E9:$E14))=0,0,(P17/(SUM($E9:$E14))*100))</f>
        <v>51.715610167235951</v>
      </c>
      <c r="U17" s="60">
        <f>IF((SUM($E9:$E14))=0,0,(Q17/(SUM($E9:$E14))*100))</f>
        <v>43.442607461296191</v>
      </c>
      <c r="V17" s="112">
        <f>SUM(V9:V16)</f>
        <v>4176000</v>
      </c>
      <c r="W17" s="113">
        <f>SUM(W9:W16)</f>
        <v>-4176000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15117000</v>
      </c>
      <c r="C21" s="108"/>
      <c r="D21" s="108"/>
      <c r="E21" s="108">
        <f t="shared" si="8"/>
        <v>15117000</v>
      </c>
      <c r="F21" s="109">
        <v>15117000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22155000</v>
      </c>
      <c r="W22" s="110">
        <v>12379000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15117000</v>
      </c>
      <c r="C26" s="111">
        <f>SUM(C19:C25)</f>
        <v>0</v>
      </c>
      <c r="D26" s="111"/>
      <c r="E26" s="111">
        <f t="shared" si="8"/>
        <v>15117000</v>
      </c>
      <c r="F26" s="112">
        <f t="shared" ref="F26:O26" si="15">SUM(F19:F25)</f>
        <v>15117000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22155000</v>
      </c>
      <c r="W26" s="113">
        <f>SUM(W19:W25)</f>
        <v>12379000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254763000</v>
      </c>
      <c r="C30" s="108">
        <v>258000000</v>
      </c>
      <c r="D30" s="108"/>
      <c r="E30" s="108">
        <f>$B30      +$C30      +$D30</f>
        <v>512763000</v>
      </c>
      <c r="F30" s="109">
        <v>512763000</v>
      </c>
      <c r="G30" s="110">
        <v>512763000</v>
      </c>
      <c r="H30" s="109">
        <v>54691000</v>
      </c>
      <c r="I30" s="110">
        <v>51354125</v>
      </c>
      <c r="J30" s="109">
        <v>66586000</v>
      </c>
      <c r="K30" s="110">
        <v>30831696</v>
      </c>
      <c r="L30" s="109">
        <v>81987000</v>
      </c>
      <c r="M30" s="110">
        <v>-309602014</v>
      </c>
      <c r="N30" s="109">
        <v>309499000</v>
      </c>
      <c r="O30" s="110">
        <v>291132530</v>
      </c>
      <c r="P30" s="109">
        <f>$H30      +$J30      +$L30      +$N30</f>
        <v>512763000</v>
      </c>
      <c r="Q30" s="110">
        <f>$I30      +$K30      +$M30      +$O30</f>
        <v>63716337</v>
      </c>
      <c r="R30" s="54">
        <f>IF(($L30      =0),0,((($N30      -$L30      )/$L30      )*100))</f>
        <v>277.49765206679109</v>
      </c>
      <c r="S30" s="55">
        <f>IF(($M30      =0),0,((($O30      -$M30      )/$M30      )*100))</f>
        <v>-194.03444319971382</v>
      </c>
      <c r="T30" s="54">
        <f>IF(($E30      =0),0,(($P30      /$E30      )*100))</f>
        <v>100</v>
      </c>
      <c r="U30" s="56">
        <f>IF(($E30      =0),0,(($Q30      /$E30      )*100))</f>
        <v>12.426079299793471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11008000</v>
      </c>
      <c r="C31" s="108">
        <v>-204000</v>
      </c>
      <c r="D31" s="108"/>
      <c r="E31" s="108">
        <f>$B31      +$C31      +$D31</f>
        <v>10804000</v>
      </c>
      <c r="F31" s="109">
        <v>10804000</v>
      </c>
      <c r="G31" s="110">
        <v>10804000</v>
      </c>
      <c r="H31" s="109">
        <v>1338000</v>
      </c>
      <c r="I31" s="110">
        <v>2727998</v>
      </c>
      <c r="J31" s="109">
        <v>3002000</v>
      </c>
      <c r="K31" s="110">
        <v>1156180</v>
      </c>
      <c r="L31" s="109">
        <v>3002000</v>
      </c>
      <c r="M31" s="110">
        <v>1837890</v>
      </c>
      <c r="N31" s="109">
        <v>2164000</v>
      </c>
      <c r="O31" s="110">
        <v>-233071</v>
      </c>
      <c r="P31" s="109">
        <f>$H31      +$J31      +$L31      +$N31</f>
        <v>9506000</v>
      </c>
      <c r="Q31" s="110">
        <f>$I31      +$K31      +$M31      +$O31</f>
        <v>5488997</v>
      </c>
      <c r="R31" s="54">
        <f>IF(($L31      =0),0,((($N31      -$L31      )/$L31      )*100))</f>
        <v>-27.914723517654899</v>
      </c>
      <c r="S31" s="55">
        <f>IF(($M31      =0),0,((($O31      -$M31      )/$M31      )*100))</f>
        <v>-112.68144448253159</v>
      </c>
      <c r="T31" s="54">
        <f>IF(($E31      =0),0,(($P31      /$E31      )*100))</f>
        <v>87.985931136616074</v>
      </c>
      <c r="U31" s="56">
        <f>IF(($E31      =0),0,(($Q31      /$E31      )*100))</f>
        <v>50.805229544613105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265771000</v>
      </c>
      <c r="C32" s="111">
        <f>SUM(C28:C31)</f>
        <v>257796000</v>
      </c>
      <c r="D32" s="111"/>
      <c r="E32" s="111">
        <f>$B32      +$C32      +$D32</f>
        <v>523567000</v>
      </c>
      <c r="F32" s="112">
        <f t="shared" ref="F32:O32" si="16">SUM(F28:F31)</f>
        <v>523567000</v>
      </c>
      <c r="G32" s="113">
        <f t="shared" si="16"/>
        <v>523567000</v>
      </c>
      <c r="H32" s="112">
        <f t="shared" si="16"/>
        <v>56029000</v>
      </c>
      <c r="I32" s="113">
        <f t="shared" si="16"/>
        <v>54082123</v>
      </c>
      <c r="J32" s="112">
        <f t="shared" si="16"/>
        <v>69588000</v>
      </c>
      <c r="K32" s="113">
        <f t="shared" si="16"/>
        <v>31987876</v>
      </c>
      <c r="L32" s="112">
        <f t="shared" si="16"/>
        <v>84989000</v>
      </c>
      <c r="M32" s="113">
        <f t="shared" si="16"/>
        <v>-307764124</v>
      </c>
      <c r="N32" s="112">
        <f t="shared" si="16"/>
        <v>311663000</v>
      </c>
      <c r="O32" s="113">
        <f t="shared" si="16"/>
        <v>290899459</v>
      </c>
      <c r="P32" s="112">
        <f>$H32      +$J32      +$L32      +$N32</f>
        <v>522269000</v>
      </c>
      <c r="Q32" s="113">
        <f>$I32      +$K32      +$M32      +$O32</f>
        <v>69205334</v>
      </c>
      <c r="R32" s="58">
        <f>IF(($L32      =0),0,((($N32      -$L32      )/$L32      )*100))</f>
        <v>266.70980950475945</v>
      </c>
      <c r="S32" s="59">
        <f>IF(($M32      =0),0,((($O32      -$M32      )/$M32      )*100))</f>
        <v>-194.52026286208718</v>
      </c>
      <c r="T32" s="58">
        <f>IF($E32   =0,0,($P32   /$E32   )*100)</f>
        <v>99.752085215454755</v>
      </c>
      <c r="U32" s="60">
        <f>IF($E32   =0,0,($Q32   /$E32   )*100)</f>
        <v>13.218047355925794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33583000</v>
      </c>
      <c r="C34" s="108">
        <v>-1337000</v>
      </c>
      <c r="D34" s="108"/>
      <c r="E34" s="108">
        <f>$B34      +$C34      +$D34</f>
        <v>32246000</v>
      </c>
      <c r="F34" s="109">
        <v>32246000</v>
      </c>
      <c r="G34" s="110">
        <v>32246000</v>
      </c>
      <c r="H34" s="109">
        <v>7072000</v>
      </c>
      <c r="I34" s="110">
        <v>4623792</v>
      </c>
      <c r="J34" s="109">
        <v>12350000</v>
      </c>
      <c r="K34" s="110">
        <v>3754010</v>
      </c>
      <c r="L34" s="109">
        <v>5442000</v>
      </c>
      <c r="M34" s="110">
        <v>5753517</v>
      </c>
      <c r="N34" s="109">
        <v>2380000</v>
      </c>
      <c r="O34" s="110">
        <v>1153130</v>
      </c>
      <c r="P34" s="109">
        <f>$H34      +$J34      +$L34      +$N34</f>
        <v>27244000</v>
      </c>
      <c r="Q34" s="110">
        <f>$I34      +$K34      +$M34      +$O34</f>
        <v>15284449</v>
      </c>
      <c r="R34" s="54">
        <f>IF(($L34      =0),0,((($N34      -$L34      )/$L34      )*100))</f>
        <v>-56.26607864755605</v>
      </c>
      <c r="S34" s="55">
        <f>IF(($M34      =0),0,((($O34      -$M34      )/$M34      )*100))</f>
        <v>-79.957824057876252</v>
      </c>
      <c r="T34" s="54">
        <f>IF(($E34      =0),0,(($P34      /$E34      )*100))</f>
        <v>84.48799851144328</v>
      </c>
      <c r="U34" s="56">
        <f>IF(($E34      =0),0,(($Q34      /$E34      )*100))</f>
        <v>47.399519320225764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33583000</v>
      </c>
      <c r="C35" s="111">
        <f>C34</f>
        <v>-1337000</v>
      </c>
      <c r="D35" s="111"/>
      <c r="E35" s="111">
        <f>$B35      +$C35      +$D35</f>
        <v>32246000</v>
      </c>
      <c r="F35" s="112">
        <f t="shared" ref="F35:O35" si="17">F34</f>
        <v>32246000</v>
      </c>
      <c r="G35" s="113">
        <f t="shared" si="17"/>
        <v>32246000</v>
      </c>
      <c r="H35" s="112">
        <f t="shared" si="17"/>
        <v>7072000</v>
      </c>
      <c r="I35" s="113">
        <f t="shared" si="17"/>
        <v>4623792</v>
      </c>
      <c r="J35" s="112">
        <f t="shared" si="17"/>
        <v>12350000</v>
      </c>
      <c r="K35" s="113">
        <f t="shared" si="17"/>
        <v>3754010</v>
      </c>
      <c r="L35" s="112">
        <f t="shared" si="17"/>
        <v>5442000</v>
      </c>
      <c r="M35" s="113">
        <f t="shared" si="17"/>
        <v>5753517</v>
      </c>
      <c r="N35" s="112">
        <f t="shared" si="17"/>
        <v>2380000</v>
      </c>
      <c r="O35" s="113">
        <f t="shared" si="17"/>
        <v>1153130</v>
      </c>
      <c r="P35" s="112">
        <f>$H35      +$J35      +$L35      +$N35</f>
        <v>27244000</v>
      </c>
      <c r="Q35" s="113">
        <f>$I35      +$K35      +$M35      +$O35</f>
        <v>15284449</v>
      </c>
      <c r="R35" s="58">
        <f>IF(($L35      =0),0,((($N35      -$L35      )/$L35      )*100))</f>
        <v>-56.26607864755605</v>
      </c>
      <c r="S35" s="59">
        <f>IF(($M35      =0),0,((($O35      -$M35      )/$M35      )*100))</f>
        <v>-79.957824057876252</v>
      </c>
      <c r="T35" s="58">
        <f>IF($E35   =0,0,($P35   /$E35   )*100)</f>
        <v>84.48799851144328</v>
      </c>
      <c r="U35" s="60">
        <f>IF($E35   =0,0,($Q35   /$E35   )*100)</f>
        <v>47.399519320225764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110206000</v>
      </c>
      <c r="C37" s="108">
        <v>9803000</v>
      </c>
      <c r="D37" s="108"/>
      <c r="E37" s="108">
        <f t="shared" ref="E37:E42" si="18">$B37      +$C37      +$D37</f>
        <v>120009000</v>
      </c>
      <c r="F37" s="109">
        <v>120009000</v>
      </c>
      <c r="G37" s="110">
        <v>120009000</v>
      </c>
      <c r="H37" s="109">
        <v>20271000</v>
      </c>
      <c r="I37" s="110">
        <v>4859983</v>
      </c>
      <c r="J37" s="109">
        <v>16948000</v>
      </c>
      <c r="K37" s="110">
        <v>10395780</v>
      </c>
      <c r="L37" s="109">
        <v>14359000</v>
      </c>
      <c r="M37" s="110">
        <v>29557371</v>
      </c>
      <c r="N37" s="109">
        <v>28888000</v>
      </c>
      <c r="O37" s="110">
        <v>33466960</v>
      </c>
      <c r="P37" s="109">
        <f t="shared" ref="P37:P42" si="19">$H37      +$J37      +$L37      +$N37</f>
        <v>80466000</v>
      </c>
      <c r="Q37" s="110">
        <f t="shared" ref="Q37:Q42" si="20">$I37      +$K37      +$M37      +$O37</f>
        <v>78280094</v>
      </c>
      <c r="R37" s="54">
        <f t="shared" ref="R37:R42" si="21">IF(($L37      =0),0,((($N37      -$L37      )/$L37      )*100))</f>
        <v>101.18392645727418</v>
      </c>
      <c r="S37" s="55">
        <f t="shared" ref="S37:S42" si="22">IF(($M37      =0),0,((($O37      -$M37      )/$M37      )*100))</f>
        <v>13.227120233392881</v>
      </c>
      <c r="T37" s="54">
        <f t="shared" ref="T37:T41" si="23">IF(($E37      =0),0,(($P37      /$E37      )*100))</f>
        <v>67.049971252156098</v>
      </c>
      <c r="U37" s="56">
        <f t="shared" ref="U37:U41" si="24">IF(($E37      =0),0,(($Q37      /$E37      )*100))</f>
        <v>65.22851952770209</v>
      </c>
      <c r="V37" s="109">
        <v>2384000</v>
      </c>
      <c r="W37" s="110" t="s">
        <v>36</v>
      </c>
    </row>
    <row r="38" spans="1:23" ht="13" customHeight="1" x14ac:dyDescent="0.3">
      <c r="A38" s="53" t="s">
        <v>62</v>
      </c>
      <c r="B38" s="108">
        <v>325365000</v>
      </c>
      <c r="C38" s="108">
        <v>30447000</v>
      </c>
      <c r="D38" s="108"/>
      <c r="E38" s="108">
        <f t="shared" si="18"/>
        <v>355812000</v>
      </c>
      <c r="F38" s="109">
        <v>325365000</v>
      </c>
      <c r="G38" s="110">
        <v>0</v>
      </c>
      <c r="H38" s="109"/>
      <c r="I38" s="110"/>
      <c r="J38" s="109"/>
      <c r="K38" s="110"/>
      <c r="L38" s="109"/>
      <c r="M38" s="110"/>
      <c r="N38" s="109">
        <v>14985000</v>
      </c>
      <c r="O38" s="110"/>
      <c r="P38" s="109">
        <f t="shared" si="19"/>
        <v>14985000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4.2114937101615455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27200000</v>
      </c>
      <c r="C40" s="108"/>
      <c r="D40" s="108"/>
      <c r="E40" s="108">
        <f t="shared" si="18"/>
        <v>27200000</v>
      </c>
      <c r="F40" s="109">
        <v>27200000</v>
      </c>
      <c r="G40" s="110">
        <v>27200000</v>
      </c>
      <c r="H40" s="109">
        <v>1830000</v>
      </c>
      <c r="I40" s="110">
        <v>294569</v>
      </c>
      <c r="J40" s="109">
        <v>6619000</v>
      </c>
      <c r="K40" s="110">
        <v>1586189</v>
      </c>
      <c r="L40" s="109">
        <v>7760000</v>
      </c>
      <c r="M40" s="110">
        <v>8004381</v>
      </c>
      <c r="N40" s="109">
        <v>4778000</v>
      </c>
      <c r="O40" s="110">
        <v>5358668</v>
      </c>
      <c r="P40" s="109">
        <f t="shared" si="19"/>
        <v>20987000</v>
      </c>
      <c r="Q40" s="110">
        <f t="shared" si="20"/>
        <v>15243807</v>
      </c>
      <c r="R40" s="54">
        <f t="shared" si="21"/>
        <v>-38.427835051546396</v>
      </c>
      <c r="S40" s="55">
        <f t="shared" si="22"/>
        <v>-33.053311680191136</v>
      </c>
      <c r="T40" s="54">
        <f t="shared" si="23"/>
        <v>77.158088235294116</v>
      </c>
      <c r="U40" s="56">
        <f t="shared" si="24"/>
        <v>56.043408088235289</v>
      </c>
      <c r="V40" s="109">
        <v>1540000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462771000</v>
      </c>
      <c r="C42" s="111">
        <f>SUM(C37:C41)</f>
        <v>40250000</v>
      </c>
      <c r="D42" s="111"/>
      <c r="E42" s="111">
        <f t="shared" si="18"/>
        <v>503021000</v>
      </c>
      <c r="F42" s="112">
        <f t="shared" ref="F42:O42" si="25">SUM(F37:F41)</f>
        <v>472574000</v>
      </c>
      <c r="G42" s="113">
        <f t="shared" si="25"/>
        <v>147209000</v>
      </c>
      <c r="H42" s="112">
        <f t="shared" si="25"/>
        <v>22101000</v>
      </c>
      <c r="I42" s="113">
        <f t="shared" si="25"/>
        <v>5154552</v>
      </c>
      <c r="J42" s="112">
        <f t="shared" si="25"/>
        <v>23567000</v>
      </c>
      <c r="K42" s="113">
        <f t="shared" si="25"/>
        <v>11981969</v>
      </c>
      <c r="L42" s="112">
        <f t="shared" si="25"/>
        <v>22119000</v>
      </c>
      <c r="M42" s="113">
        <f t="shared" si="25"/>
        <v>37561752</v>
      </c>
      <c r="N42" s="112">
        <f t="shared" si="25"/>
        <v>48651000</v>
      </c>
      <c r="O42" s="113">
        <f t="shared" si="25"/>
        <v>38825628</v>
      </c>
      <c r="P42" s="112">
        <f t="shared" si="19"/>
        <v>116438000</v>
      </c>
      <c r="Q42" s="113">
        <f t="shared" si="20"/>
        <v>93523901</v>
      </c>
      <c r="R42" s="58">
        <f t="shared" si="21"/>
        <v>119.95117319951174</v>
      </c>
      <c r="S42" s="59">
        <f t="shared" si="22"/>
        <v>3.3647951245724639</v>
      </c>
      <c r="T42" s="58">
        <f>IF((+$E37+$E40) =0,0,(P42   /(+$E37+$E40) )*100)</f>
        <v>79.09706607612307</v>
      </c>
      <c r="U42" s="60">
        <f>IF((+$E37+$E40) =0,0,(Q42   /(+$E37+$E40) )*100)</f>
        <v>63.531374440421438</v>
      </c>
      <c r="V42" s="112">
        <f>SUM(V37:V41)</f>
        <v>3924000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401333000</v>
      </c>
      <c r="C45" s="108"/>
      <c r="D45" s="108"/>
      <c r="E45" s="108">
        <f t="shared" si="26"/>
        <v>401333000</v>
      </c>
      <c r="F45" s="109">
        <v>401333000</v>
      </c>
      <c r="G45" s="110">
        <v>206333000</v>
      </c>
      <c r="H45" s="109">
        <v>92273000</v>
      </c>
      <c r="I45" s="110"/>
      <c r="J45" s="109">
        <v>114060000</v>
      </c>
      <c r="K45" s="110"/>
      <c r="L45" s="109"/>
      <c r="M45" s="110"/>
      <c r="N45" s="109"/>
      <c r="O45" s="110"/>
      <c r="P45" s="109">
        <f t="shared" si="27"/>
        <v>206333000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51.411919777342007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226095000</v>
      </c>
      <c r="C46" s="108"/>
      <c r="D46" s="108"/>
      <c r="E46" s="108">
        <f t="shared" si="26"/>
        <v>226095000</v>
      </c>
      <c r="F46" s="109">
        <v>226095000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429996000</v>
      </c>
      <c r="C53" s="108"/>
      <c r="D53" s="108"/>
      <c r="E53" s="108">
        <f t="shared" si="26"/>
        <v>429996000</v>
      </c>
      <c r="F53" s="109">
        <v>429996000</v>
      </c>
      <c r="G53" s="110">
        <v>429996000</v>
      </c>
      <c r="H53" s="109">
        <v>61756000</v>
      </c>
      <c r="I53" s="110">
        <v>41202782</v>
      </c>
      <c r="J53" s="109">
        <v>65870000</v>
      </c>
      <c r="K53" s="110">
        <v>38077789</v>
      </c>
      <c r="L53" s="109">
        <v>61420000</v>
      </c>
      <c r="M53" s="110">
        <v>38477612</v>
      </c>
      <c r="N53" s="109">
        <v>105026000</v>
      </c>
      <c r="O53" s="110">
        <v>37143518</v>
      </c>
      <c r="P53" s="109">
        <f t="shared" si="27"/>
        <v>294072000</v>
      </c>
      <c r="Q53" s="110">
        <f t="shared" si="28"/>
        <v>154901701</v>
      </c>
      <c r="R53" s="54">
        <f t="shared" si="29"/>
        <v>70.996418104851841</v>
      </c>
      <c r="S53" s="55">
        <f t="shared" si="30"/>
        <v>-3.4671954174287118</v>
      </c>
      <c r="T53" s="54">
        <f t="shared" si="31"/>
        <v>68.389473390450135</v>
      </c>
      <c r="U53" s="56">
        <f t="shared" si="32"/>
        <v>36.023986502200025</v>
      </c>
      <c r="V53" s="109">
        <v>2053000</v>
      </c>
      <c r="W53" s="110">
        <v>1786000</v>
      </c>
    </row>
    <row r="54" spans="1:23" ht="13" customHeight="1" x14ac:dyDescent="0.3">
      <c r="A54" s="53" t="s">
        <v>77</v>
      </c>
      <c r="B54" s="108">
        <v>167905000</v>
      </c>
      <c r="C54" s="108"/>
      <c r="D54" s="108"/>
      <c r="E54" s="108">
        <f t="shared" si="26"/>
        <v>167905000</v>
      </c>
      <c r="F54" s="109">
        <v>167905000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1225329000</v>
      </c>
      <c r="C55" s="111">
        <f>SUM(C44:C54)</f>
        <v>0</v>
      </c>
      <c r="D55" s="111"/>
      <c r="E55" s="111">
        <f t="shared" si="26"/>
        <v>1225329000</v>
      </c>
      <c r="F55" s="112">
        <f t="shared" ref="F55:O55" si="33">SUM(F44:F54)</f>
        <v>1225329000</v>
      </c>
      <c r="G55" s="113">
        <f t="shared" si="33"/>
        <v>636329000</v>
      </c>
      <c r="H55" s="112">
        <f t="shared" si="33"/>
        <v>154029000</v>
      </c>
      <c r="I55" s="113">
        <f t="shared" si="33"/>
        <v>41202782</v>
      </c>
      <c r="J55" s="112">
        <f t="shared" si="33"/>
        <v>179930000</v>
      </c>
      <c r="K55" s="113">
        <f t="shared" si="33"/>
        <v>38077789</v>
      </c>
      <c r="L55" s="112">
        <f t="shared" si="33"/>
        <v>61420000</v>
      </c>
      <c r="M55" s="113">
        <f t="shared" si="33"/>
        <v>38477612</v>
      </c>
      <c r="N55" s="112">
        <f t="shared" si="33"/>
        <v>105026000</v>
      </c>
      <c r="O55" s="113">
        <f t="shared" si="33"/>
        <v>37143518</v>
      </c>
      <c r="P55" s="112">
        <f t="shared" si="27"/>
        <v>500405000</v>
      </c>
      <c r="Q55" s="113">
        <f t="shared" si="28"/>
        <v>154901701</v>
      </c>
      <c r="R55" s="58">
        <f t="shared" si="29"/>
        <v>70.996418104851841</v>
      </c>
      <c r="S55" s="59">
        <f t="shared" si="30"/>
        <v>-3.4671954174287118</v>
      </c>
      <c r="T55" s="58">
        <f>IF((+$E45+$E47+$E49+$E50+$E53) =0,0,(P55   /(+$E45+$E47+$E49+$E50+$E53) )*100)</f>
        <v>60.193377110626479</v>
      </c>
      <c r="U55" s="60">
        <f>IF((+$E45+$E47+$E49+$E50+$E53) =0,0,(Q55   /(+$E45+$E47+$E49+$E50+$E53) )*100)</f>
        <v>18.633020260330145</v>
      </c>
      <c r="V55" s="112">
        <f>SUM(V44:V54)</f>
        <v>2053000</v>
      </c>
      <c r="W55" s="113">
        <f>SUM(W44:W54)</f>
        <v>1786000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2114533000</v>
      </c>
      <c r="C69" s="120">
        <f>SUM(C9:C16,C19:C25,C28:C31,C34,C37:C41,C44:C54,C57:C60,C63:C67)</f>
        <v>348741000</v>
      </c>
      <c r="D69" s="120"/>
      <c r="E69" s="120">
        <f t="shared" si="35"/>
        <v>2463274000</v>
      </c>
      <c r="F69" s="121">
        <f t="shared" ref="F69:O69" si="43">SUM(F9:F16,F19:F25,F28:F31,F34,F37:F41,F44:F54,F57:F60,F63:F67)</f>
        <v>2432827000</v>
      </c>
      <c r="G69" s="122">
        <f t="shared" si="43"/>
        <v>1429523000</v>
      </c>
      <c r="H69" s="121">
        <f t="shared" si="43"/>
        <v>263744000</v>
      </c>
      <c r="I69" s="122">
        <f t="shared" si="43"/>
        <v>124141941</v>
      </c>
      <c r="J69" s="121">
        <f t="shared" si="43"/>
        <v>292212000</v>
      </c>
      <c r="K69" s="122">
        <f t="shared" si="43"/>
        <v>95218747</v>
      </c>
      <c r="L69" s="121">
        <f t="shared" si="43"/>
        <v>184204000</v>
      </c>
      <c r="M69" s="122">
        <f t="shared" si="43"/>
        <v>-219777749</v>
      </c>
      <c r="N69" s="121">
        <f t="shared" si="43"/>
        <v>472829000</v>
      </c>
      <c r="O69" s="122">
        <f t="shared" si="43"/>
        <v>372505514</v>
      </c>
      <c r="P69" s="121">
        <f t="shared" si="36"/>
        <v>1212989000</v>
      </c>
      <c r="Q69" s="122">
        <f t="shared" si="37"/>
        <v>372088453</v>
      </c>
      <c r="R69" s="67">
        <f t="shared" si="38"/>
        <v>156.6876940783045</v>
      </c>
      <c r="S69" s="68">
        <f t="shared" si="39"/>
        <v>-269.49191430657521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74.667394675236977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22.904474297993936</v>
      </c>
      <c r="V69" s="121">
        <f>SUM(V9:V16,V19:V25,V28:V31,V34,V37:V41,V44:V54,V57:V60,V63:V67)</f>
        <v>32308000</v>
      </c>
      <c r="W69" s="122">
        <f>SUM(W9:W16,W19:W25,W28:W31,W34,W37:W41,W44:W54,W57:W60,W63:W67)</f>
        <v>9989000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2103659000</v>
      </c>
      <c r="C71" s="108">
        <v>-19316000</v>
      </c>
      <c r="D71" s="108"/>
      <c r="E71" s="108">
        <f>$B71      +$C71      +$D71</f>
        <v>2084343000</v>
      </c>
      <c r="F71" s="109">
        <v>2084343000</v>
      </c>
      <c r="G71" s="110">
        <v>2084343000</v>
      </c>
      <c r="H71" s="109">
        <v>433844000</v>
      </c>
      <c r="I71" s="110">
        <v>281807264</v>
      </c>
      <c r="J71" s="109">
        <v>657589000</v>
      </c>
      <c r="K71" s="110">
        <v>-42253944</v>
      </c>
      <c r="L71" s="109">
        <v>346068000</v>
      </c>
      <c r="M71" s="110">
        <v>210023350</v>
      </c>
      <c r="N71" s="109">
        <v>610029000</v>
      </c>
      <c r="O71" s="110">
        <v>265739490</v>
      </c>
      <c r="P71" s="109">
        <f>$H71      +$J71      +$L71      +$N71</f>
        <v>2047530000</v>
      </c>
      <c r="Q71" s="110">
        <f>$I71      +$K71      +$M71      +$O71</f>
        <v>715316160</v>
      </c>
      <c r="R71" s="54">
        <f>IF(($L71      =0),0,((($N71      -$L71      )/$L71      )*100))</f>
        <v>76.27431603037553</v>
      </c>
      <c r="S71" s="55">
        <f>IF(($M71      =0),0,((($O71      -$M71      )/$M71      )*100))</f>
        <v>26.528545516486616</v>
      </c>
      <c r="T71" s="54">
        <f>IF(($E71      =0),0,(($P71      /$E71      )*100))</f>
        <v>98.233831955680998</v>
      </c>
      <c r="U71" s="56">
        <f>IF(($E71      =0),0,(($Q71      /$E71      )*100))</f>
        <v>34.318543541058261</v>
      </c>
      <c r="V71" s="109">
        <v>63107000</v>
      </c>
      <c r="W71" s="110">
        <v>-55000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2103659000</v>
      </c>
      <c r="C73" s="117">
        <f>SUM(C71:C72)</f>
        <v>-19316000</v>
      </c>
      <c r="D73" s="117"/>
      <c r="E73" s="117">
        <f>$B73      +$C73      +$D73</f>
        <v>2084343000</v>
      </c>
      <c r="F73" s="118">
        <f t="shared" ref="F73:O73" si="44">SUM(F71:F72)</f>
        <v>2084343000</v>
      </c>
      <c r="G73" s="119">
        <f t="shared" si="44"/>
        <v>2084343000</v>
      </c>
      <c r="H73" s="118">
        <f t="shared" si="44"/>
        <v>433844000</v>
      </c>
      <c r="I73" s="119">
        <f t="shared" si="44"/>
        <v>281807264</v>
      </c>
      <c r="J73" s="118">
        <f t="shared" si="44"/>
        <v>657589000</v>
      </c>
      <c r="K73" s="119">
        <f t="shared" si="44"/>
        <v>-42253944</v>
      </c>
      <c r="L73" s="118">
        <f t="shared" si="44"/>
        <v>346068000</v>
      </c>
      <c r="M73" s="119">
        <f t="shared" si="44"/>
        <v>210023350</v>
      </c>
      <c r="N73" s="118">
        <f t="shared" si="44"/>
        <v>610029000</v>
      </c>
      <c r="O73" s="119">
        <f t="shared" si="44"/>
        <v>265739490</v>
      </c>
      <c r="P73" s="118">
        <f>$H73      +$J73      +$L73      +$N73</f>
        <v>2047530000</v>
      </c>
      <c r="Q73" s="119">
        <f>$I73      +$K73      +$M73      +$O73</f>
        <v>715316160</v>
      </c>
      <c r="R73" s="63">
        <f>IF(($L73      =0),0,((($N73      -$L73      )/$L73      )*100))</f>
        <v>76.27431603037553</v>
      </c>
      <c r="S73" s="64">
        <f>IF(($M73      =0),0,((($O73      -$M73      )/$M73      )*100))</f>
        <v>26.528545516486616</v>
      </c>
      <c r="T73" s="63">
        <f>IF(($E71      =0),0,(($P71      /$E71      )*100))</f>
        <v>98.233831955680998</v>
      </c>
      <c r="U73" s="65">
        <f>IF($E71   =0,0,($Q71   /$E71 )*100)</f>
        <v>34.318543541058261</v>
      </c>
      <c r="V73" s="118">
        <f>SUM(V71:V72)</f>
        <v>63107000</v>
      </c>
      <c r="W73" s="119">
        <f>SUM(W71:W72)</f>
        <v>-55000</v>
      </c>
    </row>
    <row r="74" spans="1:23" ht="13" customHeight="1" x14ac:dyDescent="0.3">
      <c r="A74" s="66" t="s">
        <v>89</v>
      </c>
      <c r="B74" s="120">
        <f>SUM(B71:B72)</f>
        <v>2103659000</v>
      </c>
      <c r="C74" s="120">
        <f>SUM(C71:C72)</f>
        <v>-19316000</v>
      </c>
      <c r="D74" s="120"/>
      <c r="E74" s="120">
        <f>$B74      +$C74      +$D74</f>
        <v>2084343000</v>
      </c>
      <c r="F74" s="121">
        <f t="shared" ref="F74:O74" si="45">SUM(F71:F72)</f>
        <v>2084343000</v>
      </c>
      <c r="G74" s="122">
        <f t="shared" si="45"/>
        <v>2084343000</v>
      </c>
      <c r="H74" s="121">
        <f t="shared" si="45"/>
        <v>433844000</v>
      </c>
      <c r="I74" s="122">
        <f t="shared" si="45"/>
        <v>281807264</v>
      </c>
      <c r="J74" s="121">
        <f t="shared" si="45"/>
        <v>657589000</v>
      </c>
      <c r="K74" s="122">
        <f t="shared" si="45"/>
        <v>-42253944</v>
      </c>
      <c r="L74" s="121">
        <f t="shared" si="45"/>
        <v>346068000</v>
      </c>
      <c r="M74" s="122">
        <f t="shared" si="45"/>
        <v>210023350</v>
      </c>
      <c r="N74" s="121">
        <f t="shared" si="45"/>
        <v>610029000</v>
      </c>
      <c r="O74" s="122">
        <f t="shared" si="45"/>
        <v>265739490</v>
      </c>
      <c r="P74" s="121">
        <f>$H74      +$J74      +$L74      +$N74</f>
        <v>2047530000</v>
      </c>
      <c r="Q74" s="122">
        <f>$I74      +$K74      +$M74      +$O74</f>
        <v>715316160</v>
      </c>
      <c r="R74" s="67">
        <f>IF(($L74      =0),0,((($N74      -$L74      )/$L74      )*100))</f>
        <v>76.27431603037553</v>
      </c>
      <c r="S74" s="68">
        <f>IF(($M74      =0),0,((($O74      -$M74      )/$M74      )*100))</f>
        <v>26.528545516486616</v>
      </c>
      <c r="T74" s="67">
        <f>IF(($E71      =0),0,(($P71      /$E71      )*100))</f>
        <v>98.233831955680998</v>
      </c>
      <c r="U74" s="71">
        <f>IF($E71   =0,0,($Q71   /$E71 )*100)</f>
        <v>34.318543541058261</v>
      </c>
      <c r="V74" s="121">
        <f>SUM(V71:V72)</f>
        <v>63107000</v>
      </c>
      <c r="W74" s="122">
        <f>SUM(W71:W72)</f>
        <v>-55000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4218192000</v>
      </c>
      <c r="C75" s="120">
        <f>SUM(C9:C16,C19:C25,C28:C31,C34,C37:C41,C44:C54,C57:C60,C63:C67,C71:C72)</f>
        <v>329425000</v>
      </c>
      <c r="D75" s="120"/>
      <c r="E75" s="120">
        <f>$B75      +$C75      +$D75</f>
        <v>4547617000</v>
      </c>
      <c r="F75" s="121">
        <f t="shared" ref="F75:O75" si="46">SUM(F9:F16,F19:F25,F28:F31,F34,F37:F41,F44:F54,F57:F60,F63:F67,F71:F72)</f>
        <v>4517170000</v>
      </c>
      <c r="G75" s="122">
        <f t="shared" si="46"/>
        <v>3513866000</v>
      </c>
      <c r="H75" s="121">
        <f t="shared" si="46"/>
        <v>697588000</v>
      </c>
      <c r="I75" s="122">
        <f t="shared" si="46"/>
        <v>405949205</v>
      </c>
      <c r="J75" s="121">
        <f t="shared" si="46"/>
        <v>949801000</v>
      </c>
      <c r="K75" s="122">
        <f t="shared" si="46"/>
        <v>52964803</v>
      </c>
      <c r="L75" s="121">
        <f t="shared" si="46"/>
        <v>530272000</v>
      </c>
      <c r="M75" s="122">
        <f t="shared" si="46"/>
        <v>-9754399</v>
      </c>
      <c r="N75" s="121">
        <f t="shared" si="46"/>
        <v>1082858000</v>
      </c>
      <c r="O75" s="122">
        <f t="shared" si="46"/>
        <v>638245004</v>
      </c>
      <c r="P75" s="121">
        <f>$H75      +$J75      +$L75      +$N75</f>
        <v>3260519000</v>
      </c>
      <c r="Q75" s="122">
        <f>$I75      +$K75      +$M75      +$O75</f>
        <v>1087404613</v>
      </c>
      <c r="R75" s="67">
        <f>IF(($L75      =0),0,((($N75      -$L75      )/$L75      )*100))</f>
        <v>104.20802908695914</v>
      </c>
      <c r="S75" s="68">
        <f>IF(($M75      =0),0,((($O75      -$M75      )/$M75      )*100))</f>
        <v>-6643.1504698546778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87.911480220638865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29.319059060100848</v>
      </c>
      <c r="V75" s="121">
        <f>SUM(V9:V16,V19:V25,V28:V31,V34,V37:V41,V44:V54,V57:V60,V63:V67,V71:V72)</f>
        <v>95415000</v>
      </c>
      <c r="W75" s="122">
        <f>SUM(W9:W16,W19:W25,W28:W31,W34,W37:W41,W44:W54,W57:W60,W63:W67,W71:W72)</f>
        <v>9934000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480799000</v>
      </c>
      <c r="C87" s="128">
        <f t="shared" si="48"/>
        <v>-101818000</v>
      </c>
      <c r="D87" s="128">
        <f t="shared" si="48"/>
        <v>0</v>
      </c>
      <c r="E87" s="128">
        <f t="shared" si="48"/>
        <v>378981000</v>
      </c>
      <c r="F87" s="128">
        <f t="shared" si="48"/>
        <v>0</v>
      </c>
      <c r="G87" s="128">
        <f t="shared" si="48"/>
        <v>0</v>
      </c>
      <c r="H87" s="128">
        <f t="shared" si="48"/>
        <v>51700000</v>
      </c>
      <c r="I87" s="128">
        <f t="shared" si="48"/>
        <v>0</v>
      </c>
      <c r="J87" s="128">
        <f t="shared" si="48"/>
        <v>10019000</v>
      </c>
      <c r="K87" s="128">
        <f t="shared" si="48"/>
        <v>0</v>
      </c>
      <c r="L87" s="128">
        <f t="shared" si="48"/>
        <v>27262000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88981000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23.479013459777669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400000000</v>
      </c>
      <c r="C91" s="108">
        <v>-110000000</v>
      </c>
      <c r="D91" s="108"/>
      <c r="E91" s="108">
        <f t="shared" si="49"/>
        <v>290000000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20799000</v>
      </c>
      <c r="C93" s="108">
        <v>-1140000</v>
      </c>
      <c r="D93" s="108"/>
      <c r="E93" s="108">
        <f t="shared" si="49"/>
        <v>19659000</v>
      </c>
      <c r="F93" s="108">
        <v>0</v>
      </c>
      <c r="G93" s="108">
        <v>0</v>
      </c>
      <c r="H93" s="108">
        <v>16516000</v>
      </c>
      <c r="I93" s="108"/>
      <c r="J93" s="108">
        <v>1015000</v>
      </c>
      <c r="K93" s="108"/>
      <c r="L93" s="108">
        <v>2128000</v>
      </c>
      <c r="M93" s="108"/>
      <c r="N93" s="108"/>
      <c r="O93" s="108"/>
      <c r="P93" s="108">
        <f t="shared" si="50"/>
        <v>19659000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60000000</v>
      </c>
      <c r="C94" s="108">
        <v>9322000</v>
      </c>
      <c r="D94" s="108"/>
      <c r="E94" s="108">
        <f t="shared" si="49"/>
        <v>69322000</v>
      </c>
      <c r="F94" s="108">
        <v>0</v>
      </c>
      <c r="G94" s="108">
        <v>0</v>
      </c>
      <c r="H94" s="108">
        <v>35184000</v>
      </c>
      <c r="I94" s="108"/>
      <c r="J94" s="108">
        <v>9004000</v>
      </c>
      <c r="K94" s="108"/>
      <c r="L94" s="108">
        <v>25134000</v>
      </c>
      <c r="M94" s="108"/>
      <c r="N94" s="108"/>
      <c r="O94" s="108"/>
      <c r="P94" s="108">
        <f t="shared" si="50"/>
        <v>69322000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480799000</v>
      </c>
      <c r="C114" s="137">
        <f t="shared" si="62"/>
        <v>-101818000</v>
      </c>
      <c r="D114" s="137">
        <f t="shared" si="62"/>
        <v>0</v>
      </c>
      <c r="E114" s="137">
        <f t="shared" si="62"/>
        <v>378981000</v>
      </c>
      <c r="F114" s="137">
        <f t="shared" si="62"/>
        <v>0</v>
      </c>
      <c r="G114" s="137">
        <f t="shared" si="62"/>
        <v>0</v>
      </c>
      <c r="H114" s="137">
        <f t="shared" si="62"/>
        <v>51700000</v>
      </c>
      <c r="I114" s="137">
        <f t="shared" si="62"/>
        <v>0</v>
      </c>
      <c r="J114" s="137">
        <f t="shared" si="62"/>
        <v>10019000</v>
      </c>
      <c r="K114" s="137">
        <f t="shared" si="62"/>
        <v>0</v>
      </c>
      <c r="L114" s="137">
        <f t="shared" si="62"/>
        <v>27262000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88981000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0.23479013459777667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480799000</v>
      </c>
      <c r="C115" s="139">
        <f t="shared" ref="C115:Q115" si="63">C87</f>
        <v>-101818000</v>
      </c>
      <c r="D115" s="139">
        <f t="shared" si="63"/>
        <v>0</v>
      </c>
      <c r="E115" s="139">
        <f t="shared" si="63"/>
        <v>378981000</v>
      </c>
      <c r="F115" s="139">
        <f t="shared" si="63"/>
        <v>0</v>
      </c>
      <c r="G115" s="139">
        <f t="shared" si="63"/>
        <v>0</v>
      </c>
      <c r="H115" s="139">
        <f t="shared" si="63"/>
        <v>51700000</v>
      </c>
      <c r="I115" s="139">
        <f t="shared" si="63"/>
        <v>0</v>
      </c>
      <c r="J115" s="139">
        <f t="shared" si="63"/>
        <v>10019000</v>
      </c>
      <c r="K115" s="139">
        <f t="shared" si="63"/>
        <v>0</v>
      </c>
      <c r="L115" s="139">
        <f t="shared" si="63"/>
        <v>27262000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88981000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0.23479013459777667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nXdUWIV+RGNWv8KOv/Aal5rKfofI42xL6Mp5IHtXve82ltDAXr3Rw7AUKyC2MkE1f43gDgYUn6XoUvCKfkNw7Q==" saltValue="++gO9HQSreMPgqp3jbnc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1073000</v>
      </c>
      <c r="I10" s="110"/>
      <c r="J10" s="109">
        <v>463000</v>
      </c>
      <c r="K10" s="110"/>
      <c r="L10" s="109"/>
      <c r="M10" s="110"/>
      <c r="N10" s="109"/>
      <c r="O10" s="110"/>
      <c r="P10" s="109">
        <f t="shared" ref="P10:P17" si="1">$H10      +$J10      +$L10      +$N10</f>
        <v>1536000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51.2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>
        <v>-1000000</v>
      </c>
      <c r="D11" s="108"/>
      <c r="E11" s="108">
        <f t="shared" si="0"/>
        <v>2000000</v>
      </c>
      <c r="F11" s="109">
        <v>2000000</v>
      </c>
      <c r="G11" s="110">
        <v>2000000</v>
      </c>
      <c r="H11" s="109"/>
      <c r="I11" s="110"/>
      <c r="J11" s="109">
        <v>247000</v>
      </c>
      <c r="K11" s="110"/>
      <c r="L11" s="109">
        <v>778000</v>
      </c>
      <c r="M11" s="110"/>
      <c r="N11" s="109">
        <v>469000</v>
      </c>
      <c r="O11" s="110"/>
      <c r="P11" s="109">
        <f t="shared" si="1"/>
        <v>1494000</v>
      </c>
      <c r="Q11" s="110">
        <f t="shared" si="2"/>
        <v>0</v>
      </c>
      <c r="R11" s="54">
        <f t="shared" si="3"/>
        <v>-39.717223650385606</v>
      </c>
      <c r="S11" s="55">
        <f t="shared" si="4"/>
        <v>0</v>
      </c>
      <c r="T11" s="54">
        <f t="shared" si="5"/>
        <v>74.7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2000000</v>
      </c>
      <c r="C14" s="108">
        <v>-800000</v>
      </c>
      <c r="D14" s="108"/>
      <c r="E14" s="108">
        <f t="shared" si="0"/>
        <v>1200000</v>
      </c>
      <c r="F14" s="109">
        <v>1200000</v>
      </c>
      <c r="G14" s="110">
        <v>1200000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>
        <v>-2000000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10000000</v>
      </c>
      <c r="C17" s="111">
        <f>SUM(C9:C16)</f>
        <v>-3800000</v>
      </c>
      <c r="D17" s="111"/>
      <c r="E17" s="111">
        <f t="shared" si="0"/>
        <v>6200000</v>
      </c>
      <c r="F17" s="112">
        <f t="shared" ref="F17:O17" si="7">SUM(F9:F16)</f>
        <v>6200000</v>
      </c>
      <c r="G17" s="113">
        <f t="shared" si="7"/>
        <v>6200000</v>
      </c>
      <c r="H17" s="112">
        <f t="shared" si="7"/>
        <v>1073000</v>
      </c>
      <c r="I17" s="113">
        <f t="shared" si="7"/>
        <v>0</v>
      </c>
      <c r="J17" s="112">
        <f t="shared" si="7"/>
        <v>710000</v>
      </c>
      <c r="K17" s="113">
        <f t="shared" si="7"/>
        <v>0</v>
      </c>
      <c r="L17" s="112">
        <f t="shared" si="7"/>
        <v>778000</v>
      </c>
      <c r="M17" s="113">
        <f t="shared" si="7"/>
        <v>0</v>
      </c>
      <c r="N17" s="112">
        <f t="shared" si="7"/>
        <v>469000</v>
      </c>
      <c r="O17" s="113">
        <f t="shared" si="7"/>
        <v>0</v>
      </c>
      <c r="P17" s="112">
        <f t="shared" si="1"/>
        <v>3030000</v>
      </c>
      <c r="Q17" s="113">
        <f t="shared" si="2"/>
        <v>0</v>
      </c>
      <c r="R17" s="58">
        <f t="shared" si="3"/>
        <v>-39.717223650385606</v>
      </c>
      <c r="S17" s="59">
        <f t="shared" si="4"/>
        <v>0</v>
      </c>
      <c r="T17" s="58">
        <f>IF((SUM($E9:$E14))=0,0,(P17/(SUM($E9:$E14))*100))</f>
        <v>48.87096774193548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9776000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9776000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1550000</v>
      </c>
      <c r="C34" s="108"/>
      <c r="D34" s="108"/>
      <c r="E34" s="108">
        <f>$B34      +$C34      +$D34</f>
        <v>1550000</v>
      </c>
      <c r="F34" s="109">
        <v>1550000</v>
      </c>
      <c r="G34" s="110">
        <v>1550000</v>
      </c>
      <c r="H34" s="109">
        <v>388000</v>
      </c>
      <c r="I34" s="110"/>
      <c r="J34" s="109">
        <v>520000</v>
      </c>
      <c r="K34" s="110"/>
      <c r="L34" s="109">
        <v>447000</v>
      </c>
      <c r="M34" s="110"/>
      <c r="N34" s="109"/>
      <c r="O34" s="110"/>
      <c r="P34" s="109">
        <f>$H34      +$J34      +$L34      +$N34</f>
        <v>1355000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87.41935483870968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1550000</v>
      </c>
      <c r="C35" s="111">
        <f>C34</f>
        <v>0</v>
      </c>
      <c r="D35" s="111"/>
      <c r="E35" s="111">
        <f>$B35      +$C35      +$D35</f>
        <v>1550000</v>
      </c>
      <c r="F35" s="112">
        <f t="shared" ref="F35:O35" si="17">F34</f>
        <v>1550000</v>
      </c>
      <c r="G35" s="113">
        <f t="shared" si="17"/>
        <v>1550000</v>
      </c>
      <c r="H35" s="112">
        <f t="shared" si="17"/>
        <v>388000</v>
      </c>
      <c r="I35" s="113">
        <f t="shared" si="17"/>
        <v>0</v>
      </c>
      <c r="J35" s="112">
        <f t="shared" si="17"/>
        <v>520000</v>
      </c>
      <c r="K35" s="113">
        <f t="shared" si="17"/>
        <v>0</v>
      </c>
      <c r="L35" s="112">
        <f t="shared" si="17"/>
        <v>447000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1355000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87.41935483870968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61295000</v>
      </c>
      <c r="C38" s="108">
        <v>-4909000</v>
      </c>
      <c r="D38" s="108"/>
      <c r="E38" s="108">
        <f t="shared" si="18"/>
        <v>56386000</v>
      </c>
      <c r="F38" s="109">
        <v>61295000</v>
      </c>
      <c r="G38" s="110">
        <v>0</v>
      </c>
      <c r="H38" s="109"/>
      <c r="I38" s="110"/>
      <c r="J38" s="109"/>
      <c r="K38" s="110"/>
      <c r="L38" s="109"/>
      <c r="M38" s="110"/>
      <c r="N38" s="109">
        <v>2298000</v>
      </c>
      <c r="O38" s="110"/>
      <c r="P38" s="109">
        <f t="shared" si="19"/>
        <v>2298000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4.0754797290107474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>
        <v>990000</v>
      </c>
      <c r="I40" s="110"/>
      <c r="J40" s="109"/>
      <c r="K40" s="110"/>
      <c r="L40" s="109">
        <v>617000</v>
      </c>
      <c r="M40" s="110"/>
      <c r="N40" s="109">
        <v>44000</v>
      </c>
      <c r="O40" s="110"/>
      <c r="P40" s="109">
        <f t="shared" si="19"/>
        <v>1651000</v>
      </c>
      <c r="Q40" s="110">
        <f t="shared" si="20"/>
        <v>0</v>
      </c>
      <c r="R40" s="54">
        <f t="shared" si="21"/>
        <v>-92.868719611021064</v>
      </c>
      <c r="S40" s="55">
        <f t="shared" si="22"/>
        <v>0</v>
      </c>
      <c r="T40" s="54">
        <f t="shared" si="23"/>
        <v>33.019999999999996</v>
      </c>
      <c r="U40" s="56">
        <f t="shared" si="24"/>
        <v>0</v>
      </c>
      <c r="V40" s="109">
        <v>1540000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66295000</v>
      </c>
      <c r="C42" s="111">
        <f>SUM(C37:C41)</f>
        <v>-4909000</v>
      </c>
      <c r="D42" s="111"/>
      <c r="E42" s="111">
        <f t="shared" si="18"/>
        <v>61386000</v>
      </c>
      <c r="F42" s="112">
        <f t="shared" ref="F42:O42" si="25">SUM(F37:F41)</f>
        <v>66295000</v>
      </c>
      <c r="G42" s="113">
        <f t="shared" si="25"/>
        <v>5000000</v>
      </c>
      <c r="H42" s="112">
        <f t="shared" si="25"/>
        <v>990000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617000</v>
      </c>
      <c r="M42" s="113">
        <f t="shared" si="25"/>
        <v>0</v>
      </c>
      <c r="N42" s="112">
        <f t="shared" si="25"/>
        <v>2342000</v>
      </c>
      <c r="O42" s="113">
        <f t="shared" si="25"/>
        <v>0</v>
      </c>
      <c r="P42" s="112">
        <f t="shared" si="19"/>
        <v>3949000</v>
      </c>
      <c r="Q42" s="113">
        <f t="shared" si="20"/>
        <v>0</v>
      </c>
      <c r="R42" s="58">
        <f t="shared" si="21"/>
        <v>279.57860615883305</v>
      </c>
      <c r="S42" s="59">
        <f t="shared" si="22"/>
        <v>0</v>
      </c>
      <c r="T42" s="58">
        <f>IF((+$E37+$E40) =0,0,(P42   /(+$E37+$E40) )*100)</f>
        <v>78.97999999999999</v>
      </c>
      <c r="U42" s="60">
        <f>IF((+$E37+$E40) =0,0,(Q42   /(+$E37+$E40) )*100)</f>
        <v>0</v>
      </c>
      <c r="V42" s="112">
        <f>SUM(V37:V41)</f>
        <v>1540000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77845000</v>
      </c>
      <c r="C69" s="120">
        <f>SUM(C9:C16,C19:C25,C28:C31,C34,C37:C41,C44:C54,C57:C60,C63:C67)</f>
        <v>-8709000</v>
      </c>
      <c r="D69" s="120"/>
      <c r="E69" s="120">
        <f t="shared" si="35"/>
        <v>69136000</v>
      </c>
      <c r="F69" s="121">
        <f t="shared" ref="F69:O69" si="43">SUM(F9:F16,F19:F25,F28:F31,F34,F37:F41,F44:F54,F57:F60,F63:F67)</f>
        <v>74045000</v>
      </c>
      <c r="G69" s="122">
        <f t="shared" si="43"/>
        <v>12750000</v>
      </c>
      <c r="H69" s="121">
        <f t="shared" si="43"/>
        <v>2451000</v>
      </c>
      <c r="I69" s="122">
        <f t="shared" si="43"/>
        <v>0</v>
      </c>
      <c r="J69" s="121">
        <f t="shared" si="43"/>
        <v>1230000</v>
      </c>
      <c r="K69" s="122">
        <f t="shared" si="43"/>
        <v>0</v>
      </c>
      <c r="L69" s="121">
        <f t="shared" si="43"/>
        <v>1842000</v>
      </c>
      <c r="M69" s="122">
        <f t="shared" si="43"/>
        <v>0</v>
      </c>
      <c r="N69" s="121">
        <f t="shared" si="43"/>
        <v>2811000</v>
      </c>
      <c r="O69" s="122">
        <f t="shared" si="43"/>
        <v>0</v>
      </c>
      <c r="P69" s="121">
        <f t="shared" si="36"/>
        <v>8334000</v>
      </c>
      <c r="Q69" s="122">
        <f t="shared" si="37"/>
        <v>0</v>
      </c>
      <c r="R69" s="67">
        <f t="shared" si="38"/>
        <v>52.605863192182412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65.364705882352936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11316000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71906000</v>
      </c>
      <c r="C71" s="108"/>
      <c r="D71" s="108"/>
      <c r="E71" s="108">
        <f>$B71      +$C71      +$D71</f>
        <v>71906000</v>
      </c>
      <c r="F71" s="109">
        <v>71906000</v>
      </c>
      <c r="G71" s="110">
        <v>71906000</v>
      </c>
      <c r="H71" s="109">
        <v>13569000</v>
      </c>
      <c r="I71" s="110"/>
      <c r="J71" s="109">
        <v>16324000</v>
      </c>
      <c r="K71" s="110"/>
      <c r="L71" s="109">
        <v>12308000</v>
      </c>
      <c r="M71" s="110"/>
      <c r="N71" s="109">
        <v>29705000</v>
      </c>
      <c r="O71" s="110"/>
      <c r="P71" s="109">
        <f>$H71      +$J71      +$L71      +$N71</f>
        <v>71906000</v>
      </c>
      <c r="Q71" s="110">
        <f>$I71      +$K71      +$M71      +$O71</f>
        <v>0</v>
      </c>
      <c r="R71" s="54">
        <f>IF(($L71      =0),0,((($N71      -$L71      )/$L71      )*100))</f>
        <v>141.34709132271692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71906000</v>
      </c>
      <c r="C73" s="117">
        <f>SUM(C71:C72)</f>
        <v>0</v>
      </c>
      <c r="D73" s="117"/>
      <c r="E73" s="117">
        <f>$B73      +$C73      +$D73</f>
        <v>71906000</v>
      </c>
      <c r="F73" s="118">
        <f t="shared" ref="F73:O73" si="44">SUM(F71:F72)</f>
        <v>71906000</v>
      </c>
      <c r="G73" s="119">
        <f t="shared" si="44"/>
        <v>71906000</v>
      </c>
      <c r="H73" s="118">
        <f t="shared" si="44"/>
        <v>13569000</v>
      </c>
      <c r="I73" s="119">
        <f t="shared" si="44"/>
        <v>0</v>
      </c>
      <c r="J73" s="118">
        <f t="shared" si="44"/>
        <v>16324000</v>
      </c>
      <c r="K73" s="119">
        <f t="shared" si="44"/>
        <v>0</v>
      </c>
      <c r="L73" s="118">
        <f t="shared" si="44"/>
        <v>12308000</v>
      </c>
      <c r="M73" s="119">
        <f t="shared" si="44"/>
        <v>0</v>
      </c>
      <c r="N73" s="118">
        <f t="shared" si="44"/>
        <v>29705000</v>
      </c>
      <c r="O73" s="119">
        <f t="shared" si="44"/>
        <v>0</v>
      </c>
      <c r="P73" s="118">
        <f>$H73      +$J73      +$L73      +$N73</f>
        <v>71906000</v>
      </c>
      <c r="Q73" s="119">
        <f>$I73      +$K73      +$M73      +$O73</f>
        <v>0</v>
      </c>
      <c r="R73" s="63">
        <f>IF(($L73      =0),0,((($N73      -$L73      )/$L73      )*100))</f>
        <v>141.34709132271692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71906000</v>
      </c>
      <c r="C74" s="120">
        <f>SUM(C71:C72)</f>
        <v>0</v>
      </c>
      <c r="D74" s="120"/>
      <c r="E74" s="120">
        <f>$B74      +$C74      +$D74</f>
        <v>71906000</v>
      </c>
      <c r="F74" s="121">
        <f t="shared" ref="F74:O74" si="45">SUM(F71:F72)</f>
        <v>71906000</v>
      </c>
      <c r="G74" s="122">
        <f t="shared" si="45"/>
        <v>71906000</v>
      </c>
      <c r="H74" s="121">
        <f t="shared" si="45"/>
        <v>13569000</v>
      </c>
      <c r="I74" s="122">
        <f t="shared" si="45"/>
        <v>0</v>
      </c>
      <c r="J74" s="121">
        <f t="shared" si="45"/>
        <v>16324000</v>
      </c>
      <c r="K74" s="122">
        <f t="shared" si="45"/>
        <v>0</v>
      </c>
      <c r="L74" s="121">
        <f t="shared" si="45"/>
        <v>12308000</v>
      </c>
      <c r="M74" s="122">
        <f t="shared" si="45"/>
        <v>0</v>
      </c>
      <c r="N74" s="121">
        <f t="shared" si="45"/>
        <v>29705000</v>
      </c>
      <c r="O74" s="122">
        <f t="shared" si="45"/>
        <v>0</v>
      </c>
      <c r="P74" s="121">
        <f>$H74      +$J74      +$L74      +$N74</f>
        <v>71906000</v>
      </c>
      <c r="Q74" s="122">
        <f>$I74      +$K74      +$M74      +$O74</f>
        <v>0</v>
      </c>
      <c r="R74" s="67">
        <f>IF(($L74      =0),0,((($N74      -$L74      )/$L74      )*100))</f>
        <v>141.34709132271692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149751000</v>
      </c>
      <c r="C75" s="120">
        <f>SUM(C9:C16,C19:C25,C28:C31,C34,C37:C41,C44:C54,C57:C60,C63:C67,C71:C72)</f>
        <v>-8709000</v>
      </c>
      <c r="D75" s="120"/>
      <c r="E75" s="120">
        <f>$B75      +$C75      +$D75</f>
        <v>141042000</v>
      </c>
      <c r="F75" s="121">
        <f t="shared" ref="F75:O75" si="46">SUM(F9:F16,F19:F25,F28:F31,F34,F37:F41,F44:F54,F57:F60,F63:F67,F71:F72)</f>
        <v>145951000</v>
      </c>
      <c r="G75" s="122">
        <f t="shared" si="46"/>
        <v>84656000</v>
      </c>
      <c r="H75" s="121">
        <f t="shared" si="46"/>
        <v>16020000</v>
      </c>
      <c r="I75" s="122">
        <f t="shared" si="46"/>
        <v>0</v>
      </c>
      <c r="J75" s="121">
        <f t="shared" si="46"/>
        <v>17554000</v>
      </c>
      <c r="K75" s="122">
        <f t="shared" si="46"/>
        <v>0</v>
      </c>
      <c r="L75" s="121">
        <f t="shared" si="46"/>
        <v>14150000</v>
      </c>
      <c r="M75" s="122">
        <f t="shared" si="46"/>
        <v>0</v>
      </c>
      <c r="N75" s="121">
        <f t="shared" si="46"/>
        <v>32516000</v>
      </c>
      <c r="O75" s="122">
        <f t="shared" si="46"/>
        <v>0</v>
      </c>
      <c r="P75" s="121">
        <f>$H75      +$J75      +$L75      +$N75</f>
        <v>80240000</v>
      </c>
      <c r="Q75" s="122">
        <f>$I75      +$K75      +$M75      +$O75</f>
        <v>0</v>
      </c>
      <c r="R75" s="67">
        <f>IF(($L75      =0),0,((($N75      -$L75      )/$L75      )*100))</f>
        <v>129.79505300353358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94.783594783594779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>
        <f>SUM(V9:V16,V19:V25,V28:V31,V34,V37:V41,V44:V54,V57:V60,V63:V67,V71:V72)</f>
        <v>11316000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55306000</v>
      </c>
      <c r="C87" s="128">
        <f t="shared" si="48"/>
        <v>-5826000</v>
      </c>
      <c r="D87" s="128">
        <f t="shared" si="48"/>
        <v>0</v>
      </c>
      <c r="E87" s="128">
        <f t="shared" si="48"/>
        <v>49480000</v>
      </c>
      <c r="F87" s="128">
        <f t="shared" si="48"/>
        <v>0</v>
      </c>
      <c r="G87" s="128">
        <f t="shared" si="48"/>
        <v>0</v>
      </c>
      <c r="H87" s="128">
        <f t="shared" si="48"/>
        <v>5765000</v>
      </c>
      <c r="I87" s="128">
        <f t="shared" si="48"/>
        <v>0</v>
      </c>
      <c r="J87" s="128">
        <f t="shared" si="48"/>
        <v>3090000</v>
      </c>
      <c r="K87" s="128">
        <f t="shared" si="48"/>
        <v>0</v>
      </c>
      <c r="L87" s="128">
        <f t="shared" si="48"/>
        <v>-5826000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3029000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6.1216653193209378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46451000</v>
      </c>
      <c r="C91" s="108"/>
      <c r="D91" s="108"/>
      <c r="E91" s="108">
        <f t="shared" si="49"/>
        <v>46451000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1855000</v>
      </c>
      <c r="C93" s="108"/>
      <c r="D93" s="108"/>
      <c r="E93" s="108">
        <f t="shared" si="49"/>
        <v>1855000</v>
      </c>
      <c r="F93" s="108">
        <v>0</v>
      </c>
      <c r="G93" s="108">
        <v>0</v>
      </c>
      <c r="H93" s="108">
        <v>1855000</v>
      </c>
      <c r="I93" s="108"/>
      <c r="J93" s="108"/>
      <c r="K93" s="108"/>
      <c r="L93" s="108"/>
      <c r="M93" s="108"/>
      <c r="N93" s="108"/>
      <c r="O93" s="108"/>
      <c r="P93" s="108">
        <f t="shared" si="50"/>
        <v>1855000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7000000</v>
      </c>
      <c r="C94" s="108">
        <v>-5826000</v>
      </c>
      <c r="D94" s="108"/>
      <c r="E94" s="108">
        <f t="shared" si="49"/>
        <v>1174000</v>
      </c>
      <c r="F94" s="108">
        <v>0</v>
      </c>
      <c r="G94" s="108">
        <v>0</v>
      </c>
      <c r="H94" s="108">
        <v>3910000</v>
      </c>
      <c r="I94" s="108"/>
      <c r="J94" s="108">
        <v>3090000</v>
      </c>
      <c r="K94" s="108"/>
      <c r="L94" s="108">
        <v>-5826000</v>
      </c>
      <c r="M94" s="108"/>
      <c r="N94" s="108"/>
      <c r="O94" s="108"/>
      <c r="P94" s="108">
        <f t="shared" si="50"/>
        <v>1174000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55306000</v>
      </c>
      <c r="C114" s="137">
        <f t="shared" si="62"/>
        <v>-5826000</v>
      </c>
      <c r="D114" s="137">
        <f t="shared" si="62"/>
        <v>0</v>
      </c>
      <c r="E114" s="137">
        <f t="shared" si="62"/>
        <v>49480000</v>
      </c>
      <c r="F114" s="137">
        <f t="shared" si="62"/>
        <v>0</v>
      </c>
      <c r="G114" s="137">
        <f t="shared" si="62"/>
        <v>0</v>
      </c>
      <c r="H114" s="137">
        <f t="shared" si="62"/>
        <v>5765000</v>
      </c>
      <c r="I114" s="137">
        <f t="shared" si="62"/>
        <v>0</v>
      </c>
      <c r="J114" s="137">
        <f t="shared" si="62"/>
        <v>3090000</v>
      </c>
      <c r="K114" s="137">
        <f t="shared" si="62"/>
        <v>0</v>
      </c>
      <c r="L114" s="137">
        <f t="shared" si="62"/>
        <v>-5826000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3029000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6.1216653193209375E-2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55306000</v>
      </c>
      <c r="C115" s="139">
        <f t="shared" ref="C115:Q115" si="63">C87</f>
        <v>-5826000</v>
      </c>
      <c r="D115" s="139">
        <f t="shared" si="63"/>
        <v>0</v>
      </c>
      <c r="E115" s="139">
        <f t="shared" si="63"/>
        <v>49480000</v>
      </c>
      <c r="F115" s="139">
        <f t="shared" si="63"/>
        <v>0</v>
      </c>
      <c r="G115" s="139">
        <f t="shared" si="63"/>
        <v>0</v>
      </c>
      <c r="H115" s="139">
        <f t="shared" si="63"/>
        <v>5765000</v>
      </c>
      <c r="I115" s="139">
        <f t="shared" si="63"/>
        <v>0</v>
      </c>
      <c r="J115" s="139">
        <f t="shared" si="63"/>
        <v>3090000</v>
      </c>
      <c r="K115" s="139">
        <f t="shared" si="63"/>
        <v>0</v>
      </c>
      <c r="L115" s="139">
        <f t="shared" si="63"/>
        <v>-5826000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3029000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6.1216653193209375E-2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MkzHqSTHilftlLyr8sRp4Pmac8eyMbXWjI2zFWKRRRLHeEoQAvfIVU81P0+reSlOM4azcTGE68sYwsETtZtfA==" saltValue="DbuMNYPIQ8531buLyct5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780000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780000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26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780000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780000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1213000</v>
      </c>
      <c r="C34" s="108"/>
      <c r="D34" s="108"/>
      <c r="E34" s="108">
        <f>$B34      +$C34      +$D34</f>
        <v>1213000</v>
      </c>
      <c r="F34" s="109">
        <v>1213000</v>
      </c>
      <c r="G34" s="110">
        <v>1213000</v>
      </c>
      <c r="H34" s="109"/>
      <c r="I34" s="110">
        <v>856288</v>
      </c>
      <c r="J34" s="109">
        <v>351000</v>
      </c>
      <c r="K34" s="110">
        <v>-856288</v>
      </c>
      <c r="L34" s="109">
        <v>229000</v>
      </c>
      <c r="M34" s="110"/>
      <c r="N34" s="109">
        <v>333000</v>
      </c>
      <c r="O34" s="110"/>
      <c r="P34" s="109">
        <f>$H34      +$J34      +$L34      +$N34</f>
        <v>913000</v>
      </c>
      <c r="Q34" s="110">
        <f>$I34      +$K34      +$M34      +$O34</f>
        <v>0</v>
      </c>
      <c r="R34" s="54">
        <f>IF(($L34      =0),0,((($N34      -$L34      )/$L34      )*100))</f>
        <v>45.414847161572055</v>
      </c>
      <c r="S34" s="55">
        <f>IF(($M34      =0),0,((($O34      -$M34      )/$M34      )*100))</f>
        <v>0</v>
      </c>
      <c r="T34" s="54">
        <f>IF(($E34      =0),0,(($P34      /$E34      )*100))</f>
        <v>75.267930750206105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1213000</v>
      </c>
      <c r="C35" s="111">
        <f>C34</f>
        <v>0</v>
      </c>
      <c r="D35" s="111"/>
      <c r="E35" s="111">
        <f>$B35      +$C35      +$D35</f>
        <v>1213000</v>
      </c>
      <c r="F35" s="112">
        <f t="shared" ref="F35:O35" si="17">F34</f>
        <v>1213000</v>
      </c>
      <c r="G35" s="113">
        <f t="shared" si="17"/>
        <v>1213000</v>
      </c>
      <c r="H35" s="112">
        <f t="shared" si="17"/>
        <v>0</v>
      </c>
      <c r="I35" s="113">
        <f t="shared" si="17"/>
        <v>856288</v>
      </c>
      <c r="J35" s="112">
        <f t="shared" si="17"/>
        <v>351000</v>
      </c>
      <c r="K35" s="113">
        <f t="shared" si="17"/>
        <v>-856288</v>
      </c>
      <c r="L35" s="112">
        <f t="shared" si="17"/>
        <v>229000</v>
      </c>
      <c r="M35" s="113">
        <f t="shared" si="17"/>
        <v>0</v>
      </c>
      <c r="N35" s="112">
        <f t="shared" si="17"/>
        <v>333000</v>
      </c>
      <c r="O35" s="113">
        <f t="shared" si="17"/>
        <v>0</v>
      </c>
      <c r="P35" s="112">
        <f>$H35      +$J35      +$L35      +$N35</f>
        <v>913000</v>
      </c>
      <c r="Q35" s="113">
        <f>$I35      +$K35      +$M35      +$O35</f>
        <v>0</v>
      </c>
      <c r="R35" s="58">
        <f>IF(($L35      =0),0,((($N35      -$L35      )/$L35      )*100))</f>
        <v>45.414847161572055</v>
      </c>
      <c r="S35" s="59">
        <f>IF(($M35      =0),0,((($O35      -$M35      )/$M35      )*100))</f>
        <v>0</v>
      </c>
      <c r="T35" s="58">
        <f>IF($E35   =0,0,($P35   /$E35   )*100)</f>
        <v>75.267930750206105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4000000</v>
      </c>
      <c r="C37" s="108">
        <v>-2000000</v>
      </c>
      <c r="D37" s="108"/>
      <c r="E37" s="108">
        <f t="shared" ref="E37:E42" si="18">$B37      +$C37      +$D37</f>
        <v>2000000</v>
      </c>
      <c r="F37" s="109">
        <v>2000000</v>
      </c>
      <c r="G37" s="110">
        <v>2000000</v>
      </c>
      <c r="H37" s="109"/>
      <c r="I37" s="110"/>
      <c r="J37" s="109">
        <v>300000</v>
      </c>
      <c r="K37" s="110"/>
      <c r="L37" s="109"/>
      <c r="M37" s="110"/>
      <c r="N37" s="109"/>
      <c r="O37" s="110"/>
      <c r="P37" s="109">
        <f t="shared" ref="P37:P42" si="19">$H37      +$J37      +$L37      +$N37</f>
        <v>300000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8770000</v>
      </c>
      <c r="C38" s="108">
        <v>-71000</v>
      </c>
      <c r="D38" s="108"/>
      <c r="E38" s="108">
        <f t="shared" si="18"/>
        <v>8699000</v>
      </c>
      <c r="F38" s="109">
        <v>8770000</v>
      </c>
      <c r="G38" s="110">
        <v>0</v>
      </c>
      <c r="H38" s="109"/>
      <c r="I38" s="110"/>
      <c r="J38" s="109"/>
      <c r="K38" s="110"/>
      <c r="L38" s="109"/>
      <c r="M38" s="110"/>
      <c r="N38" s="109">
        <v>40000</v>
      </c>
      <c r="O38" s="110"/>
      <c r="P38" s="109">
        <f t="shared" si="19"/>
        <v>40000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0.45982296815725948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12770000</v>
      </c>
      <c r="C42" s="111">
        <f>SUM(C37:C41)</f>
        <v>-2071000</v>
      </c>
      <c r="D42" s="111"/>
      <c r="E42" s="111">
        <f t="shared" si="18"/>
        <v>10699000</v>
      </c>
      <c r="F42" s="112">
        <f t="shared" ref="F42:O42" si="25">SUM(F37:F41)</f>
        <v>10770000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300000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40000</v>
      </c>
      <c r="O42" s="113">
        <f t="shared" si="25"/>
        <v>0</v>
      </c>
      <c r="P42" s="112">
        <f t="shared" si="19"/>
        <v>340000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17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16983000</v>
      </c>
      <c r="C69" s="120">
        <f>SUM(C9:C16,C19:C25,C28:C31,C34,C37:C41,C44:C54,C57:C60,C63:C67)</f>
        <v>-2071000</v>
      </c>
      <c r="D69" s="120"/>
      <c r="E69" s="120">
        <f t="shared" si="35"/>
        <v>14912000</v>
      </c>
      <c r="F69" s="121">
        <f t="shared" ref="F69:O69" si="43">SUM(F9:F16,F19:F25,F28:F31,F34,F37:F41,F44:F54,F57:F60,F63:F67)</f>
        <v>14983000</v>
      </c>
      <c r="G69" s="122">
        <f t="shared" si="43"/>
        <v>6213000</v>
      </c>
      <c r="H69" s="121">
        <f t="shared" si="43"/>
        <v>780000</v>
      </c>
      <c r="I69" s="122">
        <f t="shared" si="43"/>
        <v>856288</v>
      </c>
      <c r="J69" s="121">
        <f t="shared" si="43"/>
        <v>651000</v>
      </c>
      <c r="K69" s="122">
        <f t="shared" si="43"/>
        <v>-856288</v>
      </c>
      <c r="L69" s="121">
        <f t="shared" si="43"/>
        <v>229000</v>
      </c>
      <c r="M69" s="122">
        <f t="shared" si="43"/>
        <v>0</v>
      </c>
      <c r="N69" s="121">
        <f t="shared" si="43"/>
        <v>373000</v>
      </c>
      <c r="O69" s="122">
        <f t="shared" si="43"/>
        <v>0</v>
      </c>
      <c r="P69" s="121">
        <f t="shared" si="36"/>
        <v>2033000</v>
      </c>
      <c r="Q69" s="122">
        <f t="shared" si="37"/>
        <v>0</v>
      </c>
      <c r="R69" s="67">
        <f t="shared" si="38"/>
        <v>62.882096069869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32.721712538226299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42499000</v>
      </c>
      <c r="C71" s="108">
        <v>-12750000</v>
      </c>
      <c r="D71" s="108"/>
      <c r="E71" s="108">
        <f>$B71      +$C71      +$D71</f>
        <v>29749000</v>
      </c>
      <c r="F71" s="109">
        <v>29749000</v>
      </c>
      <c r="G71" s="110">
        <v>29749000</v>
      </c>
      <c r="H71" s="109"/>
      <c r="I71" s="110">
        <v>49831511</v>
      </c>
      <c r="J71" s="109">
        <v>13665000</v>
      </c>
      <c r="K71" s="110">
        <v>-49831511</v>
      </c>
      <c r="L71" s="109"/>
      <c r="M71" s="110"/>
      <c r="N71" s="109">
        <v>14440000</v>
      </c>
      <c r="O71" s="110"/>
      <c r="P71" s="109">
        <f>$H71      +$J71      +$L71      +$N71</f>
        <v>28105000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94.473763823994091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42499000</v>
      </c>
      <c r="C73" s="117">
        <f>SUM(C71:C72)</f>
        <v>-12750000</v>
      </c>
      <c r="D73" s="117"/>
      <c r="E73" s="117">
        <f>$B73      +$C73      +$D73</f>
        <v>29749000</v>
      </c>
      <c r="F73" s="118">
        <f t="shared" ref="F73:O73" si="44">SUM(F71:F72)</f>
        <v>29749000</v>
      </c>
      <c r="G73" s="119">
        <f t="shared" si="44"/>
        <v>29749000</v>
      </c>
      <c r="H73" s="118">
        <f t="shared" si="44"/>
        <v>0</v>
      </c>
      <c r="I73" s="119">
        <f t="shared" si="44"/>
        <v>49831511</v>
      </c>
      <c r="J73" s="118">
        <f t="shared" si="44"/>
        <v>13665000</v>
      </c>
      <c r="K73" s="119">
        <f t="shared" si="44"/>
        <v>-49831511</v>
      </c>
      <c r="L73" s="118">
        <f t="shared" si="44"/>
        <v>0</v>
      </c>
      <c r="M73" s="119">
        <f t="shared" si="44"/>
        <v>0</v>
      </c>
      <c r="N73" s="118">
        <f t="shared" si="44"/>
        <v>14440000</v>
      </c>
      <c r="O73" s="119">
        <f t="shared" si="44"/>
        <v>0</v>
      </c>
      <c r="P73" s="118">
        <f>$H73      +$J73      +$L73      +$N73</f>
        <v>28105000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94.473763823994091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42499000</v>
      </c>
      <c r="C74" s="120">
        <f>SUM(C71:C72)</f>
        <v>-12750000</v>
      </c>
      <c r="D74" s="120"/>
      <c r="E74" s="120">
        <f>$B74      +$C74      +$D74</f>
        <v>29749000</v>
      </c>
      <c r="F74" s="121">
        <f t="shared" ref="F74:O74" si="45">SUM(F71:F72)</f>
        <v>29749000</v>
      </c>
      <c r="G74" s="122">
        <f t="shared" si="45"/>
        <v>29749000</v>
      </c>
      <c r="H74" s="121">
        <f t="shared" si="45"/>
        <v>0</v>
      </c>
      <c r="I74" s="122">
        <f t="shared" si="45"/>
        <v>49831511</v>
      </c>
      <c r="J74" s="121">
        <f t="shared" si="45"/>
        <v>13665000</v>
      </c>
      <c r="K74" s="122">
        <f t="shared" si="45"/>
        <v>-49831511</v>
      </c>
      <c r="L74" s="121">
        <f t="shared" si="45"/>
        <v>0</v>
      </c>
      <c r="M74" s="122">
        <f t="shared" si="45"/>
        <v>0</v>
      </c>
      <c r="N74" s="121">
        <f t="shared" si="45"/>
        <v>14440000</v>
      </c>
      <c r="O74" s="122">
        <f t="shared" si="45"/>
        <v>0</v>
      </c>
      <c r="P74" s="121">
        <f>$H74      +$J74      +$L74      +$N74</f>
        <v>28105000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94.473763823994091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59482000</v>
      </c>
      <c r="C75" s="120">
        <f>SUM(C9:C16,C19:C25,C28:C31,C34,C37:C41,C44:C54,C57:C60,C63:C67,C71:C72)</f>
        <v>-14821000</v>
      </c>
      <c r="D75" s="120"/>
      <c r="E75" s="120">
        <f>$B75      +$C75      +$D75</f>
        <v>44661000</v>
      </c>
      <c r="F75" s="121">
        <f t="shared" ref="F75:O75" si="46">SUM(F9:F16,F19:F25,F28:F31,F34,F37:F41,F44:F54,F57:F60,F63:F67,F71:F72)</f>
        <v>44732000</v>
      </c>
      <c r="G75" s="122">
        <f t="shared" si="46"/>
        <v>35962000</v>
      </c>
      <c r="H75" s="121">
        <f t="shared" si="46"/>
        <v>780000</v>
      </c>
      <c r="I75" s="122">
        <f t="shared" si="46"/>
        <v>50687799</v>
      </c>
      <c r="J75" s="121">
        <f t="shared" si="46"/>
        <v>14316000</v>
      </c>
      <c r="K75" s="122">
        <f t="shared" si="46"/>
        <v>-50687799</v>
      </c>
      <c r="L75" s="121">
        <f t="shared" si="46"/>
        <v>229000</v>
      </c>
      <c r="M75" s="122">
        <f t="shared" si="46"/>
        <v>0</v>
      </c>
      <c r="N75" s="121">
        <f t="shared" si="46"/>
        <v>14813000</v>
      </c>
      <c r="O75" s="122">
        <f t="shared" si="46"/>
        <v>0</v>
      </c>
      <c r="P75" s="121">
        <f>$H75      +$J75      +$L75      +$N75</f>
        <v>30138000</v>
      </c>
      <c r="Q75" s="122">
        <f>$I75      +$K75      +$M75      +$O75</f>
        <v>0</v>
      </c>
      <c r="R75" s="67">
        <f>IF(($L75      =0),0,((($N75      -$L75      )/$L75      )*100))</f>
        <v>6368.5589519650657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83.805127634725537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19704000</v>
      </c>
      <c r="C87" s="128">
        <f t="shared" si="48"/>
        <v>-11109000</v>
      </c>
      <c r="D87" s="128">
        <f t="shared" si="48"/>
        <v>0</v>
      </c>
      <c r="E87" s="128">
        <f t="shared" si="48"/>
        <v>8595000</v>
      </c>
      <c r="F87" s="128">
        <f t="shared" si="48"/>
        <v>0</v>
      </c>
      <c r="G87" s="128">
        <f t="shared" si="48"/>
        <v>0</v>
      </c>
      <c r="H87" s="128">
        <f t="shared" si="48"/>
        <v>4429000</v>
      </c>
      <c r="I87" s="128">
        <f t="shared" si="48"/>
        <v>0</v>
      </c>
      <c r="J87" s="128">
        <f t="shared" si="48"/>
        <v>3797000</v>
      </c>
      <c r="K87" s="128">
        <f t="shared" si="48"/>
        <v>0</v>
      </c>
      <c r="L87" s="128">
        <f t="shared" si="48"/>
        <v>369000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8595000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10564000</v>
      </c>
      <c r="C91" s="108">
        <v>-10564000</v>
      </c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1140000</v>
      </c>
      <c r="C93" s="108">
        <v>-1140000</v>
      </c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8000000</v>
      </c>
      <c r="C94" s="108">
        <v>595000</v>
      </c>
      <c r="D94" s="108"/>
      <c r="E94" s="108">
        <f t="shared" si="49"/>
        <v>8595000</v>
      </c>
      <c r="F94" s="108">
        <v>0</v>
      </c>
      <c r="G94" s="108">
        <v>0</v>
      </c>
      <c r="H94" s="108">
        <v>4429000</v>
      </c>
      <c r="I94" s="108"/>
      <c r="J94" s="108">
        <v>3797000</v>
      </c>
      <c r="K94" s="108"/>
      <c r="L94" s="108">
        <v>369000</v>
      </c>
      <c r="M94" s="108"/>
      <c r="N94" s="108"/>
      <c r="O94" s="108"/>
      <c r="P94" s="108">
        <f t="shared" si="50"/>
        <v>8595000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19704000</v>
      </c>
      <c r="C114" s="137">
        <f t="shared" si="62"/>
        <v>-11109000</v>
      </c>
      <c r="D114" s="137">
        <f t="shared" si="62"/>
        <v>0</v>
      </c>
      <c r="E114" s="137">
        <f t="shared" si="62"/>
        <v>8595000</v>
      </c>
      <c r="F114" s="137">
        <f t="shared" si="62"/>
        <v>0</v>
      </c>
      <c r="G114" s="137">
        <f t="shared" si="62"/>
        <v>0</v>
      </c>
      <c r="H114" s="137">
        <f t="shared" si="62"/>
        <v>4429000</v>
      </c>
      <c r="I114" s="137">
        <f t="shared" si="62"/>
        <v>0</v>
      </c>
      <c r="J114" s="137">
        <f t="shared" si="62"/>
        <v>3797000</v>
      </c>
      <c r="K114" s="137">
        <f t="shared" si="62"/>
        <v>0</v>
      </c>
      <c r="L114" s="137">
        <f t="shared" si="62"/>
        <v>369000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8595000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19704000</v>
      </c>
      <c r="C115" s="139">
        <f t="shared" ref="C115:Q115" si="63">C87</f>
        <v>-11109000</v>
      </c>
      <c r="D115" s="139">
        <f t="shared" si="63"/>
        <v>0</v>
      </c>
      <c r="E115" s="139">
        <f t="shared" si="63"/>
        <v>8595000</v>
      </c>
      <c r="F115" s="139">
        <f t="shared" si="63"/>
        <v>0</v>
      </c>
      <c r="G115" s="139">
        <f t="shared" si="63"/>
        <v>0</v>
      </c>
      <c r="H115" s="139">
        <f t="shared" si="63"/>
        <v>4429000</v>
      </c>
      <c r="I115" s="139">
        <f t="shared" si="63"/>
        <v>0</v>
      </c>
      <c r="J115" s="139">
        <f t="shared" si="63"/>
        <v>3797000</v>
      </c>
      <c r="K115" s="139">
        <f t="shared" si="63"/>
        <v>0</v>
      </c>
      <c r="L115" s="139">
        <f t="shared" si="63"/>
        <v>369000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8595000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hAMefFmKGl3L/yTM7kJka+uu0GAMIccLKAYGlvdEvM57OLu7FGEQrTSj8qRokIqZ5lUpAzx3scsQ2LSMDX5GA==" saltValue="aNap/33Du3CpUDPO1bQx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1158000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1158000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50.347826086956523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1158000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1158000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50.347826086956523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1812000</v>
      </c>
      <c r="C34" s="108">
        <v>660000</v>
      </c>
      <c r="D34" s="108"/>
      <c r="E34" s="108">
        <f>$B34      +$C34      +$D34</f>
        <v>2472000</v>
      </c>
      <c r="F34" s="109">
        <v>2472000</v>
      </c>
      <c r="G34" s="110">
        <v>2472000</v>
      </c>
      <c r="H34" s="109">
        <v>453000</v>
      </c>
      <c r="I34" s="110"/>
      <c r="J34" s="109">
        <v>867000</v>
      </c>
      <c r="K34" s="110">
        <v>1324364</v>
      </c>
      <c r="L34" s="109"/>
      <c r="M34" s="110">
        <v>602086</v>
      </c>
      <c r="N34" s="109">
        <v>338000</v>
      </c>
      <c r="O34" s="110"/>
      <c r="P34" s="109">
        <f>$H34      +$J34      +$L34      +$N34</f>
        <v>1658000</v>
      </c>
      <c r="Q34" s="110">
        <f>$I34      +$K34      +$M34      +$O34</f>
        <v>1926450</v>
      </c>
      <c r="R34" s="54">
        <f>IF(($L34      =0),0,((($N34      -$L34      )/$L34      )*100))</f>
        <v>0</v>
      </c>
      <c r="S34" s="55">
        <f>IF(($M34      =0),0,((($O34      -$M34      )/$M34      )*100))</f>
        <v>-100</v>
      </c>
      <c r="T34" s="54">
        <f>IF(($E34      =0),0,(($P34      /$E34      )*100))</f>
        <v>67.07119741100324</v>
      </c>
      <c r="U34" s="56">
        <f>IF(($E34      =0),0,(($Q34      /$E34      )*100))</f>
        <v>77.930825242718456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1812000</v>
      </c>
      <c r="C35" s="111">
        <f>C34</f>
        <v>660000</v>
      </c>
      <c r="D35" s="111"/>
      <c r="E35" s="111">
        <f>$B35      +$C35      +$D35</f>
        <v>2472000</v>
      </c>
      <c r="F35" s="112">
        <f t="shared" ref="F35:O35" si="17">F34</f>
        <v>2472000</v>
      </c>
      <c r="G35" s="113">
        <f t="shared" si="17"/>
        <v>2472000</v>
      </c>
      <c r="H35" s="112">
        <f t="shared" si="17"/>
        <v>453000</v>
      </c>
      <c r="I35" s="113">
        <f t="shared" si="17"/>
        <v>0</v>
      </c>
      <c r="J35" s="112">
        <f t="shared" si="17"/>
        <v>867000</v>
      </c>
      <c r="K35" s="113">
        <f t="shared" si="17"/>
        <v>1324364</v>
      </c>
      <c r="L35" s="112">
        <f t="shared" si="17"/>
        <v>0</v>
      </c>
      <c r="M35" s="113">
        <f t="shared" si="17"/>
        <v>602086</v>
      </c>
      <c r="N35" s="112">
        <f t="shared" si="17"/>
        <v>338000</v>
      </c>
      <c r="O35" s="113">
        <f t="shared" si="17"/>
        <v>0</v>
      </c>
      <c r="P35" s="112">
        <f>$H35      +$J35      +$L35      +$N35</f>
        <v>1658000</v>
      </c>
      <c r="Q35" s="113">
        <f>$I35      +$K35      +$M35      +$O35</f>
        <v>1926450</v>
      </c>
      <c r="R35" s="58">
        <f>IF(($L35      =0),0,((($N35      -$L35      )/$L35      )*100))</f>
        <v>0</v>
      </c>
      <c r="S35" s="59">
        <f>IF(($M35      =0),0,((($O35      -$M35      )/$M35      )*100))</f>
        <v>-100</v>
      </c>
      <c r="T35" s="58">
        <f>IF($E35   =0,0,($P35   /$E35   )*100)</f>
        <v>67.07119741100324</v>
      </c>
      <c r="U35" s="60">
        <f>IF($E35   =0,0,($Q35   /$E35   )*100)</f>
        <v>77.930825242718456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2213000</v>
      </c>
      <c r="C37" s="108">
        <v>-735000</v>
      </c>
      <c r="D37" s="108"/>
      <c r="E37" s="108">
        <f t="shared" ref="E37:E42" si="18">$B37      +$C37      +$D37</f>
        <v>1478000</v>
      </c>
      <c r="F37" s="109">
        <v>1478000</v>
      </c>
      <c r="G37" s="110">
        <v>1478000</v>
      </c>
      <c r="H37" s="109"/>
      <c r="I37" s="110"/>
      <c r="J37" s="109">
        <v>150000</v>
      </c>
      <c r="K37" s="110">
        <v>150000</v>
      </c>
      <c r="L37" s="109">
        <v>722000</v>
      </c>
      <c r="M37" s="110">
        <v>721722</v>
      </c>
      <c r="N37" s="109">
        <v>606000</v>
      </c>
      <c r="O37" s="110">
        <v>236900</v>
      </c>
      <c r="P37" s="109">
        <f t="shared" ref="P37:P42" si="19">$H37      +$J37      +$L37      +$N37</f>
        <v>1478000</v>
      </c>
      <c r="Q37" s="110">
        <f t="shared" ref="Q37:Q42" si="20">$I37      +$K37      +$M37      +$O37</f>
        <v>1108622</v>
      </c>
      <c r="R37" s="54">
        <f t="shared" ref="R37:R42" si="21">IF(($L37      =0),0,((($N37      -$L37      )/$L37      )*100))</f>
        <v>-16.066481994459831</v>
      </c>
      <c r="S37" s="55">
        <f t="shared" ref="S37:S42" si="22">IF(($M37      =0),0,((($O37      -$M37      )/$M37      )*100))</f>
        <v>-67.175726941952718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75.008254397834918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23180000</v>
      </c>
      <c r="C38" s="108">
        <v>17247000</v>
      </c>
      <c r="D38" s="108"/>
      <c r="E38" s="108">
        <f t="shared" si="18"/>
        <v>40427000</v>
      </c>
      <c r="F38" s="109">
        <v>23180000</v>
      </c>
      <c r="G38" s="110">
        <v>0</v>
      </c>
      <c r="H38" s="109"/>
      <c r="I38" s="110"/>
      <c r="J38" s="109"/>
      <c r="K38" s="110"/>
      <c r="L38" s="109"/>
      <c r="M38" s="110"/>
      <c r="N38" s="109">
        <v>1223000</v>
      </c>
      <c r="O38" s="110"/>
      <c r="P38" s="109">
        <f t="shared" si="19"/>
        <v>1223000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3.0252059267321343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25393000</v>
      </c>
      <c r="C42" s="111">
        <f>SUM(C37:C41)</f>
        <v>16512000</v>
      </c>
      <c r="D42" s="111"/>
      <c r="E42" s="111">
        <f t="shared" si="18"/>
        <v>41905000</v>
      </c>
      <c r="F42" s="112">
        <f t="shared" ref="F42:O42" si="25">SUM(F37:F41)</f>
        <v>24658000</v>
      </c>
      <c r="G42" s="113">
        <f t="shared" si="25"/>
        <v>1478000</v>
      </c>
      <c r="H42" s="112">
        <f t="shared" si="25"/>
        <v>0</v>
      </c>
      <c r="I42" s="113">
        <f t="shared" si="25"/>
        <v>0</v>
      </c>
      <c r="J42" s="112">
        <f t="shared" si="25"/>
        <v>150000</v>
      </c>
      <c r="K42" s="113">
        <f t="shared" si="25"/>
        <v>150000</v>
      </c>
      <c r="L42" s="112">
        <f t="shared" si="25"/>
        <v>722000</v>
      </c>
      <c r="M42" s="113">
        <f t="shared" si="25"/>
        <v>721722</v>
      </c>
      <c r="N42" s="112">
        <f t="shared" si="25"/>
        <v>1829000</v>
      </c>
      <c r="O42" s="113">
        <f t="shared" si="25"/>
        <v>236900</v>
      </c>
      <c r="P42" s="112">
        <f t="shared" si="19"/>
        <v>2701000</v>
      </c>
      <c r="Q42" s="113">
        <f t="shared" si="20"/>
        <v>1108622</v>
      </c>
      <c r="R42" s="58">
        <f t="shared" si="21"/>
        <v>153.32409972299169</v>
      </c>
      <c r="S42" s="59">
        <f t="shared" si="22"/>
        <v>-67.175726941952718</v>
      </c>
      <c r="T42" s="58">
        <f>IF((+$E37+$E40) =0,0,(P42   /(+$E37+$E40) )*100)</f>
        <v>182.74695534506088</v>
      </c>
      <c r="U42" s="60">
        <f>IF((+$E37+$E40) =0,0,(Q42   /(+$E37+$E40) )*100)</f>
        <v>75.008254397834918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29505000</v>
      </c>
      <c r="C69" s="120">
        <f>SUM(C9:C16,C19:C25,C28:C31,C34,C37:C41,C44:C54,C57:C60,C63:C67)</f>
        <v>17172000</v>
      </c>
      <c r="D69" s="120"/>
      <c r="E69" s="120">
        <f t="shared" si="35"/>
        <v>46677000</v>
      </c>
      <c r="F69" s="121">
        <f t="shared" ref="F69:O69" si="43">SUM(F9:F16,F19:F25,F28:F31,F34,F37:F41,F44:F54,F57:F60,F63:F67)</f>
        <v>29430000</v>
      </c>
      <c r="G69" s="122">
        <f t="shared" si="43"/>
        <v>6250000</v>
      </c>
      <c r="H69" s="121">
        <f t="shared" si="43"/>
        <v>1611000</v>
      </c>
      <c r="I69" s="122">
        <f t="shared" si="43"/>
        <v>0</v>
      </c>
      <c r="J69" s="121">
        <f t="shared" si="43"/>
        <v>1017000</v>
      </c>
      <c r="K69" s="122">
        <f t="shared" si="43"/>
        <v>1474364</v>
      </c>
      <c r="L69" s="121">
        <f t="shared" si="43"/>
        <v>722000</v>
      </c>
      <c r="M69" s="122">
        <f t="shared" si="43"/>
        <v>1323808</v>
      </c>
      <c r="N69" s="121">
        <f t="shared" si="43"/>
        <v>2167000</v>
      </c>
      <c r="O69" s="122">
        <f t="shared" si="43"/>
        <v>236900</v>
      </c>
      <c r="P69" s="121">
        <f t="shared" si="36"/>
        <v>5517000</v>
      </c>
      <c r="Q69" s="122">
        <f t="shared" si="37"/>
        <v>3035072</v>
      </c>
      <c r="R69" s="67">
        <f t="shared" si="38"/>
        <v>200.13850415512465</v>
      </c>
      <c r="S69" s="68">
        <f t="shared" si="39"/>
        <v>-82.104655660035291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88.271999999999991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48.561152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43211000</v>
      </c>
      <c r="C71" s="108">
        <v>9398000</v>
      </c>
      <c r="D71" s="108"/>
      <c r="E71" s="108">
        <f>$B71      +$C71      +$D71</f>
        <v>52609000</v>
      </c>
      <c r="F71" s="109">
        <v>52609000</v>
      </c>
      <c r="G71" s="110">
        <v>52609000</v>
      </c>
      <c r="H71" s="109">
        <v>26112000</v>
      </c>
      <c r="I71" s="110"/>
      <c r="J71" s="109">
        <v>10014000</v>
      </c>
      <c r="K71" s="110">
        <v>27825941</v>
      </c>
      <c r="L71" s="109">
        <v>6330000</v>
      </c>
      <c r="M71" s="110">
        <v>15146055</v>
      </c>
      <c r="N71" s="109">
        <v>9528000</v>
      </c>
      <c r="O71" s="110">
        <v>9462261</v>
      </c>
      <c r="P71" s="109">
        <f>$H71      +$J71      +$L71      +$N71</f>
        <v>51984000</v>
      </c>
      <c r="Q71" s="110">
        <f>$I71      +$K71      +$M71      +$O71</f>
        <v>52434257</v>
      </c>
      <c r="R71" s="54">
        <f>IF(($L71      =0),0,((($N71      -$L71      )/$L71      )*100))</f>
        <v>50.521327014218009</v>
      </c>
      <c r="S71" s="55">
        <f>IF(($M71      =0),0,((($O71      -$M71      )/$M71      )*100))</f>
        <v>-37.52656384781384</v>
      </c>
      <c r="T71" s="54">
        <f>IF(($E71      =0),0,(($P71      /$E71      )*100))</f>
        <v>98.811990343857516</v>
      </c>
      <c r="U71" s="56">
        <f>IF(($E71      =0),0,(($Q71      /$E71      )*100))</f>
        <v>99.667845805850703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43211000</v>
      </c>
      <c r="C73" s="117">
        <f>SUM(C71:C72)</f>
        <v>9398000</v>
      </c>
      <c r="D73" s="117"/>
      <c r="E73" s="117">
        <f>$B73      +$C73      +$D73</f>
        <v>52609000</v>
      </c>
      <c r="F73" s="118">
        <f t="shared" ref="F73:O73" si="44">SUM(F71:F72)</f>
        <v>52609000</v>
      </c>
      <c r="G73" s="119">
        <f t="shared" si="44"/>
        <v>52609000</v>
      </c>
      <c r="H73" s="118">
        <f t="shared" si="44"/>
        <v>26112000</v>
      </c>
      <c r="I73" s="119">
        <f t="shared" si="44"/>
        <v>0</v>
      </c>
      <c r="J73" s="118">
        <f t="shared" si="44"/>
        <v>10014000</v>
      </c>
      <c r="K73" s="119">
        <f t="shared" si="44"/>
        <v>27825941</v>
      </c>
      <c r="L73" s="118">
        <f t="shared" si="44"/>
        <v>6330000</v>
      </c>
      <c r="M73" s="119">
        <f t="shared" si="44"/>
        <v>15146055</v>
      </c>
      <c r="N73" s="118">
        <f t="shared" si="44"/>
        <v>9528000</v>
      </c>
      <c r="O73" s="119">
        <f t="shared" si="44"/>
        <v>9462261</v>
      </c>
      <c r="P73" s="118">
        <f>$H73      +$J73      +$L73      +$N73</f>
        <v>51984000</v>
      </c>
      <c r="Q73" s="119">
        <f>$I73      +$K73      +$M73      +$O73</f>
        <v>52434257</v>
      </c>
      <c r="R73" s="63">
        <f>IF(($L73      =0),0,((($N73      -$L73      )/$L73      )*100))</f>
        <v>50.521327014218009</v>
      </c>
      <c r="S73" s="64">
        <f>IF(($M73      =0),0,((($O73      -$M73      )/$M73      )*100))</f>
        <v>-37.52656384781384</v>
      </c>
      <c r="T73" s="63">
        <f>IF(($E71      =0),0,(($P71      /$E71      )*100))</f>
        <v>98.811990343857516</v>
      </c>
      <c r="U73" s="65">
        <f>IF($E71   =0,0,($Q71   /$E71 )*100)</f>
        <v>99.667845805850703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43211000</v>
      </c>
      <c r="C74" s="120">
        <f>SUM(C71:C72)</f>
        <v>9398000</v>
      </c>
      <c r="D74" s="120"/>
      <c r="E74" s="120">
        <f>$B74      +$C74      +$D74</f>
        <v>52609000</v>
      </c>
      <c r="F74" s="121">
        <f t="shared" ref="F74:O74" si="45">SUM(F71:F72)</f>
        <v>52609000</v>
      </c>
      <c r="G74" s="122">
        <f t="shared" si="45"/>
        <v>52609000</v>
      </c>
      <c r="H74" s="121">
        <f t="shared" si="45"/>
        <v>26112000</v>
      </c>
      <c r="I74" s="122">
        <f t="shared" si="45"/>
        <v>0</v>
      </c>
      <c r="J74" s="121">
        <f t="shared" si="45"/>
        <v>10014000</v>
      </c>
      <c r="K74" s="122">
        <f t="shared" si="45"/>
        <v>27825941</v>
      </c>
      <c r="L74" s="121">
        <f t="shared" si="45"/>
        <v>6330000</v>
      </c>
      <c r="M74" s="122">
        <f t="shared" si="45"/>
        <v>15146055</v>
      </c>
      <c r="N74" s="121">
        <f t="shared" si="45"/>
        <v>9528000</v>
      </c>
      <c r="O74" s="122">
        <f t="shared" si="45"/>
        <v>9462261</v>
      </c>
      <c r="P74" s="121">
        <f>$H74      +$J74      +$L74      +$N74</f>
        <v>51984000</v>
      </c>
      <c r="Q74" s="122">
        <f>$I74      +$K74      +$M74      +$O74</f>
        <v>52434257</v>
      </c>
      <c r="R74" s="67">
        <f>IF(($L74      =0),0,((($N74      -$L74      )/$L74      )*100))</f>
        <v>50.521327014218009</v>
      </c>
      <c r="S74" s="68">
        <f>IF(($M74      =0),0,((($O74      -$M74      )/$M74      )*100))</f>
        <v>-37.52656384781384</v>
      </c>
      <c r="T74" s="67">
        <f>IF(($E71      =0),0,(($P71      /$E71      )*100))</f>
        <v>98.811990343857516</v>
      </c>
      <c r="U74" s="71">
        <f>IF($E71   =0,0,($Q71   /$E71 )*100)</f>
        <v>99.667845805850703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72716000</v>
      </c>
      <c r="C75" s="120">
        <f>SUM(C9:C16,C19:C25,C28:C31,C34,C37:C41,C44:C54,C57:C60,C63:C67,C71:C72)</f>
        <v>26570000</v>
      </c>
      <c r="D75" s="120"/>
      <c r="E75" s="120">
        <f>$B75      +$C75      +$D75</f>
        <v>99286000</v>
      </c>
      <c r="F75" s="121">
        <f t="shared" ref="F75:O75" si="46">SUM(F9:F16,F19:F25,F28:F31,F34,F37:F41,F44:F54,F57:F60,F63:F67,F71:F72)</f>
        <v>82039000</v>
      </c>
      <c r="G75" s="122">
        <f t="shared" si="46"/>
        <v>58859000</v>
      </c>
      <c r="H75" s="121">
        <f t="shared" si="46"/>
        <v>27723000</v>
      </c>
      <c r="I75" s="122">
        <f t="shared" si="46"/>
        <v>0</v>
      </c>
      <c r="J75" s="121">
        <f t="shared" si="46"/>
        <v>11031000</v>
      </c>
      <c r="K75" s="122">
        <f t="shared" si="46"/>
        <v>29300305</v>
      </c>
      <c r="L75" s="121">
        <f t="shared" si="46"/>
        <v>7052000</v>
      </c>
      <c r="M75" s="122">
        <f t="shared" si="46"/>
        <v>16469863</v>
      </c>
      <c r="N75" s="121">
        <f t="shared" si="46"/>
        <v>11695000</v>
      </c>
      <c r="O75" s="122">
        <f t="shared" si="46"/>
        <v>9699161</v>
      </c>
      <c r="P75" s="121">
        <f>$H75      +$J75      +$L75      +$N75</f>
        <v>57501000</v>
      </c>
      <c r="Q75" s="122">
        <f>$I75      +$K75      +$M75      +$O75</f>
        <v>55469329</v>
      </c>
      <c r="R75" s="67">
        <f>IF(($L75      =0),0,((($N75      -$L75      )/$L75      )*100))</f>
        <v>65.839478162223486</v>
      </c>
      <c r="S75" s="68">
        <f>IF(($M75      =0),0,((($O75      -$M75      )/$M75      )*100))</f>
        <v>-41.10964371713353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97.69279124687813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94.24103195772949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14864000</v>
      </c>
      <c r="C87" s="128">
        <f t="shared" si="48"/>
        <v>-6910000</v>
      </c>
      <c r="D87" s="128">
        <f t="shared" si="48"/>
        <v>0</v>
      </c>
      <c r="E87" s="128">
        <f t="shared" si="48"/>
        <v>7954000</v>
      </c>
      <c r="F87" s="128">
        <f t="shared" si="48"/>
        <v>0</v>
      </c>
      <c r="G87" s="128">
        <f t="shared" si="48"/>
        <v>0</v>
      </c>
      <c r="H87" s="128">
        <f t="shared" si="48"/>
        <v>5058000</v>
      </c>
      <c r="I87" s="128">
        <f t="shared" si="48"/>
        <v>0</v>
      </c>
      <c r="J87" s="128">
        <f t="shared" si="48"/>
        <v>742000</v>
      </c>
      <c r="K87" s="128">
        <f t="shared" si="48"/>
        <v>0</v>
      </c>
      <c r="L87" s="128">
        <f t="shared" si="48"/>
        <v>2154000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7954000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6936000</v>
      </c>
      <c r="C91" s="108">
        <v>-6936000</v>
      </c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928000</v>
      </c>
      <c r="C93" s="108"/>
      <c r="D93" s="108"/>
      <c r="E93" s="108">
        <f t="shared" si="49"/>
        <v>928000</v>
      </c>
      <c r="F93" s="108">
        <v>0</v>
      </c>
      <c r="G93" s="108">
        <v>0</v>
      </c>
      <c r="H93" s="108"/>
      <c r="I93" s="108"/>
      <c r="J93" s="108"/>
      <c r="K93" s="108"/>
      <c r="L93" s="108">
        <v>928000</v>
      </c>
      <c r="M93" s="108"/>
      <c r="N93" s="108"/>
      <c r="O93" s="108"/>
      <c r="P93" s="108">
        <f t="shared" si="50"/>
        <v>928000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7000000</v>
      </c>
      <c r="C94" s="108">
        <v>26000</v>
      </c>
      <c r="D94" s="108"/>
      <c r="E94" s="108">
        <f t="shared" si="49"/>
        <v>7026000</v>
      </c>
      <c r="F94" s="108">
        <v>0</v>
      </c>
      <c r="G94" s="108">
        <v>0</v>
      </c>
      <c r="H94" s="108">
        <v>5058000</v>
      </c>
      <c r="I94" s="108"/>
      <c r="J94" s="108">
        <v>742000</v>
      </c>
      <c r="K94" s="108"/>
      <c r="L94" s="108">
        <v>1226000</v>
      </c>
      <c r="M94" s="108"/>
      <c r="N94" s="108"/>
      <c r="O94" s="108"/>
      <c r="P94" s="108">
        <f t="shared" si="50"/>
        <v>7026000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14864000</v>
      </c>
      <c r="C114" s="137">
        <f t="shared" si="62"/>
        <v>-6910000</v>
      </c>
      <c r="D114" s="137">
        <f t="shared" si="62"/>
        <v>0</v>
      </c>
      <c r="E114" s="137">
        <f t="shared" si="62"/>
        <v>7954000</v>
      </c>
      <c r="F114" s="137">
        <f t="shared" si="62"/>
        <v>0</v>
      </c>
      <c r="G114" s="137">
        <f t="shared" si="62"/>
        <v>0</v>
      </c>
      <c r="H114" s="137">
        <f t="shared" si="62"/>
        <v>5058000</v>
      </c>
      <c r="I114" s="137">
        <f t="shared" si="62"/>
        <v>0</v>
      </c>
      <c r="J114" s="137">
        <f t="shared" si="62"/>
        <v>742000</v>
      </c>
      <c r="K114" s="137">
        <f t="shared" si="62"/>
        <v>0</v>
      </c>
      <c r="L114" s="137">
        <f t="shared" si="62"/>
        <v>2154000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7954000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14864000</v>
      </c>
      <c r="C115" s="139">
        <f t="shared" ref="C115:Q115" si="63">C87</f>
        <v>-6910000</v>
      </c>
      <c r="D115" s="139">
        <f t="shared" si="63"/>
        <v>0</v>
      </c>
      <c r="E115" s="139">
        <f t="shared" si="63"/>
        <v>7954000</v>
      </c>
      <c r="F115" s="139">
        <f t="shared" si="63"/>
        <v>0</v>
      </c>
      <c r="G115" s="139">
        <f t="shared" si="63"/>
        <v>0</v>
      </c>
      <c r="H115" s="139">
        <f t="shared" si="63"/>
        <v>5058000</v>
      </c>
      <c r="I115" s="139">
        <f t="shared" si="63"/>
        <v>0</v>
      </c>
      <c r="J115" s="139">
        <f t="shared" si="63"/>
        <v>742000</v>
      </c>
      <c r="K115" s="139">
        <f t="shared" si="63"/>
        <v>0</v>
      </c>
      <c r="L115" s="139">
        <f t="shared" si="63"/>
        <v>2154000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7954000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eLg6b3dYvw2vncj7BOt6QZev4BsGxgon/rsiEcpwACn/cbLbPjkBDkXXPujmODITWDzBGCjcPcGjEGDkiSxWQ==" saltValue="tqYE6ofw3j4QbTdUNdbE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407000</v>
      </c>
      <c r="I10" s="110">
        <v>1633034</v>
      </c>
      <c r="J10" s="109">
        <v>26000</v>
      </c>
      <c r="K10" s="110"/>
      <c r="L10" s="109">
        <v>52000</v>
      </c>
      <c r="M10" s="110"/>
      <c r="N10" s="109"/>
      <c r="O10" s="110"/>
      <c r="P10" s="109">
        <f t="shared" ref="P10:P17" si="1">$H10      +$J10      +$L10      +$N10</f>
        <v>485000</v>
      </c>
      <c r="Q10" s="110">
        <f t="shared" ref="Q10:Q17" si="2">$I10      +$K10      +$M10      +$O10</f>
        <v>1633034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16.166666666666664</v>
      </c>
      <c r="U10" s="56">
        <f t="shared" ref="U10:U16" si="6">IF(($E10      =0),0,(($Q10      /$E10      )*100))</f>
        <v>54.434466666666673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407000</v>
      </c>
      <c r="I17" s="113">
        <f t="shared" si="7"/>
        <v>1633034</v>
      </c>
      <c r="J17" s="112">
        <f t="shared" si="7"/>
        <v>26000</v>
      </c>
      <c r="K17" s="113">
        <f t="shared" si="7"/>
        <v>0</v>
      </c>
      <c r="L17" s="112">
        <f t="shared" si="7"/>
        <v>52000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485000</v>
      </c>
      <c r="Q17" s="113">
        <f t="shared" si="2"/>
        <v>1633034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16.166666666666664</v>
      </c>
      <c r="U17" s="60">
        <f>IF((SUM($E9:$E14))=0,0,(Q17/(SUM($E9:$E14))*100))</f>
        <v>54.434466666666673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3145000</v>
      </c>
      <c r="C21" s="108"/>
      <c r="D21" s="108"/>
      <c r="E21" s="108">
        <f t="shared" si="8"/>
        <v>3145000</v>
      </c>
      <c r="F21" s="109">
        <v>3145000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3145000</v>
      </c>
      <c r="C26" s="111">
        <f>SUM(C19:C25)</f>
        <v>0</v>
      </c>
      <c r="D26" s="111"/>
      <c r="E26" s="111">
        <f t="shared" si="8"/>
        <v>3145000</v>
      </c>
      <c r="F26" s="112">
        <f t="shared" ref="F26:O26" si="15">SUM(F19:F25)</f>
        <v>3145000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2851000</v>
      </c>
      <c r="C31" s="108">
        <v>619000</v>
      </c>
      <c r="D31" s="108"/>
      <c r="E31" s="108">
        <f>$B31      +$C31      +$D31</f>
        <v>3470000</v>
      </c>
      <c r="F31" s="109">
        <v>3470000</v>
      </c>
      <c r="G31" s="110">
        <v>3470000</v>
      </c>
      <c r="H31" s="109">
        <v>619000</v>
      </c>
      <c r="I31" s="110">
        <v>2727998</v>
      </c>
      <c r="J31" s="109">
        <v>1173000</v>
      </c>
      <c r="K31" s="110"/>
      <c r="L31" s="109">
        <v>722000</v>
      </c>
      <c r="M31" s="110"/>
      <c r="N31" s="109">
        <v>956000</v>
      </c>
      <c r="O31" s="110"/>
      <c r="P31" s="109">
        <f>$H31      +$J31      +$L31      +$N31</f>
        <v>3470000</v>
      </c>
      <c r="Q31" s="110">
        <f>$I31      +$K31      +$M31      +$O31</f>
        <v>2727998</v>
      </c>
      <c r="R31" s="54">
        <f>IF(($L31      =0),0,((($N31      -$L31      )/$L31      )*100))</f>
        <v>32.409972299168977</v>
      </c>
      <c r="S31" s="55">
        <f>IF(($M31      =0),0,((($O31      -$M31      )/$M31      )*100))</f>
        <v>0</v>
      </c>
      <c r="T31" s="54">
        <f>IF(($E31      =0),0,(($P31      /$E31      )*100))</f>
        <v>100</v>
      </c>
      <c r="U31" s="56">
        <f>IF(($E31      =0),0,(($Q31      /$E31      )*100))</f>
        <v>78.616657060518733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2851000</v>
      </c>
      <c r="C32" s="111">
        <f>SUM(C28:C31)</f>
        <v>619000</v>
      </c>
      <c r="D32" s="111"/>
      <c r="E32" s="111">
        <f>$B32      +$C32      +$D32</f>
        <v>3470000</v>
      </c>
      <c r="F32" s="112">
        <f t="shared" ref="F32:O32" si="16">SUM(F28:F31)</f>
        <v>3470000</v>
      </c>
      <c r="G32" s="113">
        <f t="shared" si="16"/>
        <v>3470000</v>
      </c>
      <c r="H32" s="112">
        <f t="shared" si="16"/>
        <v>619000</v>
      </c>
      <c r="I32" s="113">
        <f t="shared" si="16"/>
        <v>2727998</v>
      </c>
      <c r="J32" s="112">
        <f t="shared" si="16"/>
        <v>1173000</v>
      </c>
      <c r="K32" s="113">
        <f t="shared" si="16"/>
        <v>0</v>
      </c>
      <c r="L32" s="112">
        <f t="shared" si="16"/>
        <v>722000</v>
      </c>
      <c r="M32" s="113">
        <f t="shared" si="16"/>
        <v>0</v>
      </c>
      <c r="N32" s="112">
        <f t="shared" si="16"/>
        <v>956000</v>
      </c>
      <c r="O32" s="113">
        <f t="shared" si="16"/>
        <v>0</v>
      </c>
      <c r="P32" s="112">
        <f>$H32      +$J32      +$L32      +$N32</f>
        <v>3470000</v>
      </c>
      <c r="Q32" s="113">
        <f>$I32      +$K32      +$M32      +$O32</f>
        <v>2727998</v>
      </c>
      <c r="R32" s="58">
        <f>IF(($L32      =0),0,((($N32      -$L32      )/$L32      )*100))</f>
        <v>32.409972299168977</v>
      </c>
      <c r="S32" s="59">
        <f>IF(($M32      =0),0,((($O32      -$M32      )/$M32      )*100))</f>
        <v>0</v>
      </c>
      <c r="T32" s="58">
        <f>IF($E32   =0,0,($P32   /$E32   )*100)</f>
        <v>100</v>
      </c>
      <c r="U32" s="60">
        <f>IF($E32   =0,0,($Q32   /$E32   )*100)</f>
        <v>78.616657060518733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2291000</v>
      </c>
      <c r="C34" s="108"/>
      <c r="D34" s="108"/>
      <c r="E34" s="108">
        <f>$B34      +$C34      +$D34</f>
        <v>2291000</v>
      </c>
      <c r="F34" s="109">
        <v>2291000</v>
      </c>
      <c r="G34" s="110">
        <v>2291000</v>
      </c>
      <c r="H34" s="109"/>
      <c r="I34" s="110">
        <v>1185758</v>
      </c>
      <c r="J34" s="109">
        <v>768000</v>
      </c>
      <c r="K34" s="110"/>
      <c r="L34" s="109">
        <v>537000</v>
      </c>
      <c r="M34" s="110"/>
      <c r="N34" s="109"/>
      <c r="O34" s="110"/>
      <c r="P34" s="109">
        <f>$H34      +$J34      +$L34      +$N34</f>
        <v>1305000</v>
      </c>
      <c r="Q34" s="110">
        <f>$I34      +$K34      +$M34      +$O34</f>
        <v>1185758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56.962025316455701</v>
      </c>
      <c r="U34" s="56">
        <f>IF(($E34      =0),0,(($Q34      /$E34      )*100))</f>
        <v>51.757223919685721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2291000</v>
      </c>
      <c r="C35" s="111">
        <f>C34</f>
        <v>0</v>
      </c>
      <c r="D35" s="111"/>
      <c r="E35" s="111">
        <f>$B35      +$C35      +$D35</f>
        <v>2291000</v>
      </c>
      <c r="F35" s="112">
        <f t="shared" ref="F35:O35" si="17">F34</f>
        <v>2291000</v>
      </c>
      <c r="G35" s="113">
        <f t="shared" si="17"/>
        <v>2291000</v>
      </c>
      <c r="H35" s="112">
        <f t="shared" si="17"/>
        <v>0</v>
      </c>
      <c r="I35" s="113">
        <f t="shared" si="17"/>
        <v>1185758</v>
      </c>
      <c r="J35" s="112">
        <f t="shared" si="17"/>
        <v>768000</v>
      </c>
      <c r="K35" s="113">
        <f t="shared" si="17"/>
        <v>0</v>
      </c>
      <c r="L35" s="112">
        <f t="shared" si="17"/>
        <v>537000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1305000</v>
      </c>
      <c r="Q35" s="113">
        <f>$I35      +$K35      +$M35      +$O35</f>
        <v>1185758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56.962025316455701</v>
      </c>
      <c r="U35" s="60">
        <f>IF($E35   =0,0,($Q35   /$E35   )*100)</f>
        <v>51.757223919685721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55000000</v>
      </c>
      <c r="C46" s="108"/>
      <c r="D46" s="108"/>
      <c r="E46" s="108">
        <f t="shared" si="26"/>
        <v>55000000</v>
      </c>
      <c r="F46" s="109">
        <v>55000000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118188000</v>
      </c>
      <c r="C54" s="108"/>
      <c r="D54" s="108"/>
      <c r="E54" s="108">
        <f t="shared" si="26"/>
        <v>118188000</v>
      </c>
      <c r="F54" s="109">
        <v>118188000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173188000</v>
      </c>
      <c r="C55" s="111">
        <f>SUM(C44:C54)</f>
        <v>0</v>
      </c>
      <c r="D55" s="111"/>
      <c r="E55" s="111">
        <f t="shared" si="26"/>
        <v>173188000</v>
      </c>
      <c r="F55" s="112">
        <f t="shared" ref="F55:O55" si="33">SUM(F44:F54)</f>
        <v>173188000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184475000</v>
      </c>
      <c r="C69" s="120">
        <f>SUM(C9:C16,C19:C25,C28:C31,C34,C37:C41,C44:C54,C57:C60,C63:C67)</f>
        <v>619000</v>
      </c>
      <c r="D69" s="120"/>
      <c r="E69" s="120">
        <f t="shared" si="35"/>
        <v>185094000</v>
      </c>
      <c r="F69" s="121">
        <f t="shared" ref="F69:O69" si="43">SUM(F9:F16,F19:F25,F28:F31,F34,F37:F41,F44:F54,F57:F60,F63:F67)</f>
        <v>185094000</v>
      </c>
      <c r="G69" s="122">
        <f t="shared" si="43"/>
        <v>8761000</v>
      </c>
      <c r="H69" s="121">
        <f t="shared" si="43"/>
        <v>1026000</v>
      </c>
      <c r="I69" s="122">
        <f t="shared" si="43"/>
        <v>5546790</v>
      </c>
      <c r="J69" s="121">
        <f t="shared" si="43"/>
        <v>1967000</v>
      </c>
      <c r="K69" s="122">
        <f t="shared" si="43"/>
        <v>0</v>
      </c>
      <c r="L69" s="121">
        <f t="shared" si="43"/>
        <v>1311000</v>
      </c>
      <c r="M69" s="122">
        <f t="shared" si="43"/>
        <v>0</v>
      </c>
      <c r="N69" s="121">
        <f t="shared" si="43"/>
        <v>956000</v>
      </c>
      <c r="O69" s="122">
        <f t="shared" si="43"/>
        <v>0</v>
      </c>
      <c r="P69" s="121">
        <f t="shared" si="36"/>
        <v>5260000</v>
      </c>
      <c r="Q69" s="122">
        <f t="shared" si="37"/>
        <v>5546790</v>
      </c>
      <c r="R69" s="67">
        <f t="shared" si="38"/>
        <v>-27.078565980167813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60.038808355210591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63.312293117224058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345927000</v>
      </c>
      <c r="C71" s="108">
        <v>-3513000</v>
      </c>
      <c r="D71" s="108"/>
      <c r="E71" s="108">
        <f>$B71      +$C71      +$D71</f>
        <v>342414000</v>
      </c>
      <c r="F71" s="109">
        <v>342414000</v>
      </c>
      <c r="G71" s="110">
        <v>342414000</v>
      </c>
      <c r="H71" s="109">
        <v>58229000</v>
      </c>
      <c r="I71" s="110">
        <v>61206286</v>
      </c>
      <c r="J71" s="109">
        <v>135013000</v>
      </c>
      <c r="K71" s="110">
        <v>-353009501</v>
      </c>
      <c r="L71" s="109">
        <v>38073000</v>
      </c>
      <c r="M71" s="110"/>
      <c r="N71" s="109">
        <v>108518000</v>
      </c>
      <c r="O71" s="110"/>
      <c r="P71" s="109">
        <f>$H71      +$J71      +$L71      +$N71</f>
        <v>339833000</v>
      </c>
      <c r="Q71" s="110">
        <f>$I71      +$K71      +$M71      +$O71</f>
        <v>-291803215</v>
      </c>
      <c r="R71" s="54">
        <f>IF(($L71      =0),0,((($N71      -$L71      )/$L71      )*100))</f>
        <v>185.02613400572585</v>
      </c>
      <c r="S71" s="55">
        <f>IF(($M71      =0),0,((($O71      -$M71      )/$M71      )*100))</f>
        <v>0</v>
      </c>
      <c r="T71" s="54">
        <f>IF(($E71      =0),0,(($P71      /$E71      )*100))</f>
        <v>99.246234090895811</v>
      </c>
      <c r="U71" s="56">
        <f>IF(($E71      =0),0,(($Q71      /$E71      )*100))</f>
        <v>-85.219417138317937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345927000</v>
      </c>
      <c r="C73" s="117">
        <f>SUM(C71:C72)</f>
        <v>-3513000</v>
      </c>
      <c r="D73" s="117"/>
      <c r="E73" s="117">
        <f>$B73      +$C73      +$D73</f>
        <v>342414000</v>
      </c>
      <c r="F73" s="118">
        <f t="shared" ref="F73:O73" si="44">SUM(F71:F72)</f>
        <v>342414000</v>
      </c>
      <c r="G73" s="119">
        <f t="shared" si="44"/>
        <v>342414000</v>
      </c>
      <c r="H73" s="118">
        <f t="shared" si="44"/>
        <v>58229000</v>
      </c>
      <c r="I73" s="119">
        <f t="shared" si="44"/>
        <v>61206286</v>
      </c>
      <c r="J73" s="118">
        <f t="shared" si="44"/>
        <v>135013000</v>
      </c>
      <c r="K73" s="119">
        <f t="shared" si="44"/>
        <v>-353009501</v>
      </c>
      <c r="L73" s="118">
        <f t="shared" si="44"/>
        <v>38073000</v>
      </c>
      <c r="M73" s="119">
        <f t="shared" si="44"/>
        <v>0</v>
      </c>
      <c r="N73" s="118">
        <f t="shared" si="44"/>
        <v>108518000</v>
      </c>
      <c r="O73" s="119">
        <f t="shared" si="44"/>
        <v>0</v>
      </c>
      <c r="P73" s="118">
        <f>$H73      +$J73      +$L73      +$N73</f>
        <v>339833000</v>
      </c>
      <c r="Q73" s="119">
        <f>$I73      +$K73      +$M73      +$O73</f>
        <v>-291803215</v>
      </c>
      <c r="R73" s="63">
        <f>IF(($L73      =0),0,((($N73      -$L73      )/$L73      )*100))</f>
        <v>185.02613400572585</v>
      </c>
      <c r="S73" s="64">
        <f>IF(($M73      =0),0,((($O73      -$M73      )/$M73      )*100))</f>
        <v>0</v>
      </c>
      <c r="T73" s="63">
        <f>IF(($E71      =0),0,(($P71      /$E71      )*100))</f>
        <v>99.246234090895811</v>
      </c>
      <c r="U73" s="65">
        <f>IF($E71   =0,0,($Q71   /$E71 )*100)</f>
        <v>-85.219417138317937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345927000</v>
      </c>
      <c r="C74" s="120">
        <f>SUM(C71:C72)</f>
        <v>-3513000</v>
      </c>
      <c r="D74" s="120"/>
      <c r="E74" s="120">
        <f>$B74      +$C74      +$D74</f>
        <v>342414000</v>
      </c>
      <c r="F74" s="121">
        <f t="shared" ref="F74:O74" si="45">SUM(F71:F72)</f>
        <v>342414000</v>
      </c>
      <c r="G74" s="122">
        <f t="shared" si="45"/>
        <v>342414000</v>
      </c>
      <c r="H74" s="121">
        <f t="shared" si="45"/>
        <v>58229000</v>
      </c>
      <c r="I74" s="122">
        <f t="shared" si="45"/>
        <v>61206286</v>
      </c>
      <c r="J74" s="121">
        <f t="shared" si="45"/>
        <v>135013000</v>
      </c>
      <c r="K74" s="122">
        <f t="shared" si="45"/>
        <v>-353009501</v>
      </c>
      <c r="L74" s="121">
        <f t="shared" si="45"/>
        <v>38073000</v>
      </c>
      <c r="M74" s="122">
        <f t="shared" si="45"/>
        <v>0</v>
      </c>
      <c r="N74" s="121">
        <f t="shared" si="45"/>
        <v>108518000</v>
      </c>
      <c r="O74" s="122">
        <f t="shared" si="45"/>
        <v>0</v>
      </c>
      <c r="P74" s="121">
        <f>$H74      +$J74      +$L74      +$N74</f>
        <v>339833000</v>
      </c>
      <c r="Q74" s="122">
        <f>$I74      +$K74      +$M74      +$O74</f>
        <v>-291803215</v>
      </c>
      <c r="R74" s="67">
        <f>IF(($L74      =0),0,((($N74      -$L74      )/$L74      )*100))</f>
        <v>185.02613400572585</v>
      </c>
      <c r="S74" s="68">
        <f>IF(($M74      =0),0,((($O74      -$M74      )/$M74      )*100))</f>
        <v>0</v>
      </c>
      <c r="T74" s="67">
        <f>IF(($E71      =0),0,(($P71      /$E71      )*100))</f>
        <v>99.246234090895811</v>
      </c>
      <c r="U74" s="71">
        <f>IF($E71   =0,0,($Q71   /$E71 )*100)</f>
        <v>-85.219417138317937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530402000</v>
      </c>
      <c r="C75" s="120">
        <f>SUM(C9:C16,C19:C25,C28:C31,C34,C37:C41,C44:C54,C57:C60,C63:C67,C71:C72)</f>
        <v>-2894000</v>
      </c>
      <c r="D75" s="120"/>
      <c r="E75" s="120">
        <f>$B75      +$C75      +$D75</f>
        <v>527508000</v>
      </c>
      <c r="F75" s="121">
        <f t="shared" ref="F75:O75" si="46">SUM(F9:F16,F19:F25,F28:F31,F34,F37:F41,F44:F54,F57:F60,F63:F67,F71:F72)</f>
        <v>527508000</v>
      </c>
      <c r="G75" s="122">
        <f t="shared" si="46"/>
        <v>351175000</v>
      </c>
      <c r="H75" s="121">
        <f t="shared" si="46"/>
        <v>59255000</v>
      </c>
      <c r="I75" s="122">
        <f t="shared" si="46"/>
        <v>66753076</v>
      </c>
      <c r="J75" s="121">
        <f t="shared" si="46"/>
        <v>136980000</v>
      </c>
      <c r="K75" s="122">
        <f t="shared" si="46"/>
        <v>-353009501</v>
      </c>
      <c r="L75" s="121">
        <f t="shared" si="46"/>
        <v>39384000</v>
      </c>
      <c r="M75" s="122">
        <f t="shared" si="46"/>
        <v>0</v>
      </c>
      <c r="N75" s="121">
        <f t="shared" si="46"/>
        <v>109474000</v>
      </c>
      <c r="O75" s="122">
        <f t="shared" si="46"/>
        <v>0</v>
      </c>
      <c r="P75" s="121">
        <f>$H75      +$J75      +$L75      +$N75</f>
        <v>345093000</v>
      </c>
      <c r="Q75" s="122">
        <f>$I75      +$K75      +$M75      +$O75</f>
        <v>-286256425</v>
      </c>
      <c r="R75" s="67">
        <f>IF(($L75      =0),0,((($N75      -$L75      )/$L75      )*100))</f>
        <v>177.96567133861467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98.268099950167297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-81.513896205595501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EdVkKHkMWwAqR+1je+usWJpls9vNWEuNaODu+PJ6zivY87QufNv35ArZinHzcoaXECLtAr6whxFaIcMsx6s2Q==" saltValue="1XbBPKgGkJgmuggLf2gV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163000</v>
      </c>
      <c r="I10" s="110">
        <v>90271</v>
      </c>
      <c r="J10" s="109">
        <v>403000</v>
      </c>
      <c r="K10" s="110">
        <v>405859</v>
      </c>
      <c r="L10" s="109"/>
      <c r="M10" s="110"/>
      <c r="N10" s="109"/>
      <c r="O10" s="110">
        <v>2303871</v>
      </c>
      <c r="P10" s="109">
        <f t="shared" ref="P10:P17" si="1">$H10      +$J10      +$L10      +$N10</f>
        <v>566000</v>
      </c>
      <c r="Q10" s="110">
        <f t="shared" ref="Q10:Q17" si="2">$I10      +$K10      +$M10      +$O10</f>
        <v>2800001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20.214285714285715</v>
      </c>
      <c r="U10" s="56">
        <f t="shared" ref="U10:U16" si="6">IF(($E10      =0),0,(($Q10      /$E10      )*100))</f>
        <v>100.0000357142857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50448000</v>
      </c>
      <c r="D16" s="108"/>
      <c r="E16" s="108">
        <f t="shared" si="0"/>
        <v>50448000</v>
      </c>
      <c r="F16" s="109">
        <v>50448000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50448000</v>
      </c>
      <c r="D17" s="111"/>
      <c r="E17" s="111">
        <f t="shared" si="0"/>
        <v>53248000</v>
      </c>
      <c r="F17" s="112">
        <f t="shared" ref="F17:O17" si="7">SUM(F9:F16)</f>
        <v>53248000</v>
      </c>
      <c r="G17" s="113">
        <f t="shared" si="7"/>
        <v>2800000</v>
      </c>
      <c r="H17" s="112">
        <f t="shared" si="7"/>
        <v>163000</v>
      </c>
      <c r="I17" s="113">
        <f t="shared" si="7"/>
        <v>90271</v>
      </c>
      <c r="J17" s="112">
        <f t="shared" si="7"/>
        <v>403000</v>
      </c>
      <c r="K17" s="113">
        <f t="shared" si="7"/>
        <v>405859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2303871</v>
      </c>
      <c r="P17" s="112">
        <f t="shared" si="1"/>
        <v>566000</v>
      </c>
      <c r="Q17" s="113">
        <f t="shared" si="2"/>
        <v>2800001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20.214285714285715</v>
      </c>
      <c r="U17" s="60">
        <f>IF((SUM($E9:$E14))=0,0,(Q17/(SUM($E9:$E14))*100))</f>
        <v>100.0000357142857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12379000</v>
      </c>
      <c r="W22" s="110">
        <v>12379000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12379000</v>
      </c>
      <c r="W26" s="113">
        <f>SUM(W19:W25)</f>
        <v>12379000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1203000</v>
      </c>
      <c r="C34" s="108">
        <v>-180000</v>
      </c>
      <c r="D34" s="108"/>
      <c r="E34" s="108">
        <f>$B34      +$C34      +$D34</f>
        <v>1023000</v>
      </c>
      <c r="F34" s="109">
        <v>1023000</v>
      </c>
      <c r="G34" s="110">
        <v>1023000</v>
      </c>
      <c r="H34" s="109">
        <v>1023000</v>
      </c>
      <c r="I34" s="110"/>
      <c r="J34" s="109"/>
      <c r="K34" s="110"/>
      <c r="L34" s="109"/>
      <c r="M34" s="110">
        <v>300990</v>
      </c>
      <c r="N34" s="109"/>
      <c r="O34" s="110">
        <v>722000</v>
      </c>
      <c r="P34" s="109">
        <f>$H34      +$J34      +$L34      +$N34</f>
        <v>1023000</v>
      </c>
      <c r="Q34" s="110">
        <f>$I34      +$K34      +$M34      +$O34</f>
        <v>1022990</v>
      </c>
      <c r="R34" s="54">
        <f>IF(($L34      =0),0,((($N34      -$L34      )/$L34      )*100))</f>
        <v>0</v>
      </c>
      <c r="S34" s="55">
        <f>IF(($M34      =0),0,((($O34      -$M34      )/$M34      )*100))</f>
        <v>139.87507890627595</v>
      </c>
      <c r="T34" s="54">
        <f>IF(($E34      =0),0,(($P34      /$E34      )*100))</f>
        <v>100</v>
      </c>
      <c r="U34" s="56">
        <f>IF(($E34      =0),0,(($Q34      /$E34      )*100))</f>
        <v>99.999022482893452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1203000</v>
      </c>
      <c r="C35" s="111">
        <f>C34</f>
        <v>-180000</v>
      </c>
      <c r="D35" s="111"/>
      <c r="E35" s="111">
        <f>$B35      +$C35      +$D35</f>
        <v>1023000</v>
      </c>
      <c r="F35" s="112">
        <f t="shared" ref="F35:O35" si="17">F34</f>
        <v>1023000</v>
      </c>
      <c r="G35" s="113">
        <f t="shared" si="17"/>
        <v>1023000</v>
      </c>
      <c r="H35" s="112">
        <f t="shared" si="17"/>
        <v>1023000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300990</v>
      </c>
      <c r="N35" s="112">
        <f t="shared" si="17"/>
        <v>0</v>
      </c>
      <c r="O35" s="113">
        <f t="shared" si="17"/>
        <v>722000</v>
      </c>
      <c r="P35" s="112">
        <f>$H35      +$J35      +$L35      +$N35</f>
        <v>1023000</v>
      </c>
      <c r="Q35" s="113">
        <f>$I35      +$K35      +$M35      +$O35</f>
        <v>1022990</v>
      </c>
      <c r="R35" s="58">
        <f>IF(($L35      =0),0,((($N35      -$L35      )/$L35      )*100))</f>
        <v>0</v>
      </c>
      <c r="S35" s="59">
        <f>IF(($M35      =0),0,((($O35      -$M35      )/$M35      )*100))</f>
        <v>139.87507890627595</v>
      </c>
      <c r="T35" s="58">
        <f>IF($E35   =0,0,($P35   /$E35   )*100)</f>
        <v>100</v>
      </c>
      <c r="U35" s="60">
        <f>IF($E35   =0,0,($Q35   /$E35   )*100)</f>
        <v>99.999022482893452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26191000</v>
      </c>
      <c r="C37" s="108"/>
      <c r="D37" s="108"/>
      <c r="E37" s="108">
        <f t="shared" ref="E37:E42" si="18">$B37      +$C37      +$D37</f>
        <v>26191000</v>
      </c>
      <c r="F37" s="109">
        <v>26191000</v>
      </c>
      <c r="G37" s="110">
        <v>26191000</v>
      </c>
      <c r="H37" s="109">
        <v>1464000</v>
      </c>
      <c r="I37" s="110"/>
      <c r="J37" s="109">
        <v>9585000</v>
      </c>
      <c r="K37" s="110">
        <v>-9565217</v>
      </c>
      <c r="L37" s="109">
        <v>1356000</v>
      </c>
      <c r="M37" s="110">
        <v>19226992</v>
      </c>
      <c r="N37" s="109">
        <v>8347000</v>
      </c>
      <c r="O37" s="110">
        <v>16529226</v>
      </c>
      <c r="P37" s="109">
        <f t="shared" ref="P37:P42" si="19">$H37      +$J37      +$L37      +$N37</f>
        <v>20752000</v>
      </c>
      <c r="Q37" s="110">
        <f t="shared" ref="Q37:Q42" si="20">$I37      +$K37      +$M37      +$O37</f>
        <v>26191001</v>
      </c>
      <c r="R37" s="54">
        <f t="shared" ref="R37:R42" si="21">IF(($L37      =0),0,((($N37      -$L37      )/$L37      )*100))</f>
        <v>515.56047197640112</v>
      </c>
      <c r="S37" s="55">
        <f t="shared" ref="S37:S42" si="22">IF(($M37      =0),0,((($O37      -$M37      )/$M37      )*100))</f>
        <v>-14.031139140225365</v>
      </c>
      <c r="T37" s="54">
        <f t="shared" ref="T37:T41" si="23">IF(($E37      =0),0,(($P37      /$E37      )*100))</f>
        <v>79.233324424420601</v>
      </c>
      <c r="U37" s="56">
        <f t="shared" ref="U37:U41" si="24">IF(($E37      =0),0,(($Q37      /$E37      )*100))</f>
        <v>100.00000381810545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190000</v>
      </c>
      <c r="C38" s="108">
        <v>12000</v>
      </c>
      <c r="D38" s="108"/>
      <c r="E38" s="108">
        <f t="shared" si="18"/>
        <v>202000</v>
      </c>
      <c r="F38" s="109">
        <v>190000</v>
      </c>
      <c r="G38" s="110">
        <v>0</v>
      </c>
      <c r="H38" s="109"/>
      <c r="I38" s="110"/>
      <c r="J38" s="109"/>
      <c r="K38" s="110"/>
      <c r="L38" s="109"/>
      <c r="M38" s="110"/>
      <c r="N38" s="109">
        <v>135000</v>
      </c>
      <c r="O38" s="110"/>
      <c r="P38" s="109">
        <f t="shared" si="19"/>
        <v>135000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66.831683168316829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26381000</v>
      </c>
      <c r="C42" s="111">
        <f>SUM(C37:C41)</f>
        <v>12000</v>
      </c>
      <c r="D42" s="111"/>
      <c r="E42" s="111">
        <f t="shared" si="18"/>
        <v>26393000</v>
      </c>
      <c r="F42" s="112">
        <f t="shared" ref="F42:O42" si="25">SUM(F37:F41)</f>
        <v>26381000</v>
      </c>
      <c r="G42" s="113">
        <f t="shared" si="25"/>
        <v>26191000</v>
      </c>
      <c r="H42" s="112">
        <f t="shared" si="25"/>
        <v>1464000</v>
      </c>
      <c r="I42" s="113">
        <f t="shared" si="25"/>
        <v>0</v>
      </c>
      <c r="J42" s="112">
        <f t="shared" si="25"/>
        <v>9585000</v>
      </c>
      <c r="K42" s="113">
        <f t="shared" si="25"/>
        <v>-9565217</v>
      </c>
      <c r="L42" s="112">
        <f t="shared" si="25"/>
        <v>1356000</v>
      </c>
      <c r="M42" s="113">
        <f t="shared" si="25"/>
        <v>19226992</v>
      </c>
      <c r="N42" s="112">
        <f t="shared" si="25"/>
        <v>8482000</v>
      </c>
      <c r="O42" s="113">
        <f t="shared" si="25"/>
        <v>16529226</v>
      </c>
      <c r="P42" s="112">
        <f t="shared" si="19"/>
        <v>20887000</v>
      </c>
      <c r="Q42" s="113">
        <f t="shared" si="20"/>
        <v>26191001</v>
      </c>
      <c r="R42" s="58">
        <f t="shared" si="21"/>
        <v>525.5162241887906</v>
      </c>
      <c r="S42" s="59">
        <f t="shared" si="22"/>
        <v>-14.031139140225365</v>
      </c>
      <c r="T42" s="58">
        <f>IF((+$E37+$E40) =0,0,(P42   /(+$E37+$E40) )*100)</f>
        <v>79.748768660990422</v>
      </c>
      <c r="U42" s="60">
        <f>IF((+$E37+$E40) =0,0,(Q42   /(+$E37+$E40) )*100)</f>
        <v>100.00000381810545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30384000</v>
      </c>
      <c r="C69" s="120">
        <f>SUM(C9:C16,C19:C25,C28:C31,C34,C37:C41,C44:C54,C57:C60,C63:C67)</f>
        <v>50280000</v>
      </c>
      <c r="D69" s="120"/>
      <c r="E69" s="120">
        <f t="shared" si="35"/>
        <v>80664000</v>
      </c>
      <c r="F69" s="121">
        <f t="shared" ref="F69:O69" si="43">SUM(F9:F16,F19:F25,F28:F31,F34,F37:F41,F44:F54,F57:F60,F63:F67)</f>
        <v>80652000</v>
      </c>
      <c r="G69" s="122">
        <f t="shared" si="43"/>
        <v>30014000</v>
      </c>
      <c r="H69" s="121">
        <f t="shared" si="43"/>
        <v>2650000</v>
      </c>
      <c r="I69" s="122">
        <f t="shared" si="43"/>
        <v>90271</v>
      </c>
      <c r="J69" s="121">
        <f t="shared" si="43"/>
        <v>9988000</v>
      </c>
      <c r="K69" s="122">
        <f t="shared" si="43"/>
        <v>-9159358</v>
      </c>
      <c r="L69" s="121">
        <f t="shared" si="43"/>
        <v>1356000</v>
      </c>
      <c r="M69" s="122">
        <f t="shared" si="43"/>
        <v>19527982</v>
      </c>
      <c r="N69" s="121">
        <f t="shared" si="43"/>
        <v>8482000</v>
      </c>
      <c r="O69" s="122">
        <f t="shared" si="43"/>
        <v>19555097</v>
      </c>
      <c r="P69" s="121">
        <f t="shared" si="36"/>
        <v>22476000</v>
      </c>
      <c r="Q69" s="122">
        <f t="shared" si="37"/>
        <v>30013992</v>
      </c>
      <c r="R69" s="67">
        <f t="shared" si="38"/>
        <v>525.5162241887906</v>
      </c>
      <c r="S69" s="68">
        <f t="shared" si="39"/>
        <v>0.1388520329443155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74.885053641633903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99.999973345771977</v>
      </c>
      <c r="V69" s="121">
        <f>SUM(V9:V16,V19:V25,V28:V31,V34,V37:V41,V44:V54,V57:V60,V63:V67)</f>
        <v>12379000</v>
      </c>
      <c r="W69" s="122">
        <f>SUM(W9:W16,W19:W25,W28:W31,W34,W37:W41,W44:W54,W57:W60,W63:W67)</f>
        <v>12379000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28257000</v>
      </c>
      <c r="C71" s="108">
        <v>8000000</v>
      </c>
      <c r="D71" s="108"/>
      <c r="E71" s="108">
        <f>$B71      +$C71      +$D71</f>
        <v>36257000</v>
      </c>
      <c r="F71" s="109">
        <v>36257000</v>
      </c>
      <c r="G71" s="110">
        <v>36257000</v>
      </c>
      <c r="H71" s="109">
        <v>16616000</v>
      </c>
      <c r="I71" s="110"/>
      <c r="J71" s="109">
        <v>11582000</v>
      </c>
      <c r="K71" s="110"/>
      <c r="L71" s="109">
        <v>2865000</v>
      </c>
      <c r="M71" s="110">
        <v>28256780</v>
      </c>
      <c r="N71" s="109">
        <v>5194000</v>
      </c>
      <c r="O71" s="110">
        <v>8000220</v>
      </c>
      <c r="P71" s="109">
        <f>$H71      +$J71      +$L71      +$N71</f>
        <v>36257000</v>
      </c>
      <c r="Q71" s="110">
        <f>$I71      +$K71      +$M71      +$O71</f>
        <v>36257000</v>
      </c>
      <c r="R71" s="54">
        <f>IF(($L71      =0),0,((($N71      -$L71      )/$L71      )*100))</f>
        <v>81.291448516579408</v>
      </c>
      <c r="S71" s="55">
        <f>IF(($M71      =0),0,((($O71      -$M71      )/$M71      )*100))</f>
        <v>-71.687432184417332</v>
      </c>
      <c r="T71" s="54">
        <f>IF(($E71      =0),0,(($P71      /$E71      )*100))</f>
        <v>100</v>
      </c>
      <c r="U71" s="56">
        <f>IF(($E71      =0),0,(($Q71      /$E71      )*100))</f>
        <v>100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28257000</v>
      </c>
      <c r="C73" s="117">
        <f>SUM(C71:C72)</f>
        <v>8000000</v>
      </c>
      <c r="D73" s="117"/>
      <c r="E73" s="117">
        <f>$B73      +$C73      +$D73</f>
        <v>36257000</v>
      </c>
      <c r="F73" s="118">
        <f t="shared" ref="F73:O73" si="44">SUM(F71:F72)</f>
        <v>36257000</v>
      </c>
      <c r="G73" s="119">
        <f t="shared" si="44"/>
        <v>36257000</v>
      </c>
      <c r="H73" s="118">
        <f t="shared" si="44"/>
        <v>16616000</v>
      </c>
      <c r="I73" s="119">
        <f t="shared" si="44"/>
        <v>0</v>
      </c>
      <c r="J73" s="118">
        <f t="shared" si="44"/>
        <v>11582000</v>
      </c>
      <c r="K73" s="119">
        <f t="shared" si="44"/>
        <v>0</v>
      </c>
      <c r="L73" s="118">
        <f t="shared" si="44"/>
        <v>2865000</v>
      </c>
      <c r="M73" s="119">
        <f t="shared" si="44"/>
        <v>28256780</v>
      </c>
      <c r="N73" s="118">
        <f t="shared" si="44"/>
        <v>5194000</v>
      </c>
      <c r="O73" s="119">
        <f t="shared" si="44"/>
        <v>8000220</v>
      </c>
      <c r="P73" s="118">
        <f>$H73      +$J73      +$L73      +$N73</f>
        <v>36257000</v>
      </c>
      <c r="Q73" s="119">
        <f>$I73      +$K73      +$M73      +$O73</f>
        <v>36257000</v>
      </c>
      <c r="R73" s="63">
        <f>IF(($L73      =0),0,((($N73      -$L73      )/$L73      )*100))</f>
        <v>81.291448516579408</v>
      </c>
      <c r="S73" s="64">
        <f>IF(($M73      =0),0,((($O73      -$M73      )/$M73      )*100))</f>
        <v>-71.687432184417332</v>
      </c>
      <c r="T73" s="63">
        <f>IF(($E71      =0),0,(($P71      /$E71      )*100))</f>
        <v>100</v>
      </c>
      <c r="U73" s="65">
        <f>IF($E71   =0,0,($Q71   /$E71 )*100)</f>
        <v>100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28257000</v>
      </c>
      <c r="C74" s="120">
        <f>SUM(C71:C72)</f>
        <v>8000000</v>
      </c>
      <c r="D74" s="120"/>
      <c r="E74" s="120">
        <f>$B74      +$C74      +$D74</f>
        <v>36257000</v>
      </c>
      <c r="F74" s="121">
        <f t="shared" ref="F74:O74" si="45">SUM(F71:F72)</f>
        <v>36257000</v>
      </c>
      <c r="G74" s="122">
        <f t="shared" si="45"/>
        <v>36257000</v>
      </c>
      <c r="H74" s="121">
        <f t="shared" si="45"/>
        <v>16616000</v>
      </c>
      <c r="I74" s="122">
        <f t="shared" si="45"/>
        <v>0</v>
      </c>
      <c r="J74" s="121">
        <f t="shared" si="45"/>
        <v>11582000</v>
      </c>
      <c r="K74" s="122">
        <f t="shared" si="45"/>
        <v>0</v>
      </c>
      <c r="L74" s="121">
        <f t="shared" si="45"/>
        <v>2865000</v>
      </c>
      <c r="M74" s="122">
        <f t="shared" si="45"/>
        <v>28256780</v>
      </c>
      <c r="N74" s="121">
        <f t="shared" si="45"/>
        <v>5194000</v>
      </c>
      <c r="O74" s="122">
        <f t="shared" si="45"/>
        <v>8000220</v>
      </c>
      <c r="P74" s="121">
        <f>$H74      +$J74      +$L74      +$N74</f>
        <v>36257000</v>
      </c>
      <c r="Q74" s="122">
        <f>$I74      +$K74      +$M74      +$O74</f>
        <v>36257000</v>
      </c>
      <c r="R74" s="67">
        <f>IF(($L74      =0),0,((($N74      -$L74      )/$L74      )*100))</f>
        <v>81.291448516579408</v>
      </c>
      <c r="S74" s="68">
        <f>IF(($M74      =0),0,((($O74      -$M74      )/$M74      )*100))</f>
        <v>-71.687432184417332</v>
      </c>
      <c r="T74" s="67">
        <f>IF(($E71      =0),0,(($P71      /$E71      )*100))</f>
        <v>100</v>
      </c>
      <c r="U74" s="71">
        <f>IF($E71   =0,0,($Q71   /$E71 )*100)</f>
        <v>100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58641000</v>
      </c>
      <c r="C75" s="120">
        <f>SUM(C9:C16,C19:C25,C28:C31,C34,C37:C41,C44:C54,C57:C60,C63:C67,C71:C72)</f>
        <v>58280000</v>
      </c>
      <c r="D75" s="120"/>
      <c r="E75" s="120">
        <f>$B75      +$C75      +$D75</f>
        <v>116921000</v>
      </c>
      <c r="F75" s="121">
        <f t="shared" ref="F75:O75" si="46">SUM(F9:F16,F19:F25,F28:F31,F34,F37:F41,F44:F54,F57:F60,F63:F67,F71:F72)</f>
        <v>116909000</v>
      </c>
      <c r="G75" s="122">
        <f t="shared" si="46"/>
        <v>66271000</v>
      </c>
      <c r="H75" s="121">
        <f t="shared" si="46"/>
        <v>19266000</v>
      </c>
      <c r="I75" s="122">
        <f t="shared" si="46"/>
        <v>90271</v>
      </c>
      <c r="J75" s="121">
        <f t="shared" si="46"/>
        <v>21570000</v>
      </c>
      <c r="K75" s="122">
        <f t="shared" si="46"/>
        <v>-9159358</v>
      </c>
      <c r="L75" s="121">
        <f t="shared" si="46"/>
        <v>4221000</v>
      </c>
      <c r="M75" s="122">
        <f t="shared" si="46"/>
        <v>47784762</v>
      </c>
      <c r="N75" s="121">
        <f t="shared" si="46"/>
        <v>13676000</v>
      </c>
      <c r="O75" s="122">
        <f t="shared" si="46"/>
        <v>27555317</v>
      </c>
      <c r="P75" s="121">
        <f>$H75      +$J75      +$L75      +$N75</f>
        <v>58733000</v>
      </c>
      <c r="Q75" s="122">
        <f>$I75      +$K75      +$M75      +$O75</f>
        <v>66270992</v>
      </c>
      <c r="R75" s="67">
        <f>IF(($L75      =0),0,((($N75      -$L75      )/$L75      )*100))</f>
        <v>223.99905235726129</v>
      </c>
      <c r="S75" s="68">
        <f>IF(($M75      =0),0,((($O75      -$M75      )/$M75      )*100))</f>
        <v>-42.334510319419401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88.625492296781388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99.999987928354784</v>
      </c>
      <c r="V75" s="121">
        <f>SUM(V9:V16,V19:V25,V28:V31,V34,V37:V41,V44:V54,V57:V60,V63:V67,V71:V72)</f>
        <v>12379000</v>
      </c>
      <c r="W75" s="122">
        <f>SUM(W9:W16,W19:W25,W28:W31,W34,W37:W41,W44:W54,W57:W60,W63:W67,W71:W72)</f>
        <v>12379000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20179000</v>
      </c>
      <c r="C87" s="128">
        <f t="shared" si="48"/>
        <v>0</v>
      </c>
      <c r="D87" s="128">
        <f t="shared" si="48"/>
        <v>0</v>
      </c>
      <c r="E87" s="128">
        <f t="shared" si="48"/>
        <v>20179000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20179000</v>
      </c>
      <c r="C91" s="108"/>
      <c r="D91" s="108"/>
      <c r="E91" s="108">
        <f t="shared" si="49"/>
        <v>20179000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20179000</v>
      </c>
      <c r="C114" s="137">
        <f t="shared" si="62"/>
        <v>0</v>
      </c>
      <c r="D114" s="137">
        <f t="shared" si="62"/>
        <v>0</v>
      </c>
      <c r="E114" s="137">
        <f t="shared" si="62"/>
        <v>20179000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20179000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20179000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SNDeTm6i8ylFqcTTwhge/HOcKdDnO85M2ESVDytOlYuSx+MBn7Kezw/zM6bm0D2MfKP2nYXc+aWaQFRomEEdw==" saltValue="1rmGBnNJOniQT/uivqDW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532000</v>
      </c>
      <c r="I10" s="110">
        <v>486515</v>
      </c>
      <c r="J10" s="109">
        <v>481000</v>
      </c>
      <c r="K10" s="110">
        <v>737611</v>
      </c>
      <c r="L10" s="109"/>
      <c r="M10" s="110"/>
      <c r="N10" s="109"/>
      <c r="O10" s="110"/>
      <c r="P10" s="109">
        <f t="shared" ref="P10:P17" si="1">$H10      +$J10      +$L10      +$N10</f>
        <v>1013000</v>
      </c>
      <c r="Q10" s="110">
        <f t="shared" ref="Q10:Q17" si="2">$I10      +$K10      +$M10      +$O10</f>
        <v>1224126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33.766666666666666</v>
      </c>
      <c r="U10" s="56">
        <f t="shared" ref="U10:U16" si="6">IF(($E10      =0),0,(($Q10      /$E10      )*100))</f>
        <v>40.804200000000002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532000</v>
      </c>
      <c r="I17" s="113">
        <f t="shared" si="7"/>
        <v>486515</v>
      </c>
      <c r="J17" s="112">
        <f t="shared" si="7"/>
        <v>481000</v>
      </c>
      <c r="K17" s="113">
        <f t="shared" si="7"/>
        <v>737611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1013000</v>
      </c>
      <c r="Q17" s="113">
        <f t="shared" si="2"/>
        <v>1224126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33.766666666666666</v>
      </c>
      <c r="U17" s="60">
        <f>IF((SUM($E9:$E14))=0,0,(Q17/(SUM($E9:$E14))*100))</f>
        <v>40.804200000000002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1516000</v>
      </c>
      <c r="C34" s="108"/>
      <c r="D34" s="108"/>
      <c r="E34" s="108">
        <f>$B34      +$C34      +$D34</f>
        <v>1516000</v>
      </c>
      <c r="F34" s="109">
        <v>1516000</v>
      </c>
      <c r="G34" s="110">
        <v>1516000</v>
      </c>
      <c r="H34" s="109">
        <v>275000</v>
      </c>
      <c r="I34" s="110">
        <v>-333508</v>
      </c>
      <c r="J34" s="109">
        <v>330000</v>
      </c>
      <c r="K34" s="110">
        <v>337377</v>
      </c>
      <c r="L34" s="109">
        <v>896000</v>
      </c>
      <c r="M34" s="110"/>
      <c r="N34" s="109"/>
      <c r="O34" s="110"/>
      <c r="P34" s="109">
        <f>$H34      +$J34      +$L34      +$N34</f>
        <v>1501000</v>
      </c>
      <c r="Q34" s="110">
        <f>$I34      +$K34      +$M34      +$O34</f>
        <v>3869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99.010554089709771</v>
      </c>
      <c r="U34" s="56">
        <f>IF(($E34      =0),0,(($Q34      /$E34      )*100))</f>
        <v>0.25521108179419527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1516000</v>
      </c>
      <c r="C35" s="111">
        <f>C34</f>
        <v>0</v>
      </c>
      <c r="D35" s="111"/>
      <c r="E35" s="111">
        <f>$B35      +$C35      +$D35</f>
        <v>1516000</v>
      </c>
      <c r="F35" s="112">
        <f t="shared" ref="F35:O35" si="17">F34</f>
        <v>1516000</v>
      </c>
      <c r="G35" s="113">
        <f t="shared" si="17"/>
        <v>1516000</v>
      </c>
      <c r="H35" s="112">
        <f t="shared" si="17"/>
        <v>275000</v>
      </c>
      <c r="I35" s="113">
        <f t="shared" si="17"/>
        <v>-333508</v>
      </c>
      <c r="J35" s="112">
        <f t="shared" si="17"/>
        <v>330000</v>
      </c>
      <c r="K35" s="113">
        <f t="shared" si="17"/>
        <v>337377</v>
      </c>
      <c r="L35" s="112">
        <f t="shared" si="17"/>
        <v>896000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1501000</v>
      </c>
      <c r="Q35" s="113">
        <f>$I35      +$K35      +$M35      +$O35</f>
        <v>3869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99.010554089709771</v>
      </c>
      <c r="U35" s="60">
        <f>IF($E35   =0,0,($Q35   /$E35   )*100)</f>
        <v>0.25521108179419527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190000</v>
      </c>
      <c r="C38" s="108">
        <v>233000</v>
      </c>
      <c r="D38" s="108"/>
      <c r="E38" s="108">
        <f t="shared" si="18"/>
        <v>423000</v>
      </c>
      <c r="F38" s="109">
        <v>190000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190000</v>
      </c>
      <c r="C42" s="111">
        <f>SUM(C37:C41)</f>
        <v>233000</v>
      </c>
      <c r="D42" s="111"/>
      <c r="E42" s="111">
        <f t="shared" si="18"/>
        <v>423000</v>
      </c>
      <c r="F42" s="112">
        <f t="shared" ref="F42:O42" si="25">SUM(F37:F41)</f>
        <v>190000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4706000</v>
      </c>
      <c r="C69" s="120">
        <f>SUM(C9:C16,C19:C25,C28:C31,C34,C37:C41,C44:C54,C57:C60,C63:C67)</f>
        <v>233000</v>
      </c>
      <c r="D69" s="120"/>
      <c r="E69" s="120">
        <f t="shared" si="35"/>
        <v>4939000</v>
      </c>
      <c r="F69" s="121">
        <f t="shared" ref="F69:O69" si="43">SUM(F9:F16,F19:F25,F28:F31,F34,F37:F41,F44:F54,F57:F60,F63:F67)</f>
        <v>4706000</v>
      </c>
      <c r="G69" s="122">
        <f t="shared" si="43"/>
        <v>4516000</v>
      </c>
      <c r="H69" s="121">
        <f t="shared" si="43"/>
        <v>807000</v>
      </c>
      <c r="I69" s="122">
        <f t="shared" si="43"/>
        <v>153007</v>
      </c>
      <c r="J69" s="121">
        <f t="shared" si="43"/>
        <v>811000</v>
      </c>
      <c r="K69" s="122">
        <f t="shared" si="43"/>
        <v>1074988</v>
      </c>
      <c r="L69" s="121">
        <f t="shared" si="43"/>
        <v>896000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2514000</v>
      </c>
      <c r="Q69" s="122">
        <f t="shared" si="37"/>
        <v>1227995</v>
      </c>
      <c r="R69" s="67">
        <f t="shared" si="38"/>
        <v>-100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55.668733392382642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27.192094774136404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27723000</v>
      </c>
      <c r="C71" s="108">
        <v>-9466000</v>
      </c>
      <c r="D71" s="108"/>
      <c r="E71" s="108">
        <f>$B71      +$C71      +$D71</f>
        <v>18257000</v>
      </c>
      <c r="F71" s="109">
        <v>18257000</v>
      </c>
      <c r="G71" s="110">
        <v>18257000</v>
      </c>
      <c r="H71" s="109"/>
      <c r="I71" s="110">
        <v>42158</v>
      </c>
      <c r="J71" s="109">
        <v>1623000</v>
      </c>
      <c r="K71" s="110">
        <v>2135250</v>
      </c>
      <c r="L71" s="109"/>
      <c r="M71" s="110"/>
      <c r="N71" s="109">
        <v>14897000</v>
      </c>
      <c r="O71" s="110"/>
      <c r="P71" s="109">
        <f>$H71      +$J71      +$L71      +$N71</f>
        <v>16520000</v>
      </c>
      <c r="Q71" s="110">
        <f>$I71      +$K71      +$M71      +$O71</f>
        <v>2177408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90.485841047269545</v>
      </c>
      <c r="U71" s="56">
        <f>IF(($E71      =0),0,(($Q71      /$E71      )*100))</f>
        <v>11.92642821931314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27723000</v>
      </c>
      <c r="C73" s="117">
        <f>SUM(C71:C72)</f>
        <v>-9466000</v>
      </c>
      <c r="D73" s="117"/>
      <c r="E73" s="117">
        <f>$B73      +$C73      +$D73</f>
        <v>18257000</v>
      </c>
      <c r="F73" s="118">
        <f t="shared" ref="F73:O73" si="44">SUM(F71:F72)</f>
        <v>18257000</v>
      </c>
      <c r="G73" s="119">
        <f t="shared" si="44"/>
        <v>18257000</v>
      </c>
      <c r="H73" s="118">
        <f t="shared" si="44"/>
        <v>0</v>
      </c>
      <c r="I73" s="119">
        <f t="shared" si="44"/>
        <v>42158</v>
      </c>
      <c r="J73" s="118">
        <f t="shared" si="44"/>
        <v>1623000</v>
      </c>
      <c r="K73" s="119">
        <f t="shared" si="44"/>
        <v>2135250</v>
      </c>
      <c r="L73" s="118">
        <f t="shared" si="44"/>
        <v>0</v>
      </c>
      <c r="M73" s="119">
        <f t="shared" si="44"/>
        <v>0</v>
      </c>
      <c r="N73" s="118">
        <f t="shared" si="44"/>
        <v>14897000</v>
      </c>
      <c r="O73" s="119">
        <f t="shared" si="44"/>
        <v>0</v>
      </c>
      <c r="P73" s="118">
        <f>$H73      +$J73      +$L73      +$N73</f>
        <v>16520000</v>
      </c>
      <c r="Q73" s="119">
        <f>$I73      +$K73      +$M73      +$O73</f>
        <v>2177408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90.485841047269545</v>
      </c>
      <c r="U73" s="65">
        <f>IF($E71   =0,0,($Q71   /$E71 )*100)</f>
        <v>11.92642821931314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27723000</v>
      </c>
      <c r="C74" s="120">
        <f>SUM(C71:C72)</f>
        <v>-9466000</v>
      </c>
      <c r="D74" s="120"/>
      <c r="E74" s="120">
        <f>$B74      +$C74      +$D74</f>
        <v>18257000</v>
      </c>
      <c r="F74" s="121">
        <f t="shared" ref="F74:O74" si="45">SUM(F71:F72)</f>
        <v>18257000</v>
      </c>
      <c r="G74" s="122">
        <f t="shared" si="45"/>
        <v>18257000</v>
      </c>
      <c r="H74" s="121">
        <f t="shared" si="45"/>
        <v>0</v>
      </c>
      <c r="I74" s="122">
        <f t="shared" si="45"/>
        <v>42158</v>
      </c>
      <c r="J74" s="121">
        <f t="shared" si="45"/>
        <v>1623000</v>
      </c>
      <c r="K74" s="122">
        <f t="shared" si="45"/>
        <v>2135250</v>
      </c>
      <c r="L74" s="121">
        <f t="shared" si="45"/>
        <v>0</v>
      </c>
      <c r="M74" s="122">
        <f t="shared" si="45"/>
        <v>0</v>
      </c>
      <c r="N74" s="121">
        <f t="shared" si="45"/>
        <v>14897000</v>
      </c>
      <c r="O74" s="122">
        <f t="shared" si="45"/>
        <v>0</v>
      </c>
      <c r="P74" s="121">
        <f>$H74      +$J74      +$L74      +$N74</f>
        <v>16520000</v>
      </c>
      <c r="Q74" s="122">
        <f>$I74      +$K74      +$M74      +$O74</f>
        <v>2177408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90.485841047269545</v>
      </c>
      <c r="U74" s="71">
        <f>IF($E71   =0,0,($Q71   /$E71 )*100)</f>
        <v>11.92642821931314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32429000</v>
      </c>
      <c r="C75" s="120">
        <f>SUM(C9:C16,C19:C25,C28:C31,C34,C37:C41,C44:C54,C57:C60,C63:C67,C71:C72)</f>
        <v>-9233000</v>
      </c>
      <c r="D75" s="120"/>
      <c r="E75" s="120">
        <f>$B75      +$C75      +$D75</f>
        <v>23196000</v>
      </c>
      <c r="F75" s="121">
        <f t="shared" ref="F75:O75" si="46">SUM(F9:F16,F19:F25,F28:F31,F34,F37:F41,F44:F54,F57:F60,F63:F67,F71:F72)</f>
        <v>22963000</v>
      </c>
      <c r="G75" s="122">
        <f t="shared" si="46"/>
        <v>22773000</v>
      </c>
      <c r="H75" s="121">
        <f t="shared" si="46"/>
        <v>807000</v>
      </c>
      <c r="I75" s="122">
        <f t="shared" si="46"/>
        <v>195165</v>
      </c>
      <c r="J75" s="121">
        <f t="shared" si="46"/>
        <v>2434000</v>
      </c>
      <c r="K75" s="122">
        <f t="shared" si="46"/>
        <v>3210238</v>
      </c>
      <c r="L75" s="121">
        <f t="shared" si="46"/>
        <v>896000</v>
      </c>
      <c r="M75" s="122">
        <f t="shared" si="46"/>
        <v>0</v>
      </c>
      <c r="N75" s="121">
        <f t="shared" si="46"/>
        <v>14897000</v>
      </c>
      <c r="O75" s="122">
        <f t="shared" si="46"/>
        <v>0</v>
      </c>
      <c r="P75" s="121">
        <f>$H75      +$J75      +$L75      +$N75</f>
        <v>19034000</v>
      </c>
      <c r="Q75" s="122">
        <f>$I75      +$K75      +$M75      +$O75</f>
        <v>3405403</v>
      </c>
      <c r="R75" s="67">
        <f>IF(($L75      =0),0,((($N75      -$L75      )/$L75      )*100))</f>
        <v>1562.6116071428571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83.581434154481187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14.953686382997407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10250000</v>
      </c>
      <c r="C87" s="128">
        <f t="shared" si="48"/>
        <v>-4684000</v>
      </c>
      <c r="D87" s="128">
        <f t="shared" si="48"/>
        <v>0</v>
      </c>
      <c r="E87" s="128">
        <f t="shared" si="48"/>
        <v>5566000</v>
      </c>
      <c r="F87" s="128">
        <f t="shared" si="48"/>
        <v>0</v>
      </c>
      <c r="G87" s="128">
        <f t="shared" si="48"/>
        <v>0</v>
      </c>
      <c r="H87" s="128">
        <f t="shared" si="48"/>
        <v>1694000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1694000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30.434782608695656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8556000</v>
      </c>
      <c r="C91" s="108">
        <v>-4684000</v>
      </c>
      <c r="D91" s="108"/>
      <c r="E91" s="108">
        <f t="shared" si="49"/>
        <v>3872000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1694000</v>
      </c>
      <c r="C93" s="108"/>
      <c r="D93" s="108"/>
      <c r="E93" s="108">
        <f t="shared" si="49"/>
        <v>1694000</v>
      </c>
      <c r="F93" s="108">
        <v>0</v>
      </c>
      <c r="G93" s="108">
        <v>0</v>
      </c>
      <c r="H93" s="108">
        <v>1694000</v>
      </c>
      <c r="I93" s="108"/>
      <c r="J93" s="108"/>
      <c r="K93" s="108"/>
      <c r="L93" s="108"/>
      <c r="M93" s="108"/>
      <c r="N93" s="108"/>
      <c r="O93" s="108"/>
      <c r="P93" s="108">
        <f t="shared" si="50"/>
        <v>1694000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10250000</v>
      </c>
      <c r="C114" s="137">
        <f t="shared" si="62"/>
        <v>-4684000</v>
      </c>
      <c r="D114" s="137">
        <f t="shared" si="62"/>
        <v>0</v>
      </c>
      <c r="E114" s="137">
        <f t="shared" si="62"/>
        <v>5566000</v>
      </c>
      <c r="F114" s="137">
        <f t="shared" si="62"/>
        <v>0</v>
      </c>
      <c r="G114" s="137">
        <f t="shared" si="62"/>
        <v>0</v>
      </c>
      <c r="H114" s="137">
        <f t="shared" si="62"/>
        <v>1694000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1694000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0.30434782608695654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10250000</v>
      </c>
      <c r="C115" s="139">
        <f t="shared" ref="C115:Q115" si="63">C87</f>
        <v>-4684000</v>
      </c>
      <c r="D115" s="139">
        <f t="shared" si="63"/>
        <v>0</v>
      </c>
      <c r="E115" s="139">
        <f t="shared" si="63"/>
        <v>5566000</v>
      </c>
      <c r="F115" s="139">
        <f t="shared" si="63"/>
        <v>0</v>
      </c>
      <c r="G115" s="139">
        <f t="shared" si="63"/>
        <v>0</v>
      </c>
      <c r="H115" s="139">
        <f t="shared" si="63"/>
        <v>1694000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1694000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0.30434782608695654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skFvS9NZc5MjxevAqijtvbhY8vun4IegUi6OIbk2yP1xKu5oNt0Mn6ss/SqFU/CTGpoiTwFMLexNU5DDbVHDA==" saltValue="KsWA6KiOj6aSOatMmND3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1491000</v>
      </c>
      <c r="I10" s="110">
        <v>1279640</v>
      </c>
      <c r="J10" s="109"/>
      <c r="K10" s="110">
        <v>904365</v>
      </c>
      <c r="L10" s="109"/>
      <c r="M10" s="110">
        <v>371825</v>
      </c>
      <c r="N10" s="109"/>
      <c r="O10" s="110">
        <v>355762</v>
      </c>
      <c r="P10" s="109">
        <f t="shared" ref="P10:P17" si="1">$H10      +$J10      +$L10      +$N10</f>
        <v>1491000</v>
      </c>
      <c r="Q10" s="110">
        <f t="shared" ref="Q10:Q17" si="2">$I10      +$K10      +$M10      +$O10</f>
        <v>2911592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-4.3200430309957643</v>
      </c>
      <c r="T10" s="54">
        <f t="shared" ref="T10:T16" si="5">IF(($E10      =0),0,(($P10      /$E10      )*100))</f>
        <v>49.7</v>
      </c>
      <c r="U10" s="56">
        <f t="shared" ref="U10:U16" si="6">IF(($E10      =0),0,(($Q10      /$E10      )*100))</f>
        <v>97.053066666666666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1491000</v>
      </c>
      <c r="I17" s="113">
        <f t="shared" si="7"/>
        <v>1279640</v>
      </c>
      <c r="J17" s="112">
        <f t="shared" si="7"/>
        <v>0</v>
      </c>
      <c r="K17" s="113">
        <f t="shared" si="7"/>
        <v>904365</v>
      </c>
      <c r="L17" s="112">
        <f t="shared" si="7"/>
        <v>0</v>
      </c>
      <c r="M17" s="113">
        <f t="shared" si="7"/>
        <v>371825</v>
      </c>
      <c r="N17" s="112">
        <f t="shared" si="7"/>
        <v>0</v>
      </c>
      <c r="O17" s="113">
        <f t="shared" si="7"/>
        <v>355762</v>
      </c>
      <c r="P17" s="112">
        <f t="shared" si="1"/>
        <v>1491000</v>
      </c>
      <c r="Q17" s="113">
        <f t="shared" si="2"/>
        <v>2911592</v>
      </c>
      <c r="R17" s="58">
        <f t="shared" si="3"/>
        <v>0</v>
      </c>
      <c r="S17" s="59">
        <f t="shared" si="4"/>
        <v>-4.3200430309957643</v>
      </c>
      <c r="T17" s="58">
        <f>IF((SUM($E9:$E14))=0,0,(P17/(SUM($E9:$E14))*100))</f>
        <v>49.7</v>
      </c>
      <c r="U17" s="60">
        <f>IF((SUM($E9:$E14))=0,0,(Q17/(SUM($E9:$E14))*100))</f>
        <v>97.053066666666666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1715000</v>
      </c>
      <c r="C34" s="108"/>
      <c r="D34" s="108"/>
      <c r="E34" s="108">
        <f>$B34      +$C34      +$D34</f>
        <v>1715000</v>
      </c>
      <c r="F34" s="109">
        <v>1715000</v>
      </c>
      <c r="G34" s="110">
        <v>1715000</v>
      </c>
      <c r="H34" s="109">
        <v>356000</v>
      </c>
      <c r="I34" s="110">
        <v>150219</v>
      </c>
      <c r="J34" s="109">
        <v>1013000</v>
      </c>
      <c r="K34" s="110">
        <v>745959</v>
      </c>
      <c r="L34" s="109">
        <v>297000</v>
      </c>
      <c r="M34" s="110">
        <v>642958</v>
      </c>
      <c r="N34" s="109">
        <v>48000</v>
      </c>
      <c r="O34" s="110">
        <v>134816</v>
      </c>
      <c r="P34" s="109">
        <f>$H34      +$J34      +$L34      +$N34</f>
        <v>1714000</v>
      </c>
      <c r="Q34" s="110">
        <f>$I34      +$K34      +$M34      +$O34</f>
        <v>1673952</v>
      </c>
      <c r="R34" s="54">
        <f>IF(($L34      =0),0,((($N34      -$L34      )/$L34      )*100))</f>
        <v>-83.838383838383834</v>
      </c>
      <c r="S34" s="55">
        <f>IF(($M34      =0),0,((($O34      -$M34      )/$M34      )*100))</f>
        <v>-79.031911882269128</v>
      </c>
      <c r="T34" s="54">
        <f>IF(($E34      =0),0,(($P34      /$E34      )*100))</f>
        <v>99.941690962099131</v>
      </c>
      <c r="U34" s="56">
        <f>IF(($E34      =0),0,(($Q34      /$E34      )*100))</f>
        <v>97.606530612244896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1715000</v>
      </c>
      <c r="C35" s="111">
        <f>C34</f>
        <v>0</v>
      </c>
      <c r="D35" s="111"/>
      <c r="E35" s="111">
        <f>$B35      +$C35      +$D35</f>
        <v>1715000</v>
      </c>
      <c r="F35" s="112">
        <f t="shared" ref="F35:O35" si="17">F34</f>
        <v>1715000</v>
      </c>
      <c r="G35" s="113">
        <f t="shared" si="17"/>
        <v>1715000</v>
      </c>
      <c r="H35" s="112">
        <f t="shared" si="17"/>
        <v>356000</v>
      </c>
      <c r="I35" s="113">
        <f t="shared" si="17"/>
        <v>150219</v>
      </c>
      <c r="J35" s="112">
        <f t="shared" si="17"/>
        <v>1013000</v>
      </c>
      <c r="K35" s="113">
        <f t="shared" si="17"/>
        <v>745959</v>
      </c>
      <c r="L35" s="112">
        <f t="shared" si="17"/>
        <v>297000</v>
      </c>
      <c r="M35" s="113">
        <f t="shared" si="17"/>
        <v>642958</v>
      </c>
      <c r="N35" s="112">
        <f t="shared" si="17"/>
        <v>48000</v>
      </c>
      <c r="O35" s="113">
        <f t="shared" si="17"/>
        <v>134816</v>
      </c>
      <c r="P35" s="112">
        <f>$H35      +$J35      +$L35      +$N35</f>
        <v>1714000</v>
      </c>
      <c r="Q35" s="113">
        <f>$I35      +$K35      +$M35      +$O35</f>
        <v>1673952</v>
      </c>
      <c r="R35" s="58">
        <f>IF(($L35      =0),0,((($N35      -$L35      )/$L35      )*100))</f>
        <v>-83.838383838383834</v>
      </c>
      <c r="S35" s="59">
        <f>IF(($M35      =0),0,((($O35      -$M35      )/$M35      )*100))</f>
        <v>-79.031911882269128</v>
      </c>
      <c r="T35" s="58">
        <f>IF($E35   =0,0,($P35   /$E35   )*100)</f>
        <v>99.941690962099131</v>
      </c>
      <c r="U35" s="60">
        <f>IF($E35   =0,0,($Q35   /$E35   )*100)</f>
        <v>97.606530612244896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6700000</v>
      </c>
      <c r="C37" s="108"/>
      <c r="D37" s="108"/>
      <c r="E37" s="108">
        <f t="shared" ref="E37:E42" si="18">$B37      +$C37      +$D37</f>
        <v>6700000</v>
      </c>
      <c r="F37" s="109">
        <v>6700000</v>
      </c>
      <c r="G37" s="110">
        <v>6700000</v>
      </c>
      <c r="H37" s="109">
        <v>500000</v>
      </c>
      <c r="I37" s="110">
        <v>652964</v>
      </c>
      <c r="J37" s="109">
        <v>1690000</v>
      </c>
      <c r="K37" s="110">
        <v>1666683</v>
      </c>
      <c r="L37" s="109"/>
      <c r="M37" s="110">
        <v>40250</v>
      </c>
      <c r="N37" s="109"/>
      <c r="O37" s="110">
        <v>2133099</v>
      </c>
      <c r="P37" s="109">
        <f t="shared" ref="P37:P42" si="19">$H37      +$J37      +$L37      +$N37</f>
        <v>2190000</v>
      </c>
      <c r="Q37" s="110">
        <f t="shared" ref="Q37:Q42" si="20">$I37      +$K37      +$M37      +$O37</f>
        <v>4492996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5199.6248447204971</v>
      </c>
      <c r="T37" s="54">
        <f t="shared" ref="T37:T41" si="23">IF(($E37      =0),0,(($P37      /$E37      )*100))</f>
        <v>32.686567164179102</v>
      </c>
      <c r="U37" s="56">
        <f t="shared" ref="U37:U41" si="24">IF(($E37      =0),0,(($Q37      /$E37      )*100))</f>
        <v>67.059641791044783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81688000</v>
      </c>
      <c r="C38" s="108">
        <v>-15197000</v>
      </c>
      <c r="D38" s="108"/>
      <c r="E38" s="108">
        <f t="shared" si="18"/>
        <v>66491000</v>
      </c>
      <c r="F38" s="109">
        <v>81688000</v>
      </c>
      <c r="G38" s="110">
        <v>0</v>
      </c>
      <c r="H38" s="109"/>
      <c r="I38" s="110"/>
      <c r="J38" s="109"/>
      <c r="K38" s="110"/>
      <c r="L38" s="109"/>
      <c r="M38" s="110"/>
      <c r="N38" s="109">
        <v>2664000</v>
      </c>
      <c r="O38" s="110"/>
      <c r="P38" s="109">
        <f t="shared" si="19"/>
        <v>2664000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4.0065572784286596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88388000</v>
      </c>
      <c r="C42" s="111">
        <f>SUM(C37:C41)</f>
        <v>-15197000</v>
      </c>
      <c r="D42" s="111"/>
      <c r="E42" s="111">
        <f t="shared" si="18"/>
        <v>73191000</v>
      </c>
      <c r="F42" s="112">
        <f t="shared" ref="F42:O42" si="25">SUM(F37:F41)</f>
        <v>88388000</v>
      </c>
      <c r="G42" s="113">
        <f t="shared" si="25"/>
        <v>6700000</v>
      </c>
      <c r="H42" s="112">
        <f t="shared" si="25"/>
        <v>500000</v>
      </c>
      <c r="I42" s="113">
        <f t="shared" si="25"/>
        <v>652964</v>
      </c>
      <c r="J42" s="112">
        <f t="shared" si="25"/>
        <v>1690000</v>
      </c>
      <c r="K42" s="113">
        <f t="shared" si="25"/>
        <v>1666683</v>
      </c>
      <c r="L42" s="112">
        <f t="shared" si="25"/>
        <v>0</v>
      </c>
      <c r="M42" s="113">
        <f t="shared" si="25"/>
        <v>40250</v>
      </c>
      <c r="N42" s="112">
        <f t="shared" si="25"/>
        <v>2664000</v>
      </c>
      <c r="O42" s="113">
        <f t="shared" si="25"/>
        <v>2133099</v>
      </c>
      <c r="P42" s="112">
        <f t="shared" si="19"/>
        <v>4854000</v>
      </c>
      <c r="Q42" s="113">
        <f t="shared" si="20"/>
        <v>4492996</v>
      </c>
      <c r="R42" s="58">
        <f t="shared" si="21"/>
        <v>0</v>
      </c>
      <c r="S42" s="59">
        <f t="shared" si="22"/>
        <v>5199.6248447204971</v>
      </c>
      <c r="T42" s="58">
        <f>IF((+$E37+$E40) =0,0,(P42   /(+$E37+$E40) )*100)</f>
        <v>72.447761194029852</v>
      </c>
      <c r="U42" s="60">
        <f>IF((+$E37+$E40) =0,0,(Q42   /(+$E37+$E40) )*100)</f>
        <v>67.059641791044783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93103000</v>
      </c>
      <c r="C69" s="120">
        <f>SUM(C9:C16,C19:C25,C28:C31,C34,C37:C41,C44:C54,C57:C60,C63:C67)</f>
        <v>-15197000</v>
      </c>
      <c r="D69" s="120"/>
      <c r="E69" s="120">
        <f t="shared" si="35"/>
        <v>77906000</v>
      </c>
      <c r="F69" s="121">
        <f t="shared" ref="F69:O69" si="43">SUM(F9:F16,F19:F25,F28:F31,F34,F37:F41,F44:F54,F57:F60,F63:F67)</f>
        <v>93103000</v>
      </c>
      <c r="G69" s="122">
        <f t="shared" si="43"/>
        <v>11415000</v>
      </c>
      <c r="H69" s="121">
        <f t="shared" si="43"/>
        <v>2347000</v>
      </c>
      <c r="I69" s="122">
        <f t="shared" si="43"/>
        <v>2082823</v>
      </c>
      <c r="J69" s="121">
        <f t="shared" si="43"/>
        <v>2703000</v>
      </c>
      <c r="K69" s="122">
        <f t="shared" si="43"/>
        <v>3317007</v>
      </c>
      <c r="L69" s="121">
        <f t="shared" si="43"/>
        <v>297000</v>
      </c>
      <c r="M69" s="122">
        <f t="shared" si="43"/>
        <v>1055033</v>
      </c>
      <c r="N69" s="121">
        <f t="shared" si="43"/>
        <v>2712000</v>
      </c>
      <c r="O69" s="122">
        <f t="shared" si="43"/>
        <v>2623677</v>
      </c>
      <c r="P69" s="121">
        <f t="shared" si="36"/>
        <v>8059000</v>
      </c>
      <c r="Q69" s="122">
        <f t="shared" si="37"/>
        <v>9078540</v>
      </c>
      <c r="R69" s="67">
        <f t="shared" si="38"/>
        <v>813.13131313131316</v>
      </c>
      <c r="S69" s="68">
        <f t="shared" si="39"/>
        <v>148.68198435499173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70.600087604029781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79.531668856767411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65616000</v>
      </c>
      <c r="C71" s="108"/>
      <c r="D71" s="108"/>
      <c r="E71" s="108">
        <f>$B71      +$C71      +$D71</f>
        <v>65616000</v>
      </c>
      <c r="F71" s="109">
        <v>65616000</v>
      </c>
      <c r="G71" s="110">
        <v>65616000</v>
      </c>
      <c r="H71" s="109">
        <v>12936000</v>
      </c>
      <c r="I71" s="110">
        <v>11859818</v>
      </c>
      <c r="J71" s="109">
        <v>20005000</v>
      </c>
      <c r="K71" s="110">
        <v>21107514</v>
      </c>
      <c r="L71" s="109">
        <v>14253000</v>
      </c>
      <c r="M71" s="110">
        <v>13044346</v>
      </c>
      <c r="N71" s="109">
        <v>18421000</v>
      </c>
      <c r="O71" s="110">
        <v>19289370</v>
      </c>
      <c r="P71" s="109">
        <f>$H71      +$J71      +$L71      +$N71</f>
        <v>65615000</v>
      </c>
      <c r="Q71" s="110">
        <f>$I71      +$K71      +$M71      +$O71</f>
        <v>65301048</v>
      </c>
      <c r="R71" s="54">
        <f>IF(($L71      =0),0,((($N71      -$L71      )/$L71      )*100))</f>
        <v>29.24296639304006</v>
      </c>
      <c r="S71" s="55">
        <f>IF(($M71      =0),0,((($O71      -$M71      )/$M71      )*100))</f>
        <v>47.875332347056727</v>
      </c>
      <c r="T71" s="54">
        <f>IF(($E71      =0),0,(($P71      /$E71      )*100))</f>
        <v>99.998475981467934</v>
      </c>
      <c r="U71" s="56">
        <f>IF(($E71      =0),0,(($Q71      /$E71      )*100))</f>
        <v>99.52000731528895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65616000</v>
      </c>
      <c r="C73" s="117">
        <f>SUM(C71:C72)</f>
        <v>0</v>
      </c>
      <c r="D73" s="117"/>
      <c r="E73" s="117">
        <f>$B73      +$C73      +$D73</f>
        <v>65616000</v>
      </c>
      <c r="F73" s="118">
        <f t="shared" ref="F73:O73" si="44">SUM(F71:F72)</f>
        <v>65616000</v>
      </c>
      <c r="G73" s="119">
        <f t="shared" si="44"/>
        <v>65616000</v>
      </c>
      <c r="H73" s="118">
        <f t="shared" si="44"/>
        <v>12936000</v>
      </c>
      <c r="I73" s="119">
        <f t="shared" si="44"/>
        <v>11859818</v>
      </c>
      <c r="J73" s="118">
        <f t="shared" si="44"/>
        <v>20005000</v>
      </c>
      <c r="K73" s="119">
        <f t="shared" si="44"/>
        <v>21107514</v>
      </c>
      <c r="L73" s="118">
        <f t="shared" si="44"/>
        <v>14253000</v>
      </c>
      <c r="M73" s="119">
        <f t="shared" si="44"/>
        <v>13044346</v>
      </c>
      <c r="N73" s="118">
        <f t="shared" si="44"/>
        <v>18421000</v>
      </c>
      <c r="O73" s="119">
        <f t="shared" si="44"/>
        <v>19289370</v>
      </c>
      <c r="P73" s="118">
        <f>$H73      +$J73      +$L73      +$N73</f>
        <v>65615000</v>
      </c>
      <c r="Q73" s="119">
        <f>$I73      +$K73      +$M73      +$O73</f>
        <v>65301048</v>
      </c>
      <c r="R73" s="63">
        <f>IF(($L73      =0),0,((($N73      -$L73      )/$L73      )*100))</f>
        <v>29.24296639304006</v>
      </c>
      <c r="S73" s="64">
        <f>IF(($M73      =0),0,((($O73      -$M73      )/$M73      )*100))</f>
        <v>47.875332347056727</v>
      </c>
      <c r="T73" s="63">
        <f>IF(($E71      =0),0,(($P71      /$E71      )*100))</f>
        <v>99.998475981467934</v>
      </c>
      <c r="U73" s="65">
        <f>IF($E71   =0,0,($Q71   /$E71 )*100)</f>
        <v>99.52000731528895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65616000</v>
      </c>
      <c r="C74" s="120">
        <f>SUM(C71:C72)</f>
        <v>0</v>
      </c>
      <c r="D74" s="120"/>
      <c r="E74" s="120">
        <f>$B74      +$C74      +$D74</f>
        <v>65616000</v>
      </c>
      <c r="F74" s="121">
        <f t="shared" ref="F74:O74" si="45">SUM(F71:F72)</f>
        <v>65616000</v>
      </c>
      <c r="G74" s="122">
        <f t="shared" si="45"/>
        <v>65616000</v>
      </c>
      <c r="H74" s="121">
        <f t="shared" si="45"/>
        <v>12936000</v>
      </c>
      <c r="I74" s="122">
        <f t="shared" si="45"/>
        <v>11859818</v>
      </c>
      <c r="J74" s="121">
        <f t="shared" si="45"/>
        <v>20005000</v>
      </c>
      <c r="K74" s="122">
        <f t="shared" si="45"/>
        <v>21107514</v>
      </c>
      <c r="L74" s="121">
        <f t="shared" si="45"/>
        <v>14253000</v>
      </c>
      <c r="M74" s="122">
        <f t="shared" si="45"/>
        <v>13044346</v>
      </c>
      <c r="N74" s="121">
        <f t="shared" si="45"/>
        <v>18421000</v>
      </c>
      <c r="O74" s="122">
        <f t="shared" si="45"/>
        <v>19289370</v>
      </c>
      <c r="P74" s="121">
        <f>$H74      +$J74      +$L74      +$N74</f>
        <v>65615000</v>
      </c>
      <c r="Q74" s="122">
        <f>$I74      +$K74      +$M74      +$O74</f>
        <v>65301048</v>
      </c>
      <c r="R74" s="67">
        <f>IF(($L74      =0),0,((($N74      -$L74      )/$L74      )*100))</f>
        <v>29.24296639304006</v>
      </c>
      <c r="S74" s="68">
        <f>IF(($M74      =0),0,((($O74      -$M74      )/$M74      )*100))</f>
        <v>47.875332347056727</v>
      </c>
      <c r="T74" s="67">
        <f>IF(($E71      =0),0,(($P71      /$E71      )*100))</f>
        <v>99.998475981467934</v>
      </c>
      <c r="U74" s="71">
        <f>IF($E71   =0,0,($Q71   /$E71 )*100)</f>
        <v>99.52000731528895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158719000</v>
      </c>
      <c r="C75" s="120">
        <f>SUM(C9:C16,C19:C25,C28:C31,C34,C37:C41,C44:C54,C57:C60,C63:C67,C71:C72)</f>
        <v>-15197000</v>
      </c>
      <c r="D75" s="120"/>
      <c r="E75" s="120">
        <f>$B75      +$C75      +$D75</f>
        <v>143522000</v>
      </c>
      <c r="F75" s="121">
        <f t="shared" ref="F75:O75" si="46">SUM(F9:F16,F19:F25,F28:F31,F34,F37:F41,F44:F54,F57:F60,F63:F67,F71:F72)</f>
        <v>158719000</v>
      </c>
      <c r="G75" s="122">
        <f t="shared" si="46"/>
        <v>77031000</v>
      </c>
      <c r="H75" s="121">
        <f t="shared" si="46"/>
        <v>15283000</v>
      </c>
      <c r="I75" s="122">
        <f t="shared" si="46"/>
        <v>13942641</v>
      </c>
      <c r="J75" s="121">
        <f t="shared" si="46"/>
        <v>22708000</v>
      </c>
      <c r="K75" s="122">
        <f t="shared" si="46"/>
        <v>24424521</v>
      </c>
      <c r="L75" s="121">
        <f t="shared" si="46"/>
        <v>14550000</v>
      </c>
      <c r="M75" s="122">
        <f t="shared" si="46"/>
        <v>14099379</v>
      </c>
      <c r="N75" s="121">
        <f t="shared" si="46"/>
        <v>21133000</v>
      </c>
      <c r="O75" s="122">
        <f t="shared" si="46"/>
        <v>21913047</v>
      </c>
      <c r="P75" s="121">
        <f>$H75      +$J75      +$L75      +$N75</f>
        <v>73674000</v>
      </c>
      <c r="Q75" s="122">
        <f>$I75      +$K75      +$M75      +$O75</f>
        <v>74379588</v>
      </c>
      <c r="R75" s="67">
        <f>IF(($L75      =0),0,((($N75      -$L75      )/$L75      )*100))</f>
        <v>45.243986254295535</v>
      </c>
      <c r="S75" s="68">
        <f>IF(($M75      =0),0,((($O75      -$M75      )/$M75      )*100))</f>
        <v>55.418525879756828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95.642014254001637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96.557993535070295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29805000</v>
      </c>
      <c r="C87" s="128">
        <f t="shared" si="48"/>
        <v>0</v>
      </c>
      <c r="D87" s="128">
        <f t="shared" si="48"/>
        <v>0</v>
      </c>
      <c r="E87" s="128">
        <f t="shared" si="48"/>
        <v>29805000</v>
      </c>
      <c r="F87" s="128">
        <f t="shared" si="48"/>
        <v>0</v>
      </c>
      <c r="G87" s="128">
        <f t="shared" si="48"/>
        <v>0</v>
      </c>
      <c r="H87" s="128">
        <f t="shared" si="48"/>
        <v>1236000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1236000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4.1469552088575741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28569000</v>
      </c>
      <c r="C91" s="108"/>
      <c r="D91" s="108"/>
      <c r="E91" s="108">
        <f t="shared" si="49"/>
        <v>28569000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1236000</v>
      </c>
      <c r="C93" s="108"/>
      <c r="D93" s="108"/>
      <c r="E93" s="108">
        <f t="shared" si="49"/>
        <v>1236000</v>
      </c>
      <c r="F93" s="108">
        <v>0</v>
      </c>
      <c r="G93" s="108">
        <v>0</v>
      </c>
      <c r="H93" s="108">
        <v>1236000</v>
      </c>
      <c r="I93" s="108"/>
      <c r="J93" s="108"/>
      <c r="K93" s="108"/>
      <c r="L93" s="108"/>
      <c r="M93" s="108"/>
      <c r="N93" s="108"/>
      <c r="O93" s="108"/>
      <c r="P93" s="108">
        <f t="shared" si="50"/>
        <v>1236000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29805000</v>
      </c>
      <c r="C114" s="137">
        <f t="shared" si="62"/>
        <v>0</v>
      </c>
      <c r="D114" s="137">
        <f t="shared" si="62"/>
        <v>0</v>
      </c>
      <c r="E114" s="137">
        <f t="shared" si="62"/>
        <v>29805000</v>
      </c>
      <c r="F114" s="137">
        <f t="shared" si="62"/>
        <v>0</v>
      </c>
      <c r="G114" s="137">
        <f t="shared" si="62"/>
        <v>0</v>
      </c>
      <c r="H114" s="137">
        <f t="shared" si="62"/>
        <v>1236000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1236000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4.1469552088575744E-2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29805000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29805000</v>
      </c>
      <c r="F115" s="139">
        <f t="shared" si="63"/>
        <v>0</v>
      </c>
      <c r="G115" s="139">
        <f t="shared" si="63"/>
        <v>0</v>
      </c>
      <c r="H115" s="139">
        <f t="shared" si="63"/>
        <v>1236000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1236000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4.1469552088575744E-2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/+aEKxD8MVW2dcA2MZ0/pZ88o5al8GFb646BAfdVd4xc8brdR2iDessQTJN9EJvXXXyPkPBtSe6cbMTGMa35A==" saltValue="SJmdRsjOY0b2w9CWA2A1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1859000</v>
      </c>
      <c r="I10" s="110">
        <v>1859302</v>
      </c>
      <c r="J10" s="109">
        <v>92000</v>
      </c>
      <c r="K10" s="110">
        <v>138986</v>
      </c>
      <c r="L10" s="109">
        <v>103000</v>
      </c>
      <c r="M10" s="110">
        <v>148745</v>
      </c>
      <c r="N10" s="109"/>
      <c r="O10" s="110">
        <v>351569</v>
      </c>
      <c r="P10" s="109">
        <f t="shared" ref="P10:P17" si="1">$H10      +$J10      +$L10      +$N10</f>
        <v>2054000</v>
      </c>
      <c r="Q10" s="110">
        <f t="shared" ref="Q10:Q17" si="2">$I10      +$K10      +$M10      +$O10</f>
        <v>2498602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136.35685233117078</v>
      </c>
      <c r="T10" s="54">
        <f t="shared" ref="T10:T16" si="5">IF(($E10      =0),0,(($P10      /$E10      )*100))</f>
        <v>68.466666666666669</v>
      </c>
      <c r="U10" s="56">
        <f t="shared" ref="U10:U16" si="6">IF(($E10      =0),0,(($Q10      /$E10      )*100))</f>
        <v>83.286733333333331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1859000</v>
      </c>
      <c r="I17" s="113">
        <f t="shared" si="7"/>
        <v>1859302</v>
      </c>
      <c r="J17" s="112">
        <f t="shared" si="7"/>
        <v>92000</v>
      </c>
      <c r="K17" s="113">
        <f t="shared" si="7"/>
        <v>138986</v>
      </c>
      <c r="L17" s="112">
        <f t="shared" si="7"/>
        <v>103000</v>
      </c>
      <c r="M17" s="113">
        <f t="shared" si="7"/>
        <v>148745</v>
      </c>
      <c r="N17" s="112">
        <f t="shared" si="7"/>
        <v>0</v>
      </c>
      <c r="O17" s="113">
        <f t="shared" si="7"/>
        <v>351569</v>
      </c>
      <c r="P17" s="112">
        <f t="shared" si="1"/>
        <v>2054000</v>
      </c>
      <c r="Q17" s="113">
        <f t="shared" si="2"/>
        <v>2498602</v>
      </c>
      <c r="R17" s="58">
        <f t="shared" si="3"/>
        <v>-100</v>
      </c>
      <c r="S17" s="59">
        <f t="shared" si="4"/>
        <v>136.35685233117078</v>
      </c>
      <c r="T17" s="58">
        <f>IF((SUM($E9:$E14))=0,0,(P17/(SUM($E9:$E14))*100))</f>
        <v>68.466666666666669</v>
      </c>
      <c r="U17" s="60">
        <f>IF((SUM($E9:$E14))=0,0,(Q17/(SUM($E9:$E14))*100))</f>
        <v>83.286733333333331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>
        <v>99000</v>
      </c>
      <c r="I34" s="110">
        <v>-39091</v>
      </c>
      <c r="J34" s="109">
        <v>595000</v>
      </c>
      <c r="K34" s="110">
        <v>-122134</v>
      </c>
      <c r="L34" s="109">
        <v>345000</v>
      </c>
      <c r="M34" s="110">
        <v>216448</v>
      </c>
      <c r="N34" s="109"/>
      <c r="O34" s="110">
        <v>-55223</v>
      </c>
      <c r="P34" s="109">
        <f>$H34      +$J34      +$L34      +$N34</f>
        <v>1039000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-125.5132872560615</v>
      </c>
      <c r="T34" s="54">
        <f>IF(($E34      =0),0,(($P34      /$E34      )*100))</f>
        <v>86.583333333333329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99000</v>
      </c>
      <c r="I35" s="113">
        <f t="shared" si="17"/>
        <v>-39091</v>
      </c>
      <c r="J35" s="112">
        <f t="shared" si="17"/>
        <v>595000</v>
      </c>
      <c r="K35" s="113">
        <f t="shared" si="17"/>
        <v>-122134</v>
      </c>
      <c r="L35" s="112">
        <f t="shared" si="17"/>
        <v>345000</v>
      </c>
      <c r="M35" s="113">
        <f t="shared" si="17"/>
        <v>216448</v>
      </c>
      <c r="N35" s="112">
        <f t="shared" si="17"/>
        <v>0</v>
      </c>
      <c r="O35" s="113">
        <f t="shared" si="17"/>
        <v>-55223</v>
      </c>
      <c r="P35" s="112">
        <f>$H35      +$J35      +$L35      +$N35</f>
        <v>1039000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-125.5132872560615</v>
      </c>
      <c r="T35" s="58">
        <f>IF($E35   =0,0,($P35   /$E35   )*100)</f>
        <v>86.583333333333329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10528000</v>
      </c>
      <c r="C37" s="108">
        <v>-764000</v>
      </c>
      <c r="D37" s="108"/>
      <c r="E37" s="108">
        <f t="shared" ref="E37:E42" si="18">$B37      +$C37      +$D37</f>
        <v>9764000</v>
      </c>
      <c r="F37" s="109">
        <v>9764000</v>
      </c>
      <c r="G37" s="110">
        <v>9764000</v>
      </c>
      <c r="H37" s="109">
        <v>2434000</v>
      </c>
      <c r="I37" s="110">
        <v>2364115</v>
      </c>
      <c r="J37" s="109">
        <v>1013000</v>
      </c>
      <c r="K37" s="110">
        <v>1046227</v>
      </c>
      <c r="L37" s="109"/>
      <c r="M37" s="110">
        <v>911471</v>
      </c>
      <c r="N37" s="109">
        <v>4975000</v>
      </c>
      <c r="O37" s="110">
        <v>2847885</v>
      </c>
      <c r="P37" s="109">
        <f t="shared" ref="P37:P42" si="19">$H37      +$J37      +$L37      +$N37</f>
        <v>8422000</v>
      </c>
      <c r="Q37" s="110">
        <f t="shared" ref="Q37:Q42" si="20">$I37      +$K37      +$M37      +$O37</f>
        <v>7169698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212.44932641850372</v>
      </c>
      <c r="T37" s="54">
        <f t="shared" ref="T37:T41" si="23">IF(($E37      =0),0,(($P37      /$E37      )*100))</f>
        <v>86.255632937320769</v>
      </c>
      <c r="U37" s="56">
        <f t="shared" ref="U37:U41" si="24">IF(($E37      =0),0,(($Q37      /$E37      )*100))</f>
        <v>73.429926259729612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13284000</v>
      </c>
      <c r="C38" s="108">
        <v>-7248000</v>
      </c>
      <c r="D38" s="108"/>
      <c r="E38" s="108">
        <f t="shared" si="18"/>
        <v>6036000</v>
      </c>
      <c r="F38" s="109">
        <v>13284000</v>
      </c>
      <c r="G38" s="110">
        <v>0</v>
      </c>
      <c r="H38" s="109"/>
      <c r="I38" s="110"/>
      <c r="J38" s="109"/>
      <c r="K38" s="110"/>
      <c r="L38" s="109"/>
      <c r="M38" s="110"/>
      <c r="N38" s="109">
        <v>1378000</v>
      </c>
      <c r="O38" s="110"/>
      <c r="P38" s="109">
        <f t="shared" si="19"/>
        <v>1378000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22.829688535453943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>
        <v>840000</v>
      </c>
      <c r="I40" s="110">
        <v>294569</v>
      </c>
      <c r="J40" s="109">
        <v>699000</v>
      </c>
      <c r="K40" s="110">
        <v>669393</v>
      </c>
      <c r="L40" s="109">
        <v>1044000</v>
      </c>
      <c r="M40" s="110">
        <v>1598071</v>
      </c>
      <c r="N40" s="109">
        <v>779000</v>
      </c>
      <c r="O40" s="110"/>
      <c r="P40" s="109">
        <f t="shared" si="19"/>
        <v>3362000</v>
      </c>
      <c r="Q40" s="110">
        <f t="shared" si="20"/>
        <v>2562033</v>
      </c>
      <c r="R40" s="54">
        <f t="shared" si="21"/>
        <v>-25.383141762452105</v>
      </c>
      <c r="S40" s="55">
        <f t="shared" si="22"/>
        <v>-100</v>
      </c>
      <c r="T40" s="54">
        <f t="shared" si="23"/>
        <v>84.05</v>
      </c>
      <c r="U40" s="56">
        <f t="shared" si="24"/>
        <v>64.050825000000003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27812000</v>
      </c>
      <c r="C42" s="111">
        <f>SUM(C37:C41)</f>
        <v>-8012000</v>
      </c>
      <c r="D42" s="111"/>
      <c r="E42" s="111">
        <f t="shared" si="18"/>
        <v>19800000</v>
      </c>
      <c r="F42" s="112">
        <f t="shared" ref="F42:O42" si="25">SUM(F37:F41)</f>
        <v>27048000</v>
      </c>
      <c r="G42" s="113">
        <f t="shared" si="25"/>
        <v>13764000</v>
      </c>
      <c r="H42" s="112">
        <f t="shared" si="25"/>
        <v>3274000</v>
      </c>
      <c r="I42" s="113">
        <f t="shared" si="25"/>
        <v>2658684</v>
      </c>
      <c r="J42" s="112">
        <f t="shared" si="25"/>
        <v>1712000</v>
      </c>
      <c r="K42" s="113">
        <f t="shared" si="25"/>
        <v>1715620</v>
      </c>
      <c r="L42" s="112">
        <f t="shared" si="25"/>
        <v>1044000</v>
      </c>
      <c r="M42" s="113">
        <f t="shared" si="25"/>
        <v>2509542</v>
      </c>
      <c r="N42" s="112">
        <f t="shared" si="25"/>
        <v>7132000</v>
      </c>
      <c r="O42" s="113">
        <f t="shared" si="25"/>
        <v>2847885</v>
      </c>
      <c r="P42" s="112">
        <f t="shared" si="19"/>
        <v>13162000</v>
      </c>
      <c r="Q42" s="113">
        <f t="shared" si="20"/>
        <v>9731731</v>
      </c>
      <c r="R42" s="58">
        <f t="shared" si="21"/>
        <v>583.14176245210729</v>
      </c>
      <c r="S42" s="59">
        <f t="shared" si="22"/>
        <v>13.482260906571797</v>
      </c>
      <c r="T42" s="58">
        <f>IF((+$E37+$E40) =0,0,(P42   /(+$E37+$E40) )*100)</f>
        <v>95.626271432723044</v>
      </c>
      <c r="U42" s="60">
        <f>IF((+$E37+$E40) =0,0,(Q42   /(+$E37+$E40) )*100)</f>
        <v>70.704235687300198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32012000</v>
      </c>
      <c r="C69" s="120">
        <f>SUM(C9:C16,C19:C25,C28:C31,C34,C37:C41,C44:C54,C57:C60,C63:C67)</f>
        <v>-8012000</v>
      </c>
      <c r="D69" s="120"/>
      <c r="E69" s="120">
        <f t="shared" si="35"/>
        <v>24000000</v>
      </c>
      <c r="F69" s="121">
        <f t="shared" ref="F69:O69" si="43">SUM(F9:F16,F19:F25,F28:F31,F34,F37:F41,F44:F54,F57:F60,F63:F67)</f>
        <v>31248000</v>
      </c>
      <c r="G69" s="122">
        <f t="shared" si="43"/>
        <v>17964000</v>
      </c>
      <c r="H69" s="121">
        <f t="shared" si="43"/>
        <v>5232000</v>
      </c>
      <c r="I69" s="122">
        <f t="shared" si="43"/>
        <v>4478895</v>
      </c>
      <c r="J69" s="121">
        <f t="shared" si="43"/>
        <v>2399000</v>
      </c>
      <c r="K69" s="122">
        <f t="shared" si="43"/>
        <v>1732472</v>
      </c>
      <c r="L69" s="121">
        <f t="shared" si="43"/>
        <v>1492000</v>
      </c>
      <c r="M69" s="122">
        <f t="shared" si="43"/>
        <v>2874735</v>
      </c>
      <c r="N69" s="121">
        <f t="shared" si="43"/>
        <v>7132000</v>
      </c>
      <c r="O69" s="122">
        <f t="shared" si="43"/>
        <v>3144231</v>
      </c>
      <c r="P69" s="121">
        <f t="shared" si="36"/>
        <v>16255000</v>
      </c>
      <c r="Q69" s="122">
        <f t="shared" si="37"/>
        <v>12230333</v>
      </c>
      <c r="R69" s="67">
        <f t="shared" si="38"/>
        <v>378.01608579088469</v>
      </c>
      <c r="S69" s="68">
        <f t="shared" si="39"/>
        <v>9.3746380101122373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90.486528612781115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68.082459363170784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24658000</v>
      </c>
      <c r="C71" s="108">
        <v>-2016000</v>
      </c>
      <c r="D71" s="108"/>
      <c r="E71" s="108">
        <f>$B71      +$C71      +$D71</f>
        <v>22642000</v>
      </c>
      <c r="F71" s="109">
        <v>22642000</v>
      </c>
      <c r="G71" s="110">
        <v>22642000</v>
      </c>
      <c r="H71" s="109">
        <v>2239000</v>
      </c>
      <c r="I71" s="110">
        <v>2227254</v>
      </c>
      <c r="J71" s="109">
        <v>5608000</v>
      </c>
      <c r="K71" s="110">
        <v>5681265</v>
      </c>
      <c r="L71" s="109">
        <v>6945000</v>
      </c>
      <c r="M71" s="110">
        <v>3550146</v>
      </c>
      <c r="N71" s="109">
        <v>6026000</v>
      </c>
      <c r="O71" s="110">
        <v>4827072</v>
      </c>
      <c r="P71" s="109">
        <f>$H71      +$J71      +$L71      +$N71</f>
        <v>20818000</v>
      </c>
      <c r="Q71" s="110">
        <f>$I71      +$K71      +$M71      +$O71</f>
        <v>16285737</v>
      </c>
      <c r="R71" s="54">
        <f>IF(($L71      =0),0,((($N71      -$L71      )/$L71      )*100))</f>
        <v>-13.232541396688266</v>
      </c>
      <c r="S71" s="55">
        <f>IF(($M71      =0),0,((($O71      -$M71      )/$M71      )*100))</f>
        <v>35.968267220559383</v>
      </c>
      <c r="T71" s="54">
        <f>IF(($E71      =0),0,(($P71      /$E71      )*100))</f>
        <v>91.944174542884909</v>
      </c>
      <c r="U71" s="56">
        <f>IF(($E71      =0),0,(($Q71      /$E71      )*100))</f>
        <v>71.927113329211195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24658000</v>
      </c>
      <c r="C73" s="117">
        <f>SUM(C71:C72)</f>
        <v>-2016000</v>
      </c>
      <c r="D73" s="117"/>
      <c r="E73" s="117">
        <f>$B73      +$C73      +$D73</f>
        <v>22642000</v>
      </c>
      <c r="F73" s="118">
        <f t="shared" ref="F73:O73" si="44">SUM(F71:F72)</f>
        <v>22642000</v>
      </c>
      <c r="G73" s="119">
        <f t="shared" si="44"/>
        <v>22642000</v>
      </c>
      <c r="H73" s="118">
        <f t="shared" si="44"/>
        <v>2239000</v>
      </c>
      <c r="I73" s="119">
        <f t="shared" si="44"/>
        <v>2227254</v>
      </c>
      <c r="J73" s="118">
        <f t="shared" si="44"/>
        <v>5608000</v>
      </c>
      <c r="K73" s="119">
        <f t="shared" si="44"/>
        <v>5681265</v>
      </c>
      <c r="L73" s="118">
        <f t="shared" si="44"/>
        <v>6945000</v>
      </c>
      <c r="M73" s="119">
        <f t="shared" si="44"/>
        <v>3550146</v>
      </c>
      <c r="N73" s="118">
        <f t="shared" si="44"/>
        <v>6026000</v>
      </c>
      <c r="O73" s="119">
        <f t="shared" si="44"/>
        <v>4827072</v>
      </c>
      <c r="P73" s="118">
        <f>$H73      +$J73      +$L73      +$N73</f>
        <v>20818000</v>
      </c>
      <c r="Q73" s="119">
        <f>$I73      +$K73      +$M73      +$O73</f>
        <v>16285737</v>
      </c>
      <c r="R73" s="63">
        <f>IF(($L73      =0),0,((($N73      -$L73      )/$L73      )*100))</f>
        <v>-13.232541396688266</v>
      </c>
      <c r="S73" s="64">
        <f>IF(($M73      =0),0,((($O73      -$M73      )/$M73      )*100))</f>
        <v>35.968267220559383</v>
      </c>
      <c r="T73" s="63">
        <f>IF(($E71      =0),0,(($P71      /$E71      )*100))</f>
        <v>91.944174542884909</v>
      </c>
      <c r="U73" s="65">
        <f>IF($E71   =0,0,($Q71   /$E71 )*100)</f>
        <v>71.927113329211195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24658000</v>
      </c>
      <c r="C74" s="120">
        <f>SUM(C71:C72)</f>
        <v>-2016000</v>
      </c>
      <c r="D74" s="120"/>
      <c r="E74" s="120">
        <f>$B74      +$C74      +$D74</f>
        <v>22642000</v>
      </c>
      <c r="F74" s="121">
        <f t="shared" ref="F74:O74" si="45">SUM(F71:F72)</f>
        <v>22642000</v>
      </c>
      <c r="G74" s="122">
        <f t="shared" si="45"/>
        <v>22642000</v>
      </c>
      <c r="H74" s="121">
        <f t="shared" si="45"/>
        <v>2239000</v>
      </c>
      <c r="I74" s="122">
        <f t="shared" si="45"/>
        <v>2227254</v>
      </c>
      <c r="J74" s="121">
        <f t="shared" si="45"/>
        <v>5608000</v>
      </c>
      <c r="K74" s="122">
        <f t="shared" si="45"/>
        <v>5681265</v>
      </c>
      <c r="L74" s="121">
        <f t="shared" si="45"/>
        <v>6945000</v>
      </c>
      <c r="M74" s="122">
        <f t="shared" si="45"/>
        <v>3550146</v>
      </c>
      <c r="N74" s="121">
        <f t="shared" si="45"/>
        <v>6026000</v>
      </c>
      <c r="O74" s="122">
        <f t="shared" si="45"/>
        <v>4827072</v>
      </c>
      <c r="P74" s="121">
        <f>$H74      +$J74      +$L74      +$N74</f>
        <v>20818000</v>
      </c>
      <c r="Q74" s="122">
        <f>$I74      +$K74      +$M74      +$O74</f>
        <v>16285737</v>
      </c>
      <c r="R74" s="67">
        <f>IF(($L74      =0),0,((($N74      -$L74      )/$L74      )*100))</f>
        <v>-13.232541396688266</v>
      </c>
      <c r="S74" s="68">
        <f>IF(($M74      =0),0,((($O74      -$M74      )/$M74      )*100))</f>
        <v>35.968267220559383</v>
      </c>
      <c r="T74" s="67">
        <f>IF(($E71      =0),0,(($P71      /$E71      )*100))</f>
        <v>91.944174542884909</v>
      </c>
      <c r="U74" s="71">
        <f>IF($E71   =0,0,($Q71   /$E71 )*100)</f>
        <v>71.927113329211195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56670000</v>
      </c>
      <c r="C75" s="120">
        <f>SUM(C9:C16,C19:C25,C28:C31,C34,C37:C41,C44:C54,C57:C60,C63:C67,C71:C72)</f>
        <v>-10028000</v>
      </c>
      <c r="D75" s="120"/>
      <c r="E75" s="120">
        <f>$B75      +$C75      +$D75</f>
        <v>46642000</v>
      </c>
      <c r="F75" s="121">
        <f t="shared" ref="F75:O75" si="46">SUM(F9:F16,F19:F25,F28:F31,F34,F37:F41,F44:F54,F57:F60,F63:F67,F71:F72)</f>
        <v>53890000</v>
      </c>
      <c r="G75" s="122">
        <f t="shared" si="46"/>
        <v>40606000</v>
      </c>
      <c r="H75" s="121">
        <f t="shared" si="46"/>
        <v>7471000</v>
      </c>
      <c r="I75" s="122">
        <f t="shared" si="46"/>
        <v>6706149</v>
      </c>
      <c r="J75" s="121">
        <f t="shared" si="46"/>
        <v>8007000</v>
      </c>
      <c r="K75" s="122">
        <f t="shared" si="46"/>
        <v>7413737</v>
      </c>
      <c r="L75" s="121">
        <f t="shared" si="46"/>
        <v>8437000</v>
      </c>
      <c r="M75" s="122">
        <f t="shared" si="46"/>
        <v>6424881</v>
      </c>
      <c r="N75" s="121">
        <f t="shared" si="46"/>
        <v>13158000</v>
      </c>
      <c r="O75" s="122">
        <f t="shared" si="46"/>
        <v>7971303</v>
      </c>
      <c r="P75" s="121">
        <f>$H75      +$J75      +$L75      +$N75</f>
        <v>37073000</v>
      </c>
      <c r="Q75" s="122">
        <f>$I75      +$K75      +$M75      +$O75</f>
        <v>28516070</v>
      </c>
      <c r="R75" s="67">
        <f>IF(($L75      =0),0,((($N75      -$L75      )/$L75      )*100))</f>
        <v>55.955908498281381</v>
      </c>
      <c r="S75" s="68">
        <f>IF(($M75      =0),0,((($O75      -$M75      )/$M75      )*100))</f>
        <v>24.069270699332797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91.299315372112503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70.226247352607984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14768000</v>
      </c>
      <c r="C87" s="128">
        <f t="shared" si="48"/>
        <v>5640000</v>
      </c>
      <c r="D87" s="128">
        <f t="shared" si="48"/>
        <v>0</v>
      </c>
      <c r="E87" s="128">
        <f t="shared" si="48"/>
        <v>20408000</v>
      </c>
      <c r="F87" s="128">
        <f t="shared" si="48"/>
        <v>0</v>
      </c>
      <c r="G87" s="128">
        <f t="shared" si="48"/>
        <v>0</v>
      </c>
      <c r="H87" s="128">
        <f t="shared" si="48"/>
        <v>7277000</v>
      </c>
      <c r="I87" s="128">
        <f t="shared" si="48"/>
        <v>0</v>
      </c>
      <c r="J87" s="128">
        <f t="shared" si="48"/>
        <v>704000</v>
      </c>
      <c r="K87" s="128">
        <f t="shared" si="48"/>
        <v>0</v>
      </c>
      <c r="L87" s="128">
        <f t="shared" si="48"/>
        <v>5640000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13621000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66.743433947471573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6787000</v>
      </c>
      <c r="C91" s="108"/>
      <c r="D91" s="108"/>
      <c r="E91" s="108">
        <f t="shared" si="49"/>
        <v>6787000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981000</v>
      </c>
      <c r="C93" s="108"/>
      <c r="D93" s="108"/>
      <c r="E93" s="108">
        <f t="shared" si="49"/>
        <v>981000</v>
      </c>
      <c r="F93" s="108">
        <v>0</v>
      </c>
      <c r="G93" s="108">
        <v>0</v>
      </c>
      <c r="H93" s="108">
        <v>981000</v>
      </c>
      <c r="I93" s="108"/>
      <c r="J93" s="108"/>
      <c r="K93" s="108"/>
      <c r="L93" s="108"/>
      <c r="M93" s="108"/>
      <c r="N93" s="108"/>
      <c r="O93" s="108"/>
      <c r="P93" s="108">
        <f t="shared" si="50"/>
        <v>981000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7000000</v>
      </c>
      <c r="C94" s="108">
        <v>5640000</v>
      </c>
      <c r="D94" s="108"/>
      <c r="E94" s="108">
        <f t="shared" si="49"/>
        <v>12640000</v>
      </c>
      <c r="F94" s="108">
        <v>0</v>
      </c>
      <c r="G94" s="108">
        <v>0</v>
      </c>
      <c r="H94" s="108">
        <v>6296000</v>
      </c>
      <c r="I94" s="108"/>
      <c r="J94" s="108">
        <v>704000</v>
      </c>
      <c r="K94" s="108"/>
      <c r="L94" s="108">
        <v>5640000</v>
      </c>
      <c r="M94" s="108"/>
      <c r="N94" s="108"/>
      <c r="O94" s="108"/>
      <c r="P94" s="108">
        <f t="shared" si="50"/>
        <v>12640000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14768000</v>
      </c>
      <c r="C114" s="137">
        <f t="shared" si="62"/>
        <v>5640000</v>
      </c>
      <c r="D114" s="137">
        <f t="shared" si="62"/>
        <v>0</v>
      </c>
      <c r="E114" s="137">
        <f t="shared" si="62"/>
        <v>20408000</v>
      </c>
      <c r="F114" s="137">
        <f t="shared" si="62"/>
        <v>0</v>
      </c>
      <c r="G114" s="137">
        <f t="shared" si="62"/>
        <v>0</v>
      </c>
      <c r="H114" s="137">
        <f t="shared" si="62"/>
        <v>7277000</v>
      </c>
      <c r="I114" s="137">
        <f t="shared" si="62"/>
        <v>0</v>
      </c>
      <c r="J114" s="137">
        <f t="shared" si="62"/>
        <v>704000</v>
      </c>
      <c r="K114" s="137">
        <f t="shared" si="62"/>
        <v>0</v>
      </c>
      <c r="L114" s="137">
        <f t="shared" si="62"/>
        <v>5640000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13621000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0.66743433947471575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14768000</v>
      </c>
      <c r="C115" s="139">
        <f t="shared" ref="C115:Q115" si="63">C87</f>
        <v>5640000</v>
      </c>
      <c r="D115" s="139">
        <f t="shared" si="63"/>
        <v>0</v>
      </c>
      <c r="E115" s="139">
        <f t="shared" si="63"/>
        <v>20408000</v>
      </c>
      <c r="F115" s="139">
        <f t="shared" si="63"/>
        <v>0</v>
      </c>
      <c r="G115" s="139">
        <f t="shared" si="63"/>
        <v>0</v>
      </c>
      <c r="H115" s="139">
        <f t="shared" si="63"/>
        <v>7277000</v>
      </c>
      <c r="I115" s="139">
        <f t="shared" si="63"/>
        <v>0</v>
      </c>
      <c r="J115" s="139">
        <f t="shared" si="63"/>
        <v>704000</v>
      </c>
      <c r="K115" s="139">
        <f t="shared" si="63"/>
        <v>0</v>
      </c>
      <c r="L115" s="139">
        <f t="shared" si="63"/>
        <v>5640000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13621000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0.66743433947471575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wXslvvLZyAORoZERzWfoVac1OTGuqxPPak+zg49aPlTehr+FOpBS/x2vNBffFyqaPBC5EjC9YrLkkCkOEEpNw==" saltValue="lncA75DZMzHLOnHZjZOi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889000</v>
      </c>
      <c r="I10" s="110"/>
      <c r="J10" s="109">
        <v>592000</v>
      </c>
      <c r="K10" s="110">
        <v>1166376</v>
      </c>
      <c r="L10" s="109"/>
      <c r="M10" s="110"/>
      <c r="N10" s="109"/>
      <c r="O10" s="110">
        <v>-3566377</v>
      </c>
      <c r="P10" s="109">
        <f t="shared" ref="P10:P17" si="1">$H10      +$J10      +$L10      +$N10</f>
        <v>1481000</v>
      </c>
      <c r="Q10" s="110">
        <f t="shared" ref="Q10:Q17" si="2">$I10      +$K10      +$M10      +$O10</f>
        <v>-2400001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49.366666666666667</v>
      </c>
      <c r="U10" s="56">
        <f t="shared" ref="U10:U16" si="6">IF(($E10      =0),0,(($Q10      /$E10      )*100))</f>
        <v>-80.000033333333334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889000</v>
      </c>
      <c r="I17" s="113">
        <f t="shared" si="7"/>
        <v>0</v>
      </c>
      <c r="J17" s="112">
        <f t="shared" si="7"/>
        <v>592000</v>
      </c>
      <c r="K17" s="113">
        <f t="shared" si="7"/>
        <v>1166376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-3566377</v>
      </c>
      <c r="P17" s="112">
        <f t="shared" si="1"/>
        <v>1481000</v>
      </c>
      <c r="Q17" s="113">
        <f t="shared" si="2"/>
        <v>-2400001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49.366666666666667</v>
      </c>
      <c r="U17" s="60">
        <f>IF((SUM($E9:$E14))=0,0,(Q17/(SUM($E9:$E14))*100))</f>
        <v>-80.000033333333334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2036000</v>
      </c>
      <c r="C34" s="108"/>
      <c r="D34" s="108"/>
      <c r="E34" s="108">
        <f>$B34      +$C34      +$D34</f>
        <v>2036000</v>
      </c>
      <c r="F34" s="109">
        <v>2036000</v>
      </c>
      <c r="G34" s="110">
        <v>2036000</v>
      </c>
      <c r="H34" s="109">
        <v>508000</v>
      </c>
      <c r="I34" s="110"/>
      <c r="J34" s="109">
        <v>916000</v>
      </c>
      <c r="K34" s="110">
        <v>-408000</v>
      </c>
      <c r="L34" s="109">
        <v>612000</v>
      </c>
      <c r="M34" s="110">
        <v>-612000</v>
      </c>
      <c r="N34" s="109"/>
      <c r="O34" s="110">
        <v>-255913</v>
      </c>
      <c r="P34" s="109">
        <f>$H34      +$J34      +$L34      +$N34</f>
        <v>2036000</v>
      </c>
      <c r="Q34" s="110">
        <f>$I34      +$K34      +$M34      +$O34</f>
        <v>-1275913</v>
      </c>
      <c r="R34" s="54">
        <f>IF(($L34      =0),0,((($N34      -$L34      )/$L34      )*100))</f>
        <v>-100</v>
      </c>
      <c r="S34" s="55">
        <f>IF(($M34      =0),0,((($O34      -$M34      )/$M34      )*100))</f>
        <v>-58.184150326797393</v>
      </c>
      <c r="T34" s="54">
        <f>IF(($E34      =0),0,(($P34      /$E34      )*100))</f>
        <v>100</v>
      </c>
      <c r="U34" s="56">
        <f>IF(($E34      =0),0,(($Q34      /$E34      )*100))</f>
        <v>-62.667632612966607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2036000</v>
      </c>
      <c r="C35" s="111">
        <f>C34</f>
        <v>0</v>
      </c>
      <c r="D35" s="111"/>
      <c r="E35" s="111">
        <f>$B35      +$C35      +$D35</f>
        <v>2036000</v>
      </c>
      <c r="F35" s="112">
        <f t="shared" ref="F35:O35" si="17">F34</f>
        <v>2036000</v>
      </c>
      <c r="G35" s="113">
        <f t="shared" si="17"/>
        <v>2036000</v>
      </c>
      <c r="H35" s="112">
        <f t="shared" si="17"/>
        <v>508000</v>
      </c>
      <c r="I35" s="113">
        <f t="shared" si="17"/>
        <v>0</v>
      </c>
      <c r="J35" s="112">
        <f t="shared" si="17"/>
        <v>916000</v>
      </c>
      <c r="K35" s="113">
        <f t="shared" si="17"/>
        <v>-408000</v>
      </c>
      <c r="L35" s="112">
        <f t="shared" si="17"/>
        <v>612000</v>
      </c>
      <c r="M35" s="113">
        <f t="shared" si="17"/>
        <v>-612000</v>
      </c>
      <c r="N35" s="112">
        <f t="shared" si="17"/>
        <v>0</v>
      </c>
      <c r="O35" s="113">
        <f t="shared" si="17"/>
        <v>-255913</v>
      </c>
      <c r="P35" s="112">
        <f>$H35      +$J35      +$L35      +$N35</f>
        <v>2036000</v>
      </c>
      <c r="Q35" s="113">
        <f>$I35      +$K35      +$M35      +$O35</f>
        <v>-1275913</v>
      </c>
      <c r="R35" s="58">
        <f>IF(($L35      =0),0,((($N35      -$L35      )/$L35      )*100))</f>
        <v>-100</v>
      </c>
      <c r="S35" s="59">
        <f>IF(($M35      =0),0,((($O35      -$M35      )/$M35      )*100))</f>
        <v>-58.184150326797393</v>
      </c>
      <c r="T35" s="58">
        <f>IF($E35   =0,0,($P35   /$E35   )*100)</f>
        <v>100</v>
      </c>
      <c r="U35" s="60">
        <f>IF($E35   =0,0,($Q35   /$E35   )*100)</f>
        <v>-62.667632612966607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8554000</v>
      </c>
      <c r="C38" s="108">
        <v>5076000</v>
      </c>
      <c r="D38" s="108"/>
      <c r="E38" s="108">
        <f t="shared" si="18"/>
        <v>13630000</v>
      </c>
      <c r="F38" s="109">
        <v>8554000</v>
      </c>
      <c r="G38" s="110">
        <v>0</v>
      </c>
      <c r="H38" s="109"/>
      <c r="I38" s="110"/>
      <c r="J38" s="109"/>
      <c r="K38" s="110"/>
      <c r="L38" s="109"/>
      <c r="M38" s="110"/>
      <c r="N38" s="109">
        <v>239000</v>
      </c>
      <c r="O38" s="110"/>
      <c r="P38" s="109">
        <f t="shared" si="19"/>
        <v>239000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1.7534849596478357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2681000</v>
      </c>
      <c r="K40" s="110"/>
      <c r="L40" s="109">
        <v>1000000</v>
      </c>
      <c r="M40" s="110"/>
      <c r="N40" s="109">
        <v>319000</v>
      </c>
      <c r="O40" s="110">
        <v>4000000</v>
      </c>
      <c r="P40" s="109">
        <f t="shared" si="19"/>
        <v>4000000</v>
      </c>
      <c r="Q40" s="110">
        <f t="shared" si="20"/>
        <v>4000000</v>
      </c>
      <c r="R40" s="54">
        <f t="shared" si="21"/>
        <v>-68.100000000000009</v>
      </c>
      <c r="S40" s="55">
        <f t="shared" si="22"/>
        <v>0</v>
      </c>
      <c r="T40" s="54">
        <f t="shared" si="23"/>
        <v>100</v>
      </c>
      <c r="U40" s="56">
        <f t="shared" si="24"/>
        <v>100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12554000</v>
      </c>
      <c r="C42" s="111">
        <f>SUM(C37:C41)</f>
        <v>5076000</v>
      </c>
      <c r="D42" s="111"/>
      <c r="E42" s="111">
        <f t="shared" si="18"/>
        <v>17630000</v>
      </c>
      <c r="F42" s="112">
        <f t="shared" ref="F42:O42" si="25">SUM(F37:F41)</f>
        <v>12554000</v>
      </c>
      <c r="G42" s="113">
        <f t="shared" si="25"/>
        <v>4000000</v>
      </c>
      <c r="H42" s="112">
        <f t="shared" si="25"/>
        <v>0</v>
      </c>
      <c r="I42" s="113">
        <f t="shared" si="25"/>
        <v>0</v>
      </c>
      <c r="J42" s="112">
        <f t="shared" si="25"/>
        <v>2681000</v>
      </c>
      <c r="K42" s="113">
        <f t="shared" si="25"/>
        <v>0</v>
      </c>
      <c r="L42" s="112">
        <f t="shared" si="25"/>
        <v>1000000</v>
      </c>
      <c r="M42" s="113">
        <f t="shared" si="25"/>
        <v>0</v>
      </c>
      <c r="N42" s="112">
        <f t="shared" si="25"/>
        <v>558000</v>
      </c>
      <c r="O42" s="113">
        <f t="shared" si="25"/>
        <v>4000000</v>
      </c>
      <c r="P42" s="112">
        <f t="shared" si="19"/>
        <v>4239000</v>
      </c>
      <c r="Q42" s="113">
        <f t="shared" si="20"/>
        <v>4000000</v>
      </c>
      <c r="R42" s="58">
        <f t="shared" si="21"/>
        <v>-44.2</v>
      </c>
      <c r="S42" s="59">
        <f t="shared" si="22"/>
        <v>0</v>
      </c>
      <c r="T42" s="58">
        <f>IF((+$E37+$E40) =0,0,(P42   /(+$E37+$E40) )*100)</f>
        <v>105.97499999999999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17590000</v>
      </c>
      <c r="C69" s="120">
        <f>SUM(C9:C16,C19:C25,C28:C31,C34,C37:C41,C44:C54,C57:C60,C63:C67)</f>
        <v>5076000</v>
      </c>
      <c r="D69" s="120"/>
      <c r="E69" s="120">
        <f t="shared" si="35"/>
        <v>22666000</v>
      </c>
      <c r="F69" s="121">
        <f t="shared" ref="F69:O69" si="43">SUM(F9:F16,F19:F25,F28:F31,F34,F37:F41,F44:F54,F57:F60,F63:F67)</f>
        <v>17590000</v>
      </c>
      <c r="G69" s="122">
        <f t="shared" si="43"/>
        <v>9036000</v>
      </c>
      <c r="H69" s="121">
        <f t="shared" si="43"/>
        <v>1397000</v>
      </c>
      <c r="I69" s="122">
        <f t="shared" si="43"/>
        <v>0</v>
      </c>
      <c r="J69" s="121">
        <f t="shared" si="43"/>
        <v>4189000</v>
      </c>
      <c r="K69" s="122">
        <f t="shared" si="43"/>
        <v>758376</v>
      </c>
      <c r="L69" s="121">
        <f t="shared" si="43"/>
        <v>1612000</v>
      </c>
      <c r="M69" s="122">
        <f t="shared" si="43"/>
        <v>-612000</v>
      </c>
      <c r="N69" s="121">
        <f t="shared" si="43"/>
        <v>558000</v>
      </c>
      <c r="O69" s="122">
        <f t="shared" si="43"/>
        <v>177710</v>
      </c>
      <c r="P69" s="121">
        <f t="shared" si="36"/>
        <v>7756000</v>
      </c>
      <c r="Q69" s="122">
        <f t="shared" si="37"/>
        <v>324086</v>
      </c>
      <c r="R69" s="67">
        <f t="shared" si="38"/>
        <v>-65.384615384615387</v>
      </c>
      <c r="S69" s="68">
        <f t="shared" si="39"/>
        <v>-129.03758169934639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85.834440017706953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3.5866091190792386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34778000</v>
      </c>
      <c r="C71" s="108">
        <v>-8976000</v>
      </c>
      <c r="D71" s="108"/>
      <c r="E71" s="108">
        <f>$B71      +$C71      +$D71</f>
        <v>25802000</v>
      </c>
      <c r="F71" s="109">
        <v>25802000</v>
      </c>
      <c r="G71" s="110">
        <v>25802000</v>
      </c>
      <c r="H71" s="109">
        <v>480000</v>
      </c>
      <c r="I71" s="110"/>
      <c r="J71" s="109">
        <v>4455000</v>
      </c>
      <c r="K71" s="110">
        <v>480948</v>
      </c>
      <c r="L71" s="109">
        <v>8966000</v>
      </c>
      <c r="M71" s="110"/>
      <c r="N71" s="109">
        <v>11881000</v>
      </c>
      <c r="O71" s="110"/>
      <c r="P71" s="109">
        <f>$H71      +$J71      +$L71      +$N71</f>
        <v>25782000</v>
      </c>
      <c r="Q71" s="110">
        <f>$I71      +$K71      +$M71      +$O71</f>
        <v>480948</v>
      </c>
      <c r="R71" s="54">
        <f>IF(($L71      =0),0,((($N71      -$L71      )/$L71      )*100))</f>
        <v>32.511710907874189</v>
      </c>
      <c r="S71" s="55">
        <f>IF(($M71      =0),0,((($O71      -$M71      )/$M71      )*100))</f>
        <v>0</v>
      </c>
      <c r="T71" s="54">
        <f>IF(($E71      =0),0,(($P71      /$E71      )*100))</f>
        <v>99.922486628943503</v>
      </c>
      <c r="U71" s="56">
        <f>IF(($E71      =0),0,(($Q71      /$E71      )*100))</f>
        <v>1.8639950391442524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34778000</v>
      </c>
      <c r="C73" s="117">
        <f>SUM(C71:C72)</f>
        <v>-8976000</v>
      </c>
      <c r="D73" s="117"/>
      <c r="E73" s="117">
        <f>$B73      +$C73      +$D73</f>
        <v>25802000</v>
      </c>
      <c r="F73" s="118">
        <f t="shared" ref="F73:O73" si="44">SUM(F71:F72)</f>
        <v>25802000</v>
      </c>
      <c r="G73" s="119">
        <f t="shared" si="44"/>
        <v>25802000</v>
      </c>
      <c r="H73" s="118">
        <f t="shared" si="44"/>
        <v>480000</v>
      </c>
      <c r="I73" s="119">
        <f t="shared" si="44"/>
        <v>0</v>
      </c>
      <c r="J73" s="118">
        <f t="shared" si="44"/>
        <v>4455000</v>
      </c>
      <c r="K73" s="119">
        <f t="shared" si="44"/>
        <v>480948</v>
      </c>
      <c r="L73" s="118">
        <f t="shared" si="44"/>
        <v>8966000</v>
      </c>
      <c r="M73" s="119">
        <f t="shared" si="44"/>
        <v>0</v>
      </c>
      <c r="N73" s="118">
        <f t="shared" si="44"/>
        <v>11881000</v>
      </c>
      <c r="O73" s="119">
        <f t="shared" si="44"/>
        <v>0</v>
      </c>
      <c r="P73" s="118">
        <f>$H73      +$J73      +$L73      +$N73</f>
        <v>25782000</v>
      </c>
      <c r="Q73" s="119">
        <f>$I73      +$K73      +$M73      +$O73</f>
        <v>480948</v>
      </c>
      <c r="R73" s="63">
        <f>IF(($L73      =0),0,((($N73      -$L73      )/$L73      )*100))</f>
        <v>32.511710907874189</v>
      </c>
      <c r="S73" s="64">
        <f>IF(($M73      =0),0,((($O73      -$M73      )/$M73      )*100))</f>
        <v>0</v>
      </c>
      <c r="T73" s="63">
        <f>IF(($E71      =0),0,(($P71      /$E71      )*100))</f>
        <v>99.922486628943503</v>
      </c>
      <c r="U73" s="65">
        <f>IF($E71   =0,0,($Q71   /$E71 )*100)</f>
        <v>1.8639950391442524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34778000</v>
      </c>
      <c r="C74" s="120">
        <f>SUM(C71:C72)</f>
        <v>-8976000</v>
      </c>
      <c r="D74" s="120"/>
      <c r="E74" s="120">
        <f>$B74      +$C74      +$D74</f>
        <v>25802000</v>
      </c>
      <c r="F74" s="121">
        <f t="shared" ref="F74:O74" si="45">SUM(F71:F72)</f>
        <v>25802000</v>
      </c>
      <c r="G74" s="122">
        <f t="shared" si="45"/>
        <v>25802000</v>
      </c>
      <c r="H74" s="121">
        <f t="shared" si="45"/>
        <v>480000</v>
      </c>
      <c r="I74" s="122">
        <f t="shared" si="45"/>
        <v>0</v>
      </c>
      <c r="J74" s="121">
        <f t="shared" si="45"/>
        <v>4455000</v>
      </c>
      <c r="K74" s="122">
        <f t="shared" si="45"/>
        <v>480948</v>
      </c>
      <c r="L74" s="121">
        <f t="shared" si="45"/>
        <v>8966000</v>
      </c>
      <c r="M74" s="122">
        <f t="shared" si="45"/>
        <v>0</v>
      </c>
      <c r="N74" s="121">
        <f t="shared" si="45"/>
        <v>11881000</v>
      </c>
      <c r="O74" s="122">
        <f t="shared" si="45"/>
        <v>0</v>
      </c>
      <c r="P74" s="121">
        <f>$H74      +$J74      +$L74      +$N74</f>
        <v>25782000</v>
      </c>
      <c r="Q74" s="122">
        <f>$I74      +$K74      +$M74      +$O74</f>
        <v>480948</v>
      </c>
      <c r="R74" s="67">
        <f>IF(($L74      =0),0,((($N74      -$L74      )/$L74      )*100))</f>
        <v>32.511710907874189</v>
      </c>
      <c r="S74" s="68">
        <f>IF(($M74      =0),0,((($O74      -$M74      )/$M74      )*100))</f>
        <v>0</v>
      </c>
      <c r="T74" s="67">
        <f>IF(($E71      =0),0,(($P71      /$E71      )*100))</f>
        <v>99.922486628943503</v>
      </c>
      <c r="U74" s="71">
        <f>IF($E71   =0,0,($Q71   /$E71 )*100)</f>
        <v>1.8639950391442524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52368000</v>
      </c>
      <c r="C75" s="120">
        <f>SUM(C9:C16,C19:C25,C28:C31,C34,C37:C41,C44:C54,C57:C60,C63:C67,C71:C72)</f>
        <v>-3900000</v>
      </c>
      <c r="D75" s="120"/>
      <c r="E75" s="120">
        <f>$B75      +$C75      +$D75</f>
        <v>48468000</v>
      </c>
      <c r="F75" s="121">
        <f t="shared" ref="F75:O75" si="46">SUM(F9:F16,F19:F25,F28:F31,F34,F37:F41,F44:F54,F57:F60,F63:F67,F71:F72)</f>
        <v>43392000</v>
      </c>
      <c r="G75" s="122">
        <f t="shared" si="46"/>
        <v>34838000</v>
      </c>
      <c r="H75" s="121">
        <f t="shared" si="46"/>
        <v>1877000</v>
      </c>
      <c r="I75" s="122">
        <f t="shared" si="46"/>
        <v>0</v>
      </c>
      <c r="J75" s="121">
        <f t="shared" si="46"/>
        <v>8644000</v>
      </c>
      <c r="K75" s="122">
        <f t="shared" si="46"/>
        <v>1239324</v>
      </c>
      <c r="L75" s="121">
        <f t="shared" si="46"/>
        <v>10578000</v>
      </c>
      <c r="M75" s="122">
        <f t="shared" si="46"/>
        <v>-612000</v>
      </c>
      <c r="N75" s="121">
        <f t="shared" si="46"/>
        <v>12439000</v>
      </c>
      <c r="O75" s="122">
        <f t="shared" si="46"/>
        <v>177710</v>
      </c>
      <c r="P75" s="121">
        <f>$H75      +$J75      +$L75      +$N75</f>
        <v>33538000</v>
      </c>
      <c r="Q75" s="122">
        <f>$I75      +$K75      +$M75      +$O75</f>
        <v>805034</v>
      </c>
      <c r="R75" s="67">
        <f>IF(($L75      =0),0,((($N75      -$L75      )/$L75      )*100))</f>
        <v>17.593117791643031</v>
      </c>
      <c r="S75" s="68">
        <f>IF(($M75      =0),0,((($O75      -$M75      )/$M75      )*100))</f>
        <v>-129.03758169934639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96.26844250531029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2.3107928124461794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1015000</v>
      </c>
      <c r="C87" s="128">
        <f t="shared" si="48"/>
        <v>0</v>
      </c>
      <c r="D87" s="128">
        <f t="shared" si="48"/>
        <v>0</v>
      </c>
      <c r="E87" s="128">
        <f t="shared" si="48"/>
        <v>1015000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1015000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1015000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1015000</v>
      </c>
      <c r="C93" s="108"/>
      <c r="D93" s="108"/>
      <c r="E93" s="108">
        <f t="shared" si="49"/>
        <v>1015000</v>
      </c>
      <c r="F93" s="108">
        <v>0</v>
      </c>
      <c r="G93" s="108">
        <v>0</v>
      </c>
      <c r="H93" s="108"/>
      <c r="I93" s="108"/>
      <c r="J93" s="108">
        <v>1015000</v>
      </c>
      <c r="K93" s="108"/>
      <c r="L93" s="108"/>
      <c r="M93" s="108"/>
      <c r="N93" s="108"/>
      <c r="O93" s="108"/>
      <c r="P93" s="108">
        <f t="shared" si="50"/>
        <v>1015000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1015000</v>
      </c>
      <c r="C114" s="137">
        <f t="shared" si="62"/>
        <v>0</v>
      </c>
      <c r="D114" s="137">
        <f t="shared" si="62"/>
        <v>0</v>
      </c>
      <c r="E114" s="137">
        <f t="shared" si="62"/>
        <v>1015000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1015000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1015000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1015000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1015000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1015000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1015000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PbQEBKT7AGXCrcIuShLVEp/bPUopsZoVzmxGt+4skFeAqVaIMwA8p1FxhvA9bZaaXyMgVOw0RfJh6LJnZmTCg==" saltValue="unJ/83FHjIkbsX60LdRP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3600000</v>
      </c>
      <c r="C10" s="108"/>
      <c r="D10" s="108"/>
      <c r="E10" s="108">
        <f t="shared" ref="E10:E17" si="0">$B10      +$C10      +$D10</f>
        <v>3600000</v>
      </c>
      <c r="F10" s="109">
        <v>3600000</v>
      </c>
      <c r="G10" s="110">
        <v>3600000</v>
      </c>
      <c r="H10" s="109">
        <v>254000</v>
      </c>
      <c r="I10" s="110"/>
      <c r="J10" s="109">
        <v>777000</v>
      </c>
      <c r="K10" s="110"/>
      <c r="L10" s="109">
        <v>1447000</v>
      </c>
      <c r="M10" s="110"/>
      <c r="N10" s="109"/>
      <c r="O10" s="110"/>
      <c r="P10" s="109">
        <f t="shared" ref="P10:P17" si="1">$H10      +$J10      +$L10      +$N10</f>
        <v>2478000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68.833333333333329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3600000</v>
      </c>
      <c r="C17" s="111">
        <f>SUM(C9:C16)</f>
        <v>0</v>
      </c>
      <c r="D17" s="111"/>
      <c r="E17" s="111">
        <f t="shared" si="0"/>
        <v>3600000</v>
      </c>
      <c r="F17" s="112">
        <f t="shared" ref="F17:O17" si="7">SUM(F9:F16)</f>
        <v>3600000</v>
      </c>
      <c r="G17" s="113">
        <f t="shared" si="7"/>
        <v>3600000</v>
      </c>
      <c r="H17" s="112">
        <f t="shared" si="7"/>
        <v>254000</v>
      </c>
      <c r="I17" s="113">
        <f t="shared" si="7"/>
        <v>0</v>
      </c>
      <c r="J17" s="112">
        <f t="shared" si="7"/>
        <v>777000</v>
      </c>
      <c r="K17" s="113">
        <f t="shared" si="7"/>
        <v>0</v>
      </c>
      <c r="L17" s="112">
        <f t="shared" si="7"/>
        <v>1447000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2478000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68.833333333333329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4570000</v>
      </c>
      <c r="C21" s="108"/>
      <c r="D21" s="108"/>
      <c r="E21" s="108">
        <f t="shared" si="8"/>
        <v>4570000</v>
      </c>
      <c r="F21" s="109">
        <v>4570000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4570000</v>
      </c>
      <c r="C26" s="111">
        <f>SUM(C19:C25)</f>
        <v>0</v>
      </c>
      <c r="D26" s="111"/>
      <c r="E26" s="111">
        <f t="shared" si="8"/>
        <v>4570000</v>
      </c>
      <c r="F26" s="112">
        <f t="shared" ref="F26:O26" si="15">SUM(F19:F25)</f>
        <v>4570000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2743000</v>
      </c>
      <c r="C31" s="108">
        <v>-823000</v>
      </c>
      <c r="D31" s="108"/>
      <c r="E31" s="108">
        <f>$B31      +$C31      +$D31</f>
        <v>1920000</v>
      </c>
      <c r="F31" s="109">
        <v>1920000</v>
      </c>
      <c r="G31" s="110">
        <v>1920000</v>
      </c>
      <c r="H31" s="109"/>
      <c r="I31" s="110"/>
      <c r="J31" s="109"/>
      <c r="K31" s="110"/>
      <c r="L31" s="109">
        <v>1568000</v>
      </c>
      <c r="M31" s="110"/>
      <c r="N31" s="109"/>
      <c r="O31" s="110"/>
      <c r="P31" s="109">
        <f>$H31      +$J31      +$L31      +$N31</f>
        <v>1568000</v>
      </c>
      <c r="Q31" s="110">
        <f>$I31      +$K31      +$M31      +$O31</f>
        <v>0</v>
      </c>
      <c r="R31" s="54">
        <f>IF(($L31      =0),0,((($N31      -$L31      )/$L31      )*100))</f>
        <v>-100</v>
      </c>
      <c r="S31" s="55">
        <f>IF(($M31      =0),0,((($O31      -$M31      )/$M31      )*100))</f>
        <v>0</v>
      </c>
      <c r="T31" s="54">
        <f>IF(($E31      =0),0,(($P31      /$E31      )*100))</f>
        <v>81.666666666666671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2743000</v>
      </c>
      <c r="C32" s="111">
        <f>SUM(C28:C31)</f>
        <v>-823000</v>
      </c>
      <c r="D32" s="111"/>
      <c r="E32" s="111">
        <f>$B32      +$C32      +$D32</f>
        <v>1920000</v>
      </c>
      <c r="F32" s="112">
        <f t="shared" ref="F32:O32" si="16">SUM(F28:F31)</f>
        <v>1920000</v>
      </c>
      <c r="G32" s="113">
        <f t="shared" si="16"/>
        <v>1920000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1568000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1568000</v>
      </c>
      <c r="Q32" s="113">
        <f>$I32      +$K32      +$M32      +$O32</f>
        <v>0</v>
      </c>
      <c r="R32" s="58">
        <f>IF(($L32      =0),0,((($N32      -$L32      )/$L32      )*100))</f>
        <v>-100</v>
      </c>
      <c r="S32" s="59">
        <f>IF(($M32      =0),0,((($O32      -$M32      )/$M32      )*100))</f>
        <v>0</v>
      </c>
      <c r="T32" s="58">
        <f>IF($E32   =0,0,($P32   /$E32   )*100)</f>
        <v>81.666666666666671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1287000</v>
      </c>
      <c r="C34" s="108"/>
      <c r="D34" s="108"/>
      <c r="E34" s="108">
        <f>$B34      +$C34      +$D34</f>
        <v>1287000</v>
      </c>
      <c r="F34" s="109">
        <v>1287000</v>
      </c>
      <c r="G34" s="110">
        <v>1287000</v>
      </c>
      <c r="H34" s="109">
        <v>246000</v>
      </c>
      <c r="I34" s="110"/>
      <c r="J34" s="109">
        <v>340000</v>
      </c>
      <c r="K34" s="110"/>
      <c r="L34" s="109">
        <v>266000</v>
      </c>
      <c r="M34" s="110"/>
      <c r="N34" s="109">
        <v>118000</v>
      </c>
      <c r="O34" s="110"/>
      <c r="P34" s="109">
        <f>$H34      +$J34      +$L34      +$N34</f>
        <v>970000</v>
      </c>
      <c r="Q34" s="110">
        <f>$I34      +$K34      +$M34      +$O34</f>
        <v>0</v>
      </c>
      <c r="R34" s="54">
        <f>IF(($L34      =0),0,((($N34      -$L34      )/$L34      )*100))</f>
        <v>-55.639097744360896</v>
      </c>
      <c r="S34" s="55">
        <f>IF(($M34      =0),0,((($O34      -$M34      )/$M34      )*100))</f>
        <v>0</v>
      </c>
      <c r="T34" s="54">
        <f>IF(($E34      =0),0,(($P34      /$E34      )*100))</f>
        <v>75.369075369075361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1287000</v>
      </c>
      <c r="C35" s="111">
        <f>C34</f>
        <v>0</v>
      </c>
      <c r="D35" s="111"/>
      <c r="E35" s="111">
        <f>$B35      +$C35      +$D35</f>
        <v>1287000</v>
      </c>
      <c r="F35" s="112">
        <f t="shared" ref="F35:O35" si="17">F34</f>
        <v>1287000</v>
      </c>
      <c r="G35" s="113">
        <f t="shared" si="17"/>
        <v>1287000</v>
      </c>
      <c r="H35" s="112">
        <f t="shared" si="17"/>
        <v>246000</v>
      </c>
      <c r="I35" s="113">
        <f t="shared" si="17"/>
        <v>0</v>
      </c>
      <c r="J35" s="112">
        <f t="shared" si="17"/>
        <v>340000</v>
      </c>
      <c r="K35" s="113">
        <f t="shared" si="17"/>
        <v>0</v>
      </c>
      <c r="L35" s="112">
        <f t="shared" si="17"/>
        <v>266000</v>
      </c>
      <c r="M35" s="113">
        <f t="shared" si="17"/>
        <v>0</v>
      </c>
      <c r="N35" s="112">
        <f t="shared" si="17"/>
        <v>118000</v>
      </c>
      <c r="O35" s="113">
        <f t="shared" si="17"/>
        <v>0</v>
      </c>
      <c r="P35" s="112">
        <f>$H35      +$J35      +$L35      +$N35</f>
        <v>970000</v>
      </c>
      <c r="Q35" s="113">
        <f>$I35      +$K35      +$M35      +$O35</f>
        <v>0</v>
      </c>
      <c r="R35" s="58">
        <f>IF(($L35      =0),0,((($N35      -$L35      )/$L35      )*100))</f>
        <v>-55.639097744360896</v>
      </c>
      <c r="S35" s="59">
        <f>IF(($M35      =0),0,((($O35      -$M35      )/$M35      )*100))</f>
        <v>0</v>
      </c>
      <c r="T35" s="58">
        <f>IF($E35   =0,0,($P35   /$E35   )*100)</f>
        <v>75.369075369075361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401333000</v>
      </c>
      <c r="C45" s="108"/>
      <c r="D45" s="108"/>
      <c r="E45" s="108">
        <f t="shared" si="26"/>
        <v>401333000</v>
      </c>
      <c r="F45" s="109">
        <v>401333000</v>
      </c>
      <c r="G45" s="110">
        <v>206333000</v>
      </c>
      <c r="H45" s="109">
        <v>92273000</v>
      </c>
      <c r="I45" s="110"/>
      <c r="J45" s="109">
        <v>114060000</v>
      </c>
      <c r="K45" s="110"/>
      <c r="L45" s="109"/>
      <c r="M45" s="110"/>
      <c r="N45" s="109"/>
      <c r="O45" s="110"/>
      <c r="P45" s="109">
        <f t="shared" si="27"/>
        <v>206333000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51.411919777342007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>
        <v>20000000</v>
      </c>
      <c r="D53" s="108"/>
      <c r="E53" s="108">
        <f t="shared" si="26"/>
        <v>95000000</v>
      </c>
      <c r="F53" s="109">
        <v>95000000</v>
      </c>
      <c r="G53" s="110">
        <v>95000000</v>
      </c>
      <c r="H53" s="109">
        <v>10644000</v>
      </c>
      <c r="I53" s="110"/>
      <c r="J53" s="109">
        <v>8967000</v>
      </c>
      <c r="K53" s="110"/>
      <c r="L53" s="109">
        <v>18675000</v>
      </c>
      <c r="M53" s="110"/>
      <c r="N53" s="109">
        <v>56713000</v>
      </c>
      <c r="O53" s="110"/>
      <c r="P53" s="109">
        <f t="shared" si="27"/>
        <v>94999000</v>
      </c>
      <c r="Q53" s="110">
        <f t="shared" si="28"/>
        <v>0</v>
      </c>
      <c r="R53" s="54">
        <f t="shared" si="29"/>
        <v>203.68406961178044</v>
      </c>
      <c r="S53" s="55">
        <f t="shared" si="30"/>
        <v>0</v>
      </c>
      <c r="T53" s="54">
        <f t="shared" si="31"/>
        <v>99.998947368421057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476333000</v>
      </c>
      <c r="C55" s="111">
        <f>SUM(C44:C54)</f>
        <v>20000000</v>
      </c>
      <c r="D55" s="111"/>
      <c r="E55" s="111">
        <f t="shared" si="26"/>
        <v>496333000</v>
      </c>
      <c r="F55" s="112">
        <f t="shared" ref="F55:O55" si="33">SUM(F44:F54)</f>
        <v>496333000</v>
      </c>
      <c r="G55" s="113">
        <f t="shared" si="33"/>
        <v>301333000</v>
      </c>
      <c r="H55" s="112">
        <f t="shared" si="33"/>
        <v>102917000</v>
      </c>
      <c r="I55" s="113">
        <f t="shared" si="33"/>
        <v>0</v>
      </c>
      <c r="J55" s="112">
        <f t="shared" si="33"/>
        <v>123027000</v>
      </c>
      <c r="K55" s="113">
        <f t="shared" si="33"/>
        <v>0</v>
      </c>
      <c r="L55" s="112">
        <f t="shared" si="33"/>
        <v>18675000</v>
      </c>
      <c r="M55" s="113">
        <f t="shared" si="33"/>
        <v>0</v>
      </c>
      <c r="N55" s="112">
        <f t="shared" si="33"/>
        <v>56713000</v>
      </c>
      <c r="O55" s="113">
        <f t="shared" si="33"/>
        <v>0</v>
      </c>
      <c r="P55" s="112">
        <f t="shared" si="27"/>
        <v>301332000</v>
      </c>
      <c r="Q55" s="113">
        <f t="shared" si="28"/>
        <v>0</v>
      </c>
      <c r="R55" s="58">
        <f t="shared" si="29"/>
        <v>203.68406961178044</v>
      </c>
      <c r="S55" s="59">
        <f t="shared" si="30"/>
        <v>0</v>
      </c>
      <c r="T55" s="58">
        <f>IF((+$E45+$E47+$E49+$E50+$E53) =0,0,(P55   /(+$E45+$E47+$E49+$E50+$E53) )*100)</f>
        <v>60.711659309374951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488533000</v>
      </c>
      <c r="C69" s="120">
        <f>SUM(C9:C16,C19:C25,C28:C31,C34,C37:C41,C44:C54,C57:C60,C63:C67)</f>
        <v>19177000</v>
      </c>
      <c r="D69" s="120"/>
      <c r="E69" s="120">
        <f t="shared" si="35"/>
        <v>507710000</v>
      </c>
      <c r="F69" s="121">
        <f t="shared" ref="F69:O69" si="43">SUM(F9:F16,F19:F25,F28:F31,F34,F37:F41,F44:F54,F57:F60,F63:F67)</f>
        <v>507710000</v>
      </c>
      <c r="G69" s="122">
        <f t="shared" si="43"/>
        <v>308140000</v>
      </c>
      <c r="H69" s="121">
        <f t="shared" si="43"/>
        <v>103417000</v>
      </c>
      <c r="I69" s="122">
        <f t="shared" si="43"/>
        <v>0</v>
      </c>
      <c r="J69" s="121">
        <f t="shared" si="43"/>
        <v>124144000</v>
      </c>
      <c r="K69" s="122">
        <f t="shared" si="43"/>
        <v>0</v>
      </c>
      <c r="L69" s="121">
        <f t="shared" si="43"/>
        <v>21956000</v>
      </c>
      <c r="M69" s="122">
        <f t="shared" si="43"/>
        <v>0</v>
      </c>
      <c r="N69" s="121">
        <f t="shared" si="43"/>
        <v>56831000</v>
      </c>
      <c r="O69" s="122">
        <f t="shared" si="43"/>
        <v>0</v>
      </c>
      <c r="P69" s="121">
        <f t="shared" si="36"/>
        <v>306348000</v>
      </c>
      <c r="Q69" s="122">
        <f t="shared" si="37"/>
        <v>0</v>
      </c>
      <c r="R69" s="67">
        <f t="shared" si="38"/>
        <v>158.84040808890506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60.887228206860911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157872000</v>
      </c>
      <c r="C71" s="108">
        <v>20000000</v>
      </c>
      <c r="D71" s="108"/>
      <c r="E71" s="108">
        <f>$B71      +$C71      +$D71</f>
        <v>177872000</v>
      </c>
      <c r="F71" s="109">
        <v>177872000</v>
      </c>
      <c r="G71" s="110">
        <v>177872000</v>
      </c>
      <c r="H71" s="109">
        <v>68544000</v>
      </c>
      <c r="I71" s="110"/>
      <c r="J71" s="109">
        <v>40325000</v>
      </c>
      <c r="K71" s="110"/>
      <c r="L71" s="109">
        <v>20497000</v>
      </c>
      <c r="M71" s="110"/>
      <c r="N71" s="109">
        <v>46289000</v>
      </c>
      <c r="O71" s="110"/>
      <c r="P71" s="109">
        <f>$H71      +$J71      +$L71      +$N71</f>
        <v>175655000</v>
      </c>
      <c r="Q71" s="110">
        <f>$I71      +$K71      +$M71      +$O71</f>
        <v>0</v>
      </c>
      <c r="R71" s="54">
        <f>IF(($L71      =0),0,((($N71      -$L71      )/$L71      )*100))</f>
        <v>125.83304873883982</v>
      </c>
      <c r="S71" s="55">
        <f>IF(($M71      =0),0,((($O71      -$M71      )/$M71      )*100))</f>
        <v>0</v>
      </c>
      <c r="T71" s="54">
        <f>IF(($E71      =0),0,(($P71      /$E71      )*100))</f>
        <v>98.753598093010709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157872000</v>
      </c>
      <c r="C73" s="117">
        <f>SUM(C71:C72)</f>
        <v>20000000</v>
      </c>
      <c r="D73" s="117"/>
      <c r="E73" s="117">
        <f>$B73      +$C73      +$D73</f>
        <v>177872000</v>
      </c>
      <c r="F73" s="118">
        <f t="shared" ref="F73:O73" si="44">SUM(F71:F72)</f>
        <v>177872000</v>
      </c>
      <c r="G73" s="119">
        <f t="shared" si="44"/>
        <v>177872000</v>
      </c>
      <c r="H73" s="118">
        <f t="shared" si="44"/>
        <v>68544000</v>
      </c>
      <c r="I73" s="119">
        <f t="shared" si="44"/>
        <v>0</v>
      </c>
      <c r="J73" s="118">
        <f t="shared" si="44"/>
        <v>40325000</v>
      </c>
      <c r="K73" s="119">
        <f t="shared" si="44"/>
        <v>0</v>
      </c>
      <c r="L73" s="118">
        <f t="shared" si="44"/>
        <v>20497000</v>
      </c>
      <c r="M73" s="119">
        <f t="shared" si="44"/>
        <v>0</v>
      </c>
      <c r="N73" s="118">
        <f t="shared" si="44"/>
        <v>46289000</v>
      </c>
      <c r="O73" s="119">
        <f t="shared" si="44"/>
        <v>0</v>
      </c>
      <c r="P73" s="118">
        <f>$H73      +$J73      +$L73      +$N73</f>
        <v>175655000</v>
      </c>
      <c r="Q73" s="119">
        <f>$I73      +$K73      +$M73      +$O73</f>
        <v>0</v>
      </c>
      <c r="R73" s="63">
        <f>IF(($L73      =0),0,((($N73      -$L73      )/$L73      )*100))</f>
        <v>125.83304873883982</v>
      </c>
      <c r="S73" s="64">
        <f>IF(($M73      =0),0,((($O73      -$M73      )/$M73      )*100))</f>
        <v>0</v>
      </c>
      <c r="T73" s="63">
        <f>IF(($E71      =0),0,(($P71      /$E71      )*100))</f>
        <v>98.753598093010709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157872000</v>
      </c>
      <c r="C74" s="120">
        <f>SUM(C71:C72)</f>
        <v>20000000</v>
      </c>
      <c r="D74" s="120"/>
      <c r="E74" s="120">
        <f>$B74      +$C74      +$D74</f>
        <v>177872000</v>
      </c>
      <c r="F74" s="121">
        <f t="shared" ref="F74:O74" si="45">SUM(F71:F72)</f>
        <v>177872000</v>
      </c>
      <c r="G74" s="122">
        <f t="shared" si="45"/>
        <v>177872000</v>
      </c>
      <c r="H74" s="121">
        <f t="shared" si="45"/>
        <v>68544000</v>
      </c>
      <c r="I74" s="122">
        <f t="shared" si="45"/>
        <v>0</v>
      </c>
      <c r="J74" s="121">
        <f t="shared" si="45"/>
        <v>40325000</v>
      </c>
      <c r="K74" s="122">
        <f t="shared" si="45"/>
        <v>0</v>
      </c>
      <c r="L74" s="121">
        <f t="shared" si="45"/>
        <v>20497000</v>
      </c>
      <c r="M74" s="122">
        <f t="shared" si="45"/>
        <v>0</v>
      </c>
      <c r="N74" s="121">
        <f t="shared" si="45"/>
        <v>46289000</v>
      </c>
      <c r="O74" s="122">
        <f t="shared" si="45"/>
        <v>0</v>
      </c>
      <c r="P74" s="121">
        <f>$H74      +$J74      +$L74      +$N74</f>
        <v>175655000</v>
      </c>
      <c r="Q74" s="122">
        <f>$I74      +$K74      +$M74      +$O74</f>
        <v>0</v>
      </c>
      <c r="R74" s="67">
        <f>IF(($L74      =0),0,((($N74      -$L74      )/$L74      )*100))</f>
        <v>125.83304873883982</v>
      </c>
      <c r="S74" s="68">
        <f>IF(($M74      =0),0,((($O74      -$M74      )/$M74      )*100))</f>
        <v>0</v>
      </c>
      <c r="T74" s="67">
        <f>IF(($E71      =0),0,(($P71      /$E71      )*100))</f>
        <v>98.753598093010709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646405000</v>
      </c>
      <c r="C75" s="120">
        <f>SUM(C9:C16,C19:C25,C28:C31,C34,C37:C41,C44:C54,C57:C60,C63:C67,C71:C72)</f>
        <v>39177000</v>
      </c>
      <c r="D75" s="120"/>
      <c r="E75" s="120">
        <f>$B75      +$C75      +$D75</f>
        <v>685582000</v>
      </c>
      <c r="F75" s="121">
        <f t="shared" ref="F75:O75" si="46">SUM(F9:F16,F19:F25,F28:F31,F34,F37:F41,F44:F54,F57:F60,F63:F67,F71:F72)</f>
        <v>685582000</v>
      </c>
      <c r="G75" s="122">
        <f t="shared" si="46"/>
        <v>486012000</v>
      </c>
      <c r="H75" s="121">
        <f t="shared" si="46"/>
        <v>171961000</v>
      </c>
      <c r="I75" s="122">
        <f t="shared" si="46"/>
        <v>0</v>
      </c>
      <c r="J75" s="121">
        <f t="shared" si="46"/>
        <v>164469000</v>
      </c>
      <c r="K75" s="122">
        <f t="shared" si="46"/>
        <v>0</v>
      </c>
      <c r="L75" s="121">
        <f t="shared" si="46"/>
        <v>42453000</v>
      </c>
      <c r="M75" s="122">
        <f t="shared" si="46"/>
        <v>0</v>
      </c>
      <c r="N75" s="121">
        <f t="shared" si="46"/>
        <v>103120000</v>
      </c>
      <c r="O75" s="122">
        <f t="shared" si="46"/>
        <v>0</v>
      </c>
      <c r="P75" s="121">
        <f>$H75      +$J75      +$L75      +$N75</f>
        <v>482003000</v>
      </c>
      <c r="Q75" s="122">
        <f>$I75      +$K75      +$M75      +$O75</f>
        <v>0</v>
      </c>
      <c r="R75" s="67">
        <f>IF(($L75      =0),0,((($N75      -$L75      )/$L75      )*100))</f>
        <v>142.9039172732198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70.777460602750025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5100000</v>
      </c>
      <c r="D87" s="128">
        <f t="shared" si="48"/>
        <v>0</v>
      </c>
      <c r="E87" s="128">
        <f t="shared" si="48"/>
        <v>5100000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5100000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5100000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5100000</v>
      </c>
      <c r="D94" s="108"/>
      <c r="E94" s="108">
        <f t="shared" si="49"/>
        <v>5100000</v>
      </c>
      <c r="F94" s="108">
        <v>0</v>
      </c>
      <c r="G94" s="108">
        <v>0</v>
      </c>
      <c r="H94" s="108"/>
      <c r="I94" s="108"/>
      <c r="J94" s="108"/>
      <c r="K94" s="108"/>
      <c r="L94" s="108">
        <v>5100000</v>
      </c>
      <c r="M94" s="108"/>
      <c r="N94" s="108"/>
      <c r="O94" s="108"/>
      <c r="P94" s="108">
        <f t="shared" si="50"/>
        <v>5100000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5100000</v>
      </c>
      <c r="D114" s="137">
        <f t="shared" si="62"/>
        <v>0</v>
      </c>
      <c r="E114" s="137">
        <f t="shared" si="62"/>
        <v>5100000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5100000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5100000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0</v>
      </c>
      <c r="C115" s="139">
        <f t="shared" ref="C115:Q115" si="63">C87</f>
        <v>5100000</v>
      </c>
      <c r="D115" s="139">
        <f t="shared" si="63"/>
        <v>0</v>
      </c>
      <c r="E115" s="139">
        <f t="shared" si="63"/>
        <v>5100000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5100000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5100000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hcHE+7LGzBEND0Btnf4s1jPfBAZK3t/sawIZ3oZiVoXyBQAmObbqgJZioJO3b38F9KFoBkTf3HbvlX2Omw8Dg==" saltValue="LL+iul25S5HCsW/HXyCv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2051000</v>
      </c>
      <c r="I10" s="110">
        <v>2049998</v>
      </c>
      <c r="J10" s="109">
        <v>51000</v>
      </c>
      <c r="K10" s="110">
        <v>179152</v>
      </c>
      <c r="L10" s="109">
        <v>86000</v>
      </c>
      <c r="M10" s="110">
        <v>107512</v>
      </c>
      <c r="N10" s="109"/>
      <c r="O10" s="110">
        <v>840667</v>
      </c>
      <c r="P10" s="109">
        <f t="shared" ref="P10:P17" si="1">$H10      +$J10      +$L10      +$N10</f>
        <v>2188000</v>
      </c>
      <c r="Q10" s="110">
        <f t="shared" ref="Q10:Q17" si="2">$I10      +$K10      +$M10      +$O10</f>
        <v>3177329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681.92852890840095</v>
      </c>
      <c r="T10" s="54">
        <f t="shared" ref="T10:T16" si="5">IF(($E10      =0),0,(($P10      /$E10      )*100))</f>
        <v>75.448275862068968</v>
      </c>
      <c r="U10" s="56">
        <f t="shared" ref="U10:U16" si="6">IF(($E10      =0),0,(($Q10      /$E10      )*100))</f>
        <v>109.56306896551725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-100000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2051000</v>
      </c>
      <c r="I17" s="113">
        <f t="shared" si="7"/>
        <v>2049998</v>
      </c>
      <c r="J17" s="112">
        <f t="shared" si="7"/>
        <v>51000</v>
      </c>
      <c r="K17" s="113">
        <f t="shared" si="7"/>
        <v>179152</v>
      </c>
      <c r="L17" s="112">
        <f t="shared" si="7"/>
        <v>86000</v>
      </c>
      <c r="M17" s="113">
        <f t="shared" si="7"/>
        <v>107512</v>
      </c>
      <c r="N17" s="112">
        <f t="shared" si="7"/>
        <v>0</v>
      </c>
      <c r="O17" s="113">
        <f t="shared" si="7"/>
        <v>840667</v>
      </c>
      <c r="P17" s="112">
        <f t="shared" si="1"/>
        <v>2188000</v>
      </c>
      <c r="Q17" s="113">
        <f t="shared" si="2"/>
        <v>3177329</v>
      </c>
      <c r="R17" s="58">
        <f t="shared" si="3"/>
        <v>-100</v>
      </c>
      <c r="S17" s="59">
        <f t="shared" si="4"/>
        <v>681.92852890840095</v>
      </c>
      <c r="T17" s="58">
        <f>IF((SUM($E9:$E14))=0,0,(P17/(SUM($E9:$E14))*100))</f>
        <v>75.448275862068968</v>
      </c>
      <c r="U17" s="60">
        <f>IF((SUM($E9:$E14))=0,0,(Q17/(SUM($E9:$E14))*100))</f>
        <v>109.56306896551725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1550000</v>
      </c>
      <c r="C34" s="108">
        <v>-232000</v>
      </c>
      <c r="D34" s="108"/>
      <c r="E34" s="108">
        <f>$B34      +$C34      +$D34</f>
        <v>1318000</v>
      </c>
      <c r="F34" s="109">
        <v>1318000</v>
      </c>
      <c r="G34" s="110">
        <v>1318000</v>
      </c>
      <c r="H34" s="109">
        <v>1318000</v>
      </c>
      <c r="I34" s="110">
        <v>1232946</v>
      </c>
      <c r="J34" s="109"/>
      <c r="K34" s="110">
        <v>317054</v>
      </c>
      <c r="L34" s="109"/>
      <c r="M34" s="110"/>
      <c r="N34" s="109"/>
      <c r="O34" s="110">
        <v>-232000</v>
      </c>
      <c r="P34" s="109">
        <f>$H34      +$J34      +$L34      +$N34</f>
        <v>1318000</v>
      </c>
      <c r="Q34" s="110">
        <f>$I34      +$K34      +$M34      +$O34</f>
        <v>1318000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1550000</v>
      </c>
      <c r="C35" s="111">
        <f>C34</f>
        <v>-232000</v>
      </c>
      <c r="D35" s="111"/>
      <c r="E35" s="111">
        <f>$B35      +$C35      +$D35</f>
        <v>1318000</v>
      </c>
      <c r="F35" s="112">
        <f t="shared" ref="F35:O35" si="17">F34</f>
        <v>1318000</v>
      </c>
      <c r="G35" s="113">
        <f t="shared" si="17"/>
        <v>1318000</v>
      </c>
      <c r="H35" s="112">
        <f t="shared" si="17"/>
        <v>1318000</v>
      </c>
      <c r="I35" s="113">
        <f t="shared" si="17"/>
        <v>1232946</v>
      </c>
      <c r="J35" s="112">
        <f t="shared" si="17"/>
        <v>0</v>
      </c>
      <c r="K35" s="113">
        <f t="shared" si="17"/>
        <v>317054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-232000</v>
      </c>
      <c r="P35" s="112">
        <f>$H35      +$J35      +$L35      +$N35</f>
        <v>1318000</v>
      </c>
      <c r="Q35" s="113">
        <f>$I35      +$K35      +$M35      +$O35</f>
        <v>1318000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26585000</v>
      </c>
      <c r="C38" s="108">
        <v>1089000</v>
      </c>
      <c r="D38" s="108"/>
      <c r="E38" s="108">
        <f t="shared" si="18"/>
        <v>27674000</v>
      </c>
      <c r="F38" s="109">
        <v>26585000</v>
      </c>
      <c r="G38" s="110">
        <v>0</v>
      </c>
      <c r="H38" s="109"/>
      <c r="I38" s="110"/>
      <c r="J38" s="109"/>
      <c r="K38" s="110"/>
      <c r="L38" s="109"/>
      <c r="M38" s="110"/>
      <c r="N38" s="109">
        <v>-5000</v>
      </c>
      <c r="O38" s="110"/>
      <c r="P38" s="109">
        <f t="shared" si="19"/>
        <v>-5000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-1.8067500180675003E-2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26585000</v>
      </c>
      <c r="C42" s="111">
        <f>SUM(C37:C41)</f>
        <v>1089000</v>
      </c>
      <c r="D42" s="111"/>
      <c r="E42" s="111">
        <f t="shared" si="18"/>
        <v>27674000</v>
      </c>
      <c r="F42" s="112">
        <f t="shared" ref="F42:O42" si="25">SUM(F37:F41)</f>
        <v>26585000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-5000</v>
      </c>
      <c r="O42" s="113">
        <f t="shared" si="25"/>
        <v>0</v>
      </c>
      <c r="P42" s="112">
        <f t="shared" si="19"/>
        <v>-5000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82358000</v>
      </c>
      <c r="C46" s="108"/>
      <c r="D46" s="108"/>
      <c r="E46" s="108">
        <f t="shared" si="26"/>
        <v>82358000</v>
      </c>
      <c r="F46" s="109">
        <v>82358000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/>
      <c r="D53" s="108"/>
      <c r="E53" s="108">
        <f t="shared" si="26"/>
        <v>75000000</v>
      </c>
      <c r="F53" s="109">
        <v>75000000</v>
      </c>
      <c r="G53" s="110">
        <v>75000000</v>
      </c>
      <c r="H53" s="109">
        <v>20000000</v>
      </c>
      <c r="I53" s="110">
        <v>28440840</v>
      </c>
      <c r="J53" s="109">
        <v>26906000</v>
      </c>
      <c r="K53" s="110">
        <v>18540448</v>
      </c>
      <c r="L53" s="109">
        <v>5243000</v>
      </c>
      <c r="M53" s="110">
        <v>7102859</v>
      </c>
      <c r="N53" s="109">
        <v>19478000</v>
      </c>
      <c r="O53" s="110">
        <v>18643846</v>
      </c>
      <c r="P53" s="109">
        <f t="shared" si="27"/>
        <v>71627000</v>
      </c>
      <c r="Q53" s="110">
        <f t="shared" si="28"/>
        <v>72727993</v>
      </c>
      <c r="R53" s="54">
        <f t="shared" si="29"/>
        <v>271.50486362769408</v>
      </c>
      <c r="S53" s="55">
        <f t="shared" si="30"/>
        <v>162.48368438680819</v>
      </c>
      <c r="T53" s="54">
        <f t="shared" si="31"/>
        <v>95.50266666666667</v>
      </c>
      <c r="U53" s="56">
        <f t="shared" si="32"/>
        <v>96.970657333333335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157358000</v>
      </c>
      <c r="C55" s="111">
        <f>SUM(C44:C54)</f>
        <v>0</v>
      </c>
      <c r="D55" s="111"/>
      <c r="E55" s="111">
        <f t="shared" si="26"/>
        <v>157358000</v>
      </c>
      <c r="F55" s="112">
        <f t="shared" ref="F55:O55" si="33">SUM(F44:F54)</f>
        <v>157358000</v>
      </c>
      <c r="G55" s="113">
        <f t="shared" si="33"/>
        <v>75000000</v>
      </c>
      <c r="H55" s="112">
        <f t="shared" si="33"/>
        <v>20000000</v>
      </c>
      <c r="I55" s="113">
        <f t="shared" si="33"/>
        <v>28440840</v>
      </c>
      <c r="J55" s="112">
        <f t="shared" si="33"/>
        <v>26906000</v>
      </c>
      <c r="K55" s="113">
        <f t="shared" si="33"/>
        <v>18540448</v>
      </c>
      <c r="L55" s="112">
        <f t="shared" si="33"/>
        <v>5243000</v>
      </c>
      <c r="M55" s="113">
        <f t="shared" si="33"/>
        <v>7102859</v>
      </c>
      <c r="N55" s="112">
        <f t="shared" si="33"/>
        <v>19478000</v>
      </c>
      <c r="O55" s="113">
        <f t="shared" si="33"/>
        <v>18643846</v>
      </c>
      <c r="P55" s="112">
        <f t="shared" si="27"/>
        <v>71627000</v>
      </c>
      <c r="Q55" s="113">
        <f t="shared" si="28"/>
        <v>72727993</v>
      </c>
      <c r="R55" s="58">
        <f t="shared" si="29"/>
        <v>271.50486362769408</v>
      </c>
      <c r="S55" s="59">
        <f t="shared" si="30"/>
        <v>162.48368438680819</v>
      </c>
      <c r="T55" s="58">
        <f>IF((+$E45+$E47+$E49+$E50+$E53) =0,0,(P55   /(+$E45+$E47+$E49+$E50+$E53) )*100)</f>
        <v>95.50266666666667</v>
      </c>
      <c r="U55" s="60">
        <f>IF((+$E45+$E47+$E49+$E50+$E53) =0,0,(Q55   /(+$E45+$E47+$E49+$E50+$E53) )*100)</f>
        <v>96.970657333333335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188493000</v>
      </c>
      <c r="C69" s="120">
        <f>SUM(C9:C16,C19:C25,C28:C31,C34,C37:C41,C44:C54,C57:C60,C63:C67)</f>
        <v>757000</v>
      </c>
      <c r="D69" s="120"/>
      <c r="E69" s="120">
        <f t="shared" si="35"/>
        <v>189250000</v>
      </c>
      <c r="F69" s="121">
        <f t="shared" ref="F69:O69" si="43">SUM(F9:F16,F19:F25,F28:F31,F34,F37:F41,F44:F54,F57:F60,F63:F67)</f>
        <v>188161000</v>
      </c>
      <c r="G69" s="122">
        <f t="shared" si="43"/>
        <v>79218000</v>
      </c>
      <c r="H69" s="121">
        <f t="shared" si="43"/>
        <v>23369000</v>
      </c>
      <c r="I69" s="122">
        <f t="shared" si="43"/>
        <v>31723784</v>
      </c>
      <c r="J69" s="121">
        <f t="shared" si="43"/>
        <v>26957000</v>
      </c>
      <c r="K69" s="122">
        <f t="shared" si="43"/>
        <v>19036654</v>
      </c>
      <c r="L69" s="121">
        <f t="shared" si="43"/>
        <v>5329000</v>
      </c>
      <c r="M69" s="122">
        <f t="shared" si="43"/>
        <v>7210371</v>
      </c>
      <c r="N69" s="121">
        <f t="shared" si="43"/>
        <v>19473000</v>
      </c>
      <c r="O69" s="122">
        <f t="shared" si="43"/>
        <v>19252513</v>
      </c>
      <c r="P69" s="121">
        <f t="shared" si="36"/>
        <v>75128000</v>
      </c>
      <c r="Q69" s="122">
        <f t="shared" si="37"/>
        <v>77223322</v>
      </c>
      <c r="R69" s="67">
        <f t="shared" si="38"/>
        <v>265.41565021580038</v>
      </c>
      <c r="S69" s="68">
        <f t="shared" si="39"/>
        <v>167.01140620919506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94.837031987679566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97.482039435481838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133616000</v>
      </c>
      <c r="C71" s="108">
        <v>-793000</v>
      </c>
      <c r="D71" s="108"/>
      <c r="E71" s="108">
        <f>$B71      +$C71      +$D71</f>
        <v>132823000</v>
      </c>
      <c r="F71" s="109">
        <v>132823000</v>
      </c>
      <c r="G71" s="110">
        <v>132823000</v>
      </c>
      <c r="H71" s="109">
        <v>14319000</v>
      </c>
      <c r="I71" s="110">
        <v>17617976</v>
      </c>
      <c r="J71" s="109">
        <v>58149000</v>
      </c>
      <c r="K71" s="110">
        <v>60195106</v>
      </c>
      <c r="L71" s="109">
        <v>24277000</v>
      </c>
      <c r="M71" s="110">
        <v>4624259</v>
      </c>
      <c r="N71" s="109">
        <v>32043000</v>
      </c>
      <c r="O71" s="110">
        <v>31500946</v>
      </c>
      <c r="P71" s="109">
        <f>$H71      +$J71      +$L71      +$N71</f>
        <v>128788000</v>
      </c>
      <c r="Q71" s="110">
        <f>$I71      +$K71      +$M71      +$O71</f>
        <v>113938287</v>
      </c>
      <c r="R71" s="54">
        <f>IF(($L71      =0),0,((($N71      -$L71      )/$L71      )*100))</f>
        <v>31.989125509741729</v>
      </c>
      <c r="S71" s="55">
        <f>IF(($M71      =0),0,((($O71      -$M71      )/$M71      )*100))</f>
        <v>581.21067613211108</v>
      </c>
      <c r="T71" s="54">
        <f>IF(($E71      =0),0,(($P71      /$E71      )*100))</f>
        <v>96.96212252396046</v>
      </c>
      <c r="U71" s="56">
        <f>IF(($E71      =0),0,(($Q71      /$E71      )*100))</f>
        <v>85.78204603118435</v>
      </c>
      <c r="V71" s="109">
        <v>8358000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133616000</v>
      </c>
      <c r="C73" s="117">
        <f>SUM(C71:C72)</f>
        <v>-793000</v>
      </c>
      <c r="D73" s="117"/>
      <c r="E73" s="117">
        <f>$B73      +$C73      +$D73</f>
        <v>132823000</v>
      </c>
      <c r="F73" s="118">
        <f t="shared" ref="F73:O73" si="44">SUM(F71:F72)</f>
        <v>132823000</v>
      </c>
      <c r="G73" s="119">
        <f t="shared" si="44"/>
        <v>132823000</v>
      </c>
      <c r="H73" s="118">
        <f t="shared" si="44"/>
        <v>14319000</v>
      </c>
      <c r="I73" s="119">
        <f t="shared" si="44"/>
        <v>17617976</v>
      </c>
      <c r="J73" s="118">
        <f t="shared" si="44"/>
        <v>58149000</v>
      </c>
      <c r="K73" s="119">
        <f t="shared" si="44"/>
        <v>60195106</v>
      </c>
      <c r="L73" s="118">
        <f t="shared" si="44"/>
        <v>24277000</v>
      </c>
      <c r="M73" s="119">
        <f t="shared" si="44"/>
        <v>4624259</v>
      </c>
      <c r="N73" s="118">
        <f t="shared" si="44"/>
        <v>32043000</v>
      </c>
      <c r="O73" s="119">
        <f t="shared" si="44"/>
        <v>31500946</v>
      </c>
      <c r="P73" s="118">
        <f>$H73      +$J73      +$L73      +$N73</f>
        <v>128788000</v>
      </c>
      <c r="Q73" s="119">
        <f>$I73      +$K73      +$M73      +$O73</f>
        <v>113938287</v>
      </c>
      <c r="R73" s="63">
        <f>IF(($L73      =0),0,((($N73      -$L73      )/$L73      )*100))</f>
        <v>31.989125509741729</v>
      </c>
      <c r="S73" s="64">
        <f>IF(($M73      =0),0,((($O73      -$M73      )/$M73      )*100))</f>
        <v>581.21067613211108</v>
      </c>
      <c r="T73" s="63">
        <f>IF(($E71      =0),0,(($P71      /$E71      )*100))</f>
        <v>96.96212252396046</v>
      </c>
      <c r="U73" s="65">
        <f>IF($E71   =0,0,($Q71   /$E71 )*100)</f>
        <v>85.78204603118435</v>
      </c>
      <c r="V73" s="118">
        <f>SUM(V71:V72)</f>
        <v>8358000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133616000</v>
      </c>
      <c r="C74" s="120">
        <f>SUM(C71:C72)</f>
        <v>-793000</v>
      </c>
      <c r="D74" s="120"/>
      <c r="E74" s="120">
        <f>$B74      +$C74      +$D74</f>
        <v>132823000</v>
      </c>
      <c r="F74" s="121">
        <f t="shared" ref="F74:O74" si="45">SUM(F71:F72)</f>
        <v>132823000</v>
      </c>
      <c r="G74" s="122">
        <f t="shared" si="45"/>
        <v>132823000</v>
      </c>
      <c r="H74" s="121">
        <f t="shared" si="45"/>
        <v>14319000</v>
      </c>
      <c r="I74" s="122">
        <f t="shared" si="45"/>
        <v>17617976</v>
      </c>
      <c r="J74" s="121">
        <f t="shared" si="45"/>
        <v>58149000</v>
      </c>
      <c r="K74" s="122">
        <f t="shared" si="45"/>
        <v>60195106</v>
      </c>
      <c r="L74" s="121">
        <f t="shared" si="45"/>
        <v>24277000</v>
      </c>
      <c r="M74" s="122">
        <f t="shared" si="45"/>
        <v>4624259</v>
      </c>
      <c r="N74" s="121">
        <f t="shared" si="45"/>
        <v>32043000</v>
      </c>
      <c r="O74" s="122">
        <f t="shared" si="45"/>
        <v>31500946</v>
      </c>
      <c r="P74" s="121">
        <f>$H74      +$J74      +$L74      +$N74</f>
        <v>128788000</v>
      </c>
      <c r="Q74" s="122">
        <f>$I74      +$K74      +$M74      +$O74</f>
        <v>113938287</v>
      </c>
      <c r="R74" s="67">
        <f>IF(($L74      =0),0,((($N74      -$L74      )/$L74      )*100))</f>
        <v>31.989125509741729</v>
      </c>
      <c r="S74" s="68">
        <f>IF(($M74      =0),0,((($O74      -$M74      )/$M74      )*100))</f>
        <v>581.21067613211108</v>
      </c>
      <c r="T74" s="67">
        <f>IF(($E71      =0),0,(($P71      /$E71      )*100))</f>
        <v>96.96212252396046</v>
      </c>
      <c r="U74" s="71">
        <f>IF($E71   =0,0,($Q71   /$E71 )*100)</f>
        <v>85.78204603118435</v>
      </c>
      <c r="V74" s="121">
        <f>SUM(V71:V72)</f>
        <v>8358000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322109000</v>
      </c>
      <c r="C75" s="120">
        <f>SUM(C9:C16,C19:C25,C28:C31,C34,C37:C41,C44:C54,C57:C60,C63:C67,C71:C72)</f>
        <v>-36000</v>
      </c>
      <c r="D75" s="120"/>
      <c r="E75" s="120">
        <f>$B75      +$C75      +$D75</f>
        <v>322073000</v>
      </c>
      <c r="F75" s="121">
        <f t="shared" ref="F75:O75" si="46">SUM(F9:F16,F19:F25,F28:F31,F34,F37:F41,F44:F54,F57:F60,F63:F67,F71:F72)</f>
        <v>320984000</v>
      </c>
      <c r="G75" s="122">
        <f t="shared" si="46"/>
        <v>212041000</v>
      </c>
      <c r="H75" s="121">
        <f t="shared" si="46"/>
        <v>37688000</v>
      </c>
      <c r="I75" s="122">
        <f t="shared" si="46"/>
        <v>49341760</v>
      </c>
      <c r="J75" s="121">
        <f t="shared" si="46"/>
        <v>85106000</v>
      </c>
      <c r="K75" s="122">
        <f t="shared" si="46"/>
        <v>79231760</v>
      </c>
      <c r="L75" s="121">
        <f t="shared" si="46"/>
        <v>29606000</v>
      </c>
      <c r="M75" s="122">
        <f t="shared" si="46"/>
        <v>11834630</v>
      </c>
      <c r="N75" s="121">
        <f t="shared" si="46"/>
        <v>51516000</v>
      </c>
      <c r="O75" s="122">
        <f t="shared" si="46"/>
        <v>50753459</v>
      </c>
      <c r="P75" s="121">
        <f>$H75      +$J75      +$L75      +$N75</f>
        <v>203916000</v>
      </c>
      <c r="Q75" s="122">
        <f>$I75      +$K75      +$M75      +$O75</f>
        <v>191161609</v>
      </c>
      <c r="R75" s="67">
        <f>IF(($L75      =0),0,((($N75      -$L75      )/$L75      )*100))</f>
        <v>74.005269202188757</v>
      </c>
      <c r="S75" s="68">
        <f>IF(($M75      =0),0,((($O75      -$M75      )/$M75      )*100))</f>
        <v>328.85547752654708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96.168193887031279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90.153135006909054</v>
      </c>
      <c r="V75" s="121">
        <f>SUM(V9:V16,V19:V25,V28:V31,V34,V37:V41,V44:V54,V57:V60,V63:V67,V71:V72)</f>
        <v>8358000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45233000</v>
      </c>
      <c r="C87" s="128">
        <f t="shared" si="48"/>
        <v>-35702000</v>
      </c>
      <c r="D87" s="128">
        <f t="shared" si="48"/>
        <v>0</v>
      </c>
      <c r="E87" s="128">
        <f t="shared" si="48"/>
        <v>9531000</v>
      </c>
      <c r="F87" s="128">
        <f t="shared" si="48"/>
        <v>0</v>
      </c>
      <c r="G87" s="128">
        <f t="shared" si="48"/>
        <v>0</v>
      </c>
      <c r="H87" s="128">
        <f t="shared" si="48"/>
        <v>2498000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-1315000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1183000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12.412128842723744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40050000</v>
      </c>
      <c r="C91" s="108">
        <v>-31702000</v>
      </c>
      <c r="D91" s="108"/>
      <c r="E91" s="108">
        <f t="shared" si="49"/>
        <v>8348000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1183000</v>
      </c>
      <c r="C93" s="108"/>
      <c r="D93" s="108"/>
      <c r="E93" s="108">
        <f t="shared" si="49"/>
        <v>1183000</v>
      </c>
      <c r="F93" s="108">
        <v>0</v>
      </c>
      <c r="G93" s="108">
        <v>0</v>
      </c>
      <c r="H93" s="108">
        <v>1183000</v>
      </c>
      <c r="I93" s="108"/>
      <c r="J93" s="108"/>
      <c r="K93" s="108"/>
      <c r="L93" s="108"/>
      <c r="M93" s="108"/>
      <c r="N93" s="108"/>
      <c r="O93" s="108"/>
      <c r="P93" s="108">
        <f t="shared" si="50"/>
        <v>1183000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4000000</v>
      </c>
      <c r="C94" s="108">
        <v>-4000000</v>
      </c>
      <c r="D94" s="108"/>
      <c r="E94" s="108">
        <f t="shared" si="49"/>
        <v>0</v>
      </c>
      <c r="F94" s="108">
        <v>0</v>
      </c>
      <c r="G94" s="108">
        <v>0</v>
      </c>
      <c r="H94" s="108">
        <v>1315000</v>
      </c>
      <c r="I94" s="108"/>
      <c r="J94" s="108"/>
      <c r="K94" s="108"/>
      <c r="L94" s="108">
        <v>-1315000</v>
      </c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45233000</v>
      </c>
      <c r="C114" s="137">
        <f t="shared" si="62"/>
        <v>-35702000</v>
      </c>
      <c r="D114" s="137">
        <f t="shared" si="62"/>
        <v>0</v>
      </c>
      <c r="E114" s="137">
        <f t="shared" si="62"/>
        <v>9531000</v>
      </c>
      <c r="F114" s="137">
        <f t="shared" si="62"/>
        <v>0</v>
      </c>
      <c r="G114" s="137">
        <f t="shared" si="62"/>
        <v>0</v>
      </c>
      <c r="H114" s="137">
        <f t="shared" si="62"/>
        <v>2498000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-1315000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1183000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0.12412128842723744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45233000</v>
      </c>
      <c r="C115" s="139">
        <f t="shared" ref="C115:Q115" si="63">C87</f>
        <v>-35702000</v>
      </c>
      <c r="D115" s="139">
        <f t="shared" si="63"/>
        <v>0</v>
      </c>
      <c r="E115" s="139">
        <f t="shared" si="63"/>
        <v>9531000</v>
      </c>
      <c r="F115" s="139">
        <f t="shared" si="63"/>
        <v>0</v>
      </c>
      <c r="G115" s="139">
        <f t="shared" si="63"/>
        <v>0</v>
      </c>
      <c r="H115" s="139">
        <f t="shared" si="63"/>
        <v>2498000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-1315000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1183000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0.12412128842723744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H5zDVC/oGhBmlX7YC7riqePL2xjy1VoIntVfZh8560NETvRi1BQ22xrZZv8bakkybgS6gLaR5f/9M67T99aEg==" saltValue="uyWRukF9fZtU8SXordCp5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223000</v>
      </c>
      <c r="I10" s="110">
        <v>67729</v>
      </c>
      <c r="J10" s="109">
        <v>145000</v>
      </c>
      <c r="K10" s="110">
        <v>304793</v>
      </c>
      <c r="L10" s="109">
        <v>22000</v>
      </c>
      <c r="M10" s="110">
        <v>357713</v>
      </c>
      <c r="N10" s="109"/>
      <c r="O10" s="110">
        <v>676625</v>
      </c>
      <c r="P10" s="109">
        <f t="shared" ref="P10:P17" si="1">$H10      +$J10      +$L10      +$N10</f>
        <v>390000</v>
      </c>
      <c r="Q10" s="110">
        <f t="shared" ref="Q10:Q17" si="2">$I10      +$K10      +$M10      +$O10</f>
        <v>1406860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89.153036093180845</v>
      </c>
      <c r="T10" s="54">
        <f t="shared" ref="T10:T16" si="5">IF(($E10      =0),0,(($P10      /$E10      )*100))</f>
        <v>13</v>
      </c>
      <c r="U10" s="56">
        <f t="shared" ref="U10:U16" si="6">IF(($E10      =0),0,(($Q10      /$E10      )*100))</f>
        <v>46.895333333333333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26162000</v>
      </c>
      <c r="C14" s="108">
        <v>-15670000</v>
      </c>
      <c r="D14" s="108"/>
      <c r="E14" s="108">
        <f t="shared" si="0"/>
        <v>10492000</v>
      </c>
      <c r="F14" s="109">
        <v>10492000</v>
      </c>
      <c r="G14" s="110">
        <v>10492000</v>
      </c>
      <c r="H14" s="109">
        <v>6764000</v>
      </c>
      <c r="I14" s="110">
        <v>6408373</v>
      </c>
      <c r="J14" s="109">
        <v>1217000</v>
      </c>
      <c r="K14" s="110">
        <v>356284</v>
      </c>
      <c r="L14" s="109"/>
      <c r="M14" s="110"/>
      <c r="N14" s="109">
        <v>1548000</v>
      </c>
      <c r="O14" s="110"/>
      <c r="P14" s="109">
        <f t="shared" si="1"/>
        <v>9529000</v>
      </c>
      <c r="Q14" s="110">
        <f t="shared" si="2"/>
        <v>6764657</v>
      </c>
      <c r="R14" s="54">
        <f t="shared" si="3"/>
        <v>0</v>
      </c>
      <c r="S14" s="55">
        <f t="shared" si="4"/>
        <v>0</v>
      </c>
      <c r="T14" s="54">
        <f t="shared" si="5"/>
        <v>90.821578345406024</v>
      </c>
      <c r="U14" s="56">
        <f t="shared" si="6"/>
        <v>64.474428135722448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29262000</v>
      </c>
      <c r="C17" s="111">
        <f>SUM(C9:C16)</f>
        <v>-15770000</v>
      </c>
      <c r="D17" s="111"/>
      <c r="E17" s="111">
        <f t="shared" si="0"/>
        <v>13492000</v>
      </c>
      <c r="F17" s="112">
        <f t="shared" ref="F17:O17" si="7">SUM(F9:F16)</f>
        <v>13492000</v>
      </c>
      <c r="G17" s="113">
        <f t="shared" si="7"/>
        <v>13492000</v>
      </c>
      <c r="H17" s="112">
        <f t="shared" si="7"/>
        <v>6987000</v>
      </c>
      <c r="I17" s="113">
        <f t="shared" si="7"/>
        <v>6476102</v>
      </c>
      <c r="J17" s="112">
        <f t="shared" si="7"/>
        <v>1362000</v>
      </c>
      <c r="K17" s="113">
        <f t="shared" si="7"/>
        <v>661077</v>
      </c>
      <c r="L17" s="112">
        <f t="shared" si="7"/>
        <v>22000</v>
      </c>
      <c r="M17" s="113">
        <f t="shared" si="7"/>
        <v>357713</v>
      </c>
      <c r="N17" s="112">
        <f t="shared" si="7"/>
        <v>1548000</v>
      </c>
      <c r="O17" s="113">
        <f t="shared" si="7"/>
        <v>676625</v>
      </c>
      <c r="P17" s="112">
        <f t="shared" si="1"/>
        <v>9919000</v>
      </c>
      <c r="Q17" s="113">
        <f t="shared" si="2"/>
        <v>8171517</v>
      </c>
      <c r="R17" s="58">
        <f t="shared" si="3"/>
        <v>6936.363636363636</v>
      </c>
      <c r="S17" s="59">
        <f t="shared" si="4"/>
        <v>89.153036093180845</v>
      </c>
      <c r="T17" s="58">
        <f>IF((SUM($E9:$E14))=0,0,(P17/(SUM($E9:$E14))*100))</f>
        <v>73.517640083012154</v>
      </c>
      <c r="U17" s="60">
        <f>IF((SUM($E9:$E14))=0,0,(Q17/(SUM($E9:$E14))*100))</f>
        <v>60.565646308923803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1555000</v>
      </c>
      <c r="C34" s="108"/>
      <c r="D34" s="108"/>
      <c r="E34" s="108">
        <f>$B34      +$C34      +$D34</f>
        <v>1555000</v>
      </c>
      <c r="F34" s="109">
        <v>1555000</v>
      </c>
      <c r="G34" s="110">
        <v>1555000</v>
      </c>
      <c r="H34" s="109">
        <v>120000</v>
      </c>
      <c r="I34" s="110">
        <v>119605</v>
      </c>
      <c r="J34" s="109">
        <v>501000</v>
      </c>
      <c r="K34" s="110">
        <v>368760</v>
      </c>
      <c r="L34" s="109">
        <v>237000</v>
      </c>
      <c r="M34" s="110">
        <v>237354</v>
      </c>
      <c r="N34" s="109">
        <v>434000</v>
      </c>
      <c r="O34" s="110">
        <v>-416118</v>
      </c>
      <c r="P34" s="109">
        <f>$H34      +$J34      +$L34      +$N34</f>
        <v>1292000</v>
      </c>
      <c r="Q34" s="110">
        <f>$I34      +$K34      +$M34      +$O34</f>
        <v>309601</v>
      </c>
      <c r="R34" s="54">
        <f>IF(($L34      =0),0,((($N34      -$L34      )/$L34      )*100))</f>
        <v>83.122362869198312</v>
      </c>
      <c r="S34" s="55">
        <f>IF(($M34      =0),0,((($O34      -$M34      )/$M34      )*100))</f>
        <v>-275.31535175307766</v>
      </c>
      <c r="T34" s="54">
        <f>IF(($E34      =0),0,(($P34      /$E34      )*100))</f>
        <v>83.086816720257247</v>
      </c>
      <c r="U34" s="56">
        <f>IF(($E34      =0),0,(($Q34      /$E34      )*100))</f>
        <v>19.910032154340836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1555000</v>
      </c>
      <c r="C35" s="111">
        <f>C34</f>
        <v>0</v>
      </c>
      <c r="D35" s="111"/>
      <c r="E35" s="111">
        <f>$B35      +$C35      +$D35</f>
        <v>1555000</v>
      </c>
      <c r="F35" s="112">
        <f t="shared" ref="F35:O35" si="17">F34</f>
        <v>1555000</v>
      </c>
      <c r="G35" s="113">
        <f t="shared" si="17"/>
        <v>1555000</v>
      </c>
      <c r="H35" s="112">
        <f t="shared" si="17"/>
        <v>120000</v>
      </c>
      <c r="I35" s="113">
        <f t="shared" si="17"/>
        <v>119605</v>
      </c>
      <c r="J35" s="112">
        <f t="shared" si="17"/>
        <v>501000</v>
      </c>
      <c r="K35" s="113">
        <f t="shared" si="17"/>
        <v>368760</v>
      </c>
      <c r="L35" s="112">
        <f t="shared" si="17"/>
        <v>237000</v>
      </c>
      <c r="M35" s="113">
        <f t="shared" si="17"/>
        <v>237354</v>
      </c>
      <c r="N35" s="112">
        <f t="shared" si="17"/>
        <v>434000</v>
      </c>
      <c r="O35" s="113">
        <f t="shared" si="17"/>
        <v>-416118</v>
      </c>
      <c r="P35" s="112">
        <f>$H35      +$J35      +$L35      +$N35</f>
        <v>1292000</v>
      </c>
      <c r="Q35" s="113">
        <f>$I35      +$K35      +$M35      +$O35</f>
        <v>309601</v>
      </c>
      <c r="R35" s="58">
        <f>IF(($L35      =0),0,((($N35      -$L35      )/$L35      )*100))</f>
        <v>83.122362869198312</v>
      </c>
      <c r="S35" s="59">
        <f>IF(($M35      =0),0,((($O35      -$M35      )/$M35      )*100))</f>
        <v>-275.31535175307766</v>
      </c>
      <c r="T35" s="58">
        <f>IF($E35   =0,0,($P35   /$E35   )*100)</f>
        <v>83.086816720257247</v>
      </c>
      <c r="U35" s="60">
        <f>IF($E35   =0,0,($Q35   /$E35   )*100)</f>
        <v>19.910032154340836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2924000</v>
      </c>
      <c r="C37" s="108">
        <v>6000000</v>
      </c>
      <c r="D37" s="108"/>
      <c r="E37" s="108">
        <f t="shared" ref="E37:E42" si="18">$B37      +$C37      +$D37</f>
        <v>8924000</v>
      </c>
      <c r="F37" s="109">
        <v>8924000</v>
      </c>
      <c r="G37" s="110">
        <v>8924000</v>
      </c>
      <c r="H37" s="109">
        <v>600000</v>
      </c>
      <c r="I37" s="110"/>
      <c r="J37" s="109">
        <v>1400000</v>
      </c>
      <c r="K37" s="110">
        <v>639073</v>
      </c>
      <c r="L37" s="109"/>
      <c r="M37" s="110">
        <v>1343629</v>
      </c>
      <c r="N37" s="109"/>
      <c r="O37" s="110"/>
      <c r="P37" s="109">
        <f t="shared" ref="P37:P42" si="19">$H37      +$J37      +$L37      +$N37</f>
        <v>2000000</v>
      </c>
      <c r="Q37" s="110">
        <f t="shared" ref="Q37:Q42" si="20">$I37      +$K37      +$M37      +$O37</f>
        <v>1982702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22.41147467503362</v>
      </c>
      <c r="U37" s="56">
        <f t="shared" ref="U37:U41" si="24">IF(($E37      =0),0,(($Q37      /$E37      )*100))</f>
        <v>22.217637830569252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3141000</v>
      </c>
      <c r="C38" s="108">
        <v>1755000</v>
      </c>
      <c r="D38" s="108"/>
      <c r="E38" s="108">
        <f t="shared" si="18"/>
        <v>4896000</v>
      </c>
      <c r="F38" s="109">
        <v>3141000</v>
      </c>
      <c r="G38" s="110">
        <v>0</v>
      </c>
      <c r="H38" s="109"/>
      <c r="I38" s="110"/>
      <c r="J38" s="109"/>
      <c r="K38" s="110"/>
      <c r="L38" s="109"/>
      <c r="M38" s="110"/>
      <c r="N38" s="109">
        <v>-551000</v>
      </c>
      <c r="O38" s="110"/>
      <c r="P38" s="109">
        <f t="shared" si="19"/>
        <v>-551000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-11.254084967320262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>
        <v>2959000</v>
      </c>
      <c r="K40" s="110">
        <v>916796</v>
      </c>
      <c r="L40" s="109">
        <v>1561000</v>
      </c>
      <c r="M40" s="110">
        <v>2867990</v>
      </c>
      <c r="N40" s="109">
        <v>480000</v>
      </c>
      <c r="O40" s="110">
        <v>594550</v>
      </c>
      <c r="P40" s="109">
        <f t="shared" si="19"/>
        <v>5000000</v>
      </c>
      <c r="Q40" s="110">
        <f t="shared" si="20"/>
        <v>4379336</v>
      </c>
      <c r="R40" s="54">
        <f t="shared" si="21"/>
        <v>-69.250480461242788</v>
      </c>
      <c r="S40" s="55">
        <f t="shared" si="22"/>
        <v>-79.269453519712414</v>
      </c>
      <c r="T40" s="54">
        <f t="shared" si="23"/>
        <v>100</v>
      </c>
      <c r="U40" s="56">
        <f t="shared" si="24"/>
        <v>87.58672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11065000</v>
      </c>
      <c r="C42" s="111">
        <f>SUM(C37:C41)</f>
        <v>7755000</v>
      </c>
      <c r="D42" s="111"/>
      <c r="E42" s="111">
        <f t="shared" si="18"/>
        <v>18820000</v>
      </c>
      <c r="F42" s="112">
        <f t="shared" ref="F42:O42" si="25">SUM(F37:F41)</f>
        <v>17065000</v>
      </c>
      <c r="G42" s="113">
        <f t="shared" si="25"/>
        <v>13924000</v>
      </c>
      <c r="H42" s="112">
        <f t="shared" si="25"/>
        <v>600000</v>
      </c>
      <c r="I42" s="113">
        <f t="shared" si="25"/>
        <v>0</v>
      </c>
      <c r="J42" s="112">
        <f t="shared" si="25"/>
        <v>4359000</v>
      </c>
      <c r="K42" s="113">
        <f t="shared" si="25"/>
        <v>1555869</v>
      </c>
      <c r="L42" s="112">
        <f t="shared" si="25"/>
        <v>1561000</v>
      </c>
      <c r="M42" s="113">
        <f t="shared" si="25"/>
        <v>4211619</v>
      </c>
      <c r="N42" s="112">
        <f t="shared" si="25"/>
        <v>-71000</v>
      </c>
      <c r="O42" s="113">
        <f t="shared" si="25"/>
        <v>594550</v>
      </c>
      <c r="P42" s="112">
        <f t="shared" si="19"/>
        <v>6449000</v>
      </c>
      <c r="Q42" s="113">
        <f t="shared" si="20"/>
        <v>6362038</v>
      </c>
      <c r="R42" s="58">
        <f t="shared" si="21"/>
        <v>-104.5483664317745</v>
      </c>
      <c r="S42" s="59">
        <f t="shared" si="22"/>
        <v>-85.883101011748693</v>
      </c>
      <c r="T42" s="58">
        <f>IF((+$E37+$E40) =0,0,(P42   /(+$E37+$E40) )*100)</f>
        <v>46.315713875323183</v>
      </c>
      <c r="U42" s="60">
        <f>IF((+$E37+$E40) =0,0,(Q42   /(+$E37+$E40) )*100)</f>
        <v>45.691166331513934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>
        <v>-8000000</v>
      </c>
      <c r="D53" s="108"/>
      <c r="E53" s="108">
        <f t="shared" si="26"/>
        <v>42000000</v>
      </c>
      <c r="F53" s="109">
        <v>42000000</v>
      </c>
      <c r="G53" s="110">
        <v>42000000</v>
      </c>
      <c r="H53" s="109">
        <v>5647000</v>
      </c>
      <c r="I53" s="110"/>
      <c r="J53" s="109">
        <v>9988000</v>
      </c>
      <c r="K53" s="110">
        <v>10391632</v>
      </c>
      <c r="L53" s="109">
        <v>3779000</v>
      </c>
      <c r="M53" s="110">
        <v>4772731</v>
      </c>
      <c r="N53" s="109">
        <v>2999000</v>
      </c>
      <c r="O53" s="110">
        <v>3359758</v>
      </c>
      <c r="P53" s="109">
        <f t="shared" si="27"/>
        <v>22413000</v>
      </c>
      <c r="Q53" s="110">
        <f t="shared" si="28"/>
        <v>18524121</v>
      </c>
      <c r="R53" s="54">
        <f t="shared" si="29"/>
        <v>-20.640381053188676</v>
      </c>
      <c r="S53" s="55">
        <f t="shared" si="30"/>
        <v>-29.605125451235363</v>
      </c>
      <c r="T53" s="54">
        <f t="shared" si="31"/>
        <v>53.364285714285721</v>
      </c>
      <c r="U53" s="56">
        <f t="shared" si="32"/>
        <v>44.105049999999999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-8000000</v>
      </c>
      <c r="D55" s="111"/>
      <c r="E55" s="111">
        <f t="shared" si="26"/>
        <v>42000000</v>
      </c>
      <c r="F55" s="112">
        <f t="shared" ref="F55:O55" si="33">SUM(F44:F54)</f>
        <v>42000000</v>
      </c>
      <c r="G55" s="113">
        <f t="shared" si="33"/>
        <v>42000000</v>
      </c>
      <c r="H55" s="112">
        <f t="shared" si="33"/>
        <v>5647000</v>
      </c>
      <c r="I55" s="113">
        <f t="shared" si="33"/>
        <v>0</v>
      </c>
      <c r="J55" s="112">
        <f t="shared" si="33"/>
        <v>9988000</v>
      </c>
      <c r="K55" s="113">
        <f t="shared" si="33"/>
        <v>10391632</v>
      </c>
      <c r="L55" s="112">
        <f t="shared" si="33"/>
        <v>3779000</v>
      </c>
      <c r="M55" s="113">
        <f t="shared" si="33"/>
        <v>4772731</v>
      </c>
      <c r="N55" s="112">
        <f t="shared" si="33"/>
        <v>2999000</v>
      </c>
      <c r="O55" s="113">
        <f t="shared" si="33"/>
        <v>3359758</v>
      </c>
      <c r="P55" s="112">
        <f t="shared" si="27"/>
        <v>22413000</v>
      </c>
      <c r="Q55" s="113">
        <f t="shared" si="28"/>
        <v>18524121</v>
      </c>
      <c r="R55" s="58">
        <f t="shared" si="29"/>
        <v>-20.640381053188676</v>
      </c>
      <c r="S55" s="59">
        <f t="shared" si="30"/>
        <v>-29.605125451235363</v>
      </c>
      <c r="T55" s="58">
        <f>IF((+$E45+$E47+$E49+$E50+$E53) =0,0,(P55   /(+$E45+$E47+$E49+$E50+$E53) )*100)</f>
        <v>53.364285714285721</v>
      </c>
      <c r="U55" s="60">
        <f>IF((+$E45+$E47+$E49+$E50+$E53) =0,0,(Q55   /(+$E45+$E47+$E49+$E50+$E53) )*100)</f>
        <v>44.105049999999999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91882000</v>
      </c>
      <c r="C69" s="120">
        <f>SUM(C9:C16,C19:C25,C28:C31,C34,C37:C41,C44:C54,C57:C60,C63:C67)</f>
        <v>-16015000</v>
      </c>
      <c r="D69" s="120"/>
      <c r="E69" s="120">
        <f t="shared" si="35"/>
        <v>75867000</v>
      </c>
      <c r="F69" s="121">
        <f t="shared" ref="F69:O69" si="43">SUM(F9:F16,F19:F25,F28:F31,F34,F37:F41,F44:F54,F57:F60,F63:F67)</f>
        <v>74112000</v>
      </c>
      <c r="G69" s="122">
        <f t="shared" si="43"/>
        <v>70971000</v>
      </c>
      <c r="H69" s="121">
        <f t="shared" si="43"/>
        <v>13354000</v>
      </c>
      <c r="I69" s="122">
        <f t="shared" si="43"/>
        <v>6595707</v>
      </c>
      <c r="J69" s="121">
        <f t="shared" si="43"/>
        <v>16210000</v>
      </c>
      <c r="K69" s="122">
        <f t="shared" si="43"/>
        <v>12977338</v>
      </c>
      <c r="L69" s="121">
        <f t="shared" si="43"/>
        <v>5599000</v>
      </c>
      <c r="M69" s="122">
        <f t="shared" si="43"/>
        <v>9579417</v>
      </c>
      <c r="N69" s="121">
        <f t="shared" si="43"/>
        <v>4910000</v>
      </c>
      <c r="O69" s="122">
        <f t="shared" si="43"/>
        <v>4214815</v>
      </c>
      <c r="P69" s="121">
        <f t="shared" si="36"/>
        <v>40073000</v>
      </c>
      <c r="Q69" s="122">
        <f t="shared" si="37"/>
        <v>33367277</v>
      </c>
      <c r="R69" s="67">
        <f t="shared" si="38"/>
        <v>-12.305768887301303</v>
      </c>
      <c r="S69" s="68">
        <f t="shared" si="39"/>
        <v>-56.001341208969194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56.463907793324033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47.015368249003117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112804000</v>
      </c>
      <c r="C71" s="108">
        <v>-138000</v>
      </c>
      <c r="D71" s="108"/>
      <c r="E71" s="108">
        <f>$B71      +$C71      +$D71</f>
        <v>112666000</v>
      </c>
      <c r="F71" s="109">
        <v>112666000</v>
      </c>
      <c r="G71" s="110">
        <v>112666000</v>
      </c>
      <c r="H71" s="109">
        <v>24362000</v>
      </c>
      <c r="I71" s="110">
        <v>12072134</v>
      </c>
      <c r="J71" s="109">
        <v>28204000</v>
      </c>
      <c r="K71" s="110">
        <v>31335486</v>
      </c>
      <c r="L71" s="109">
        <v>25180000</v>
      </c>
      <c r="M71" s="110">
        <v>20651542</v>
      </c>
      <c r="N71" s="109">
        <v>30384000</v>
      </c>
      <c r="O71" s="110">
        <v>12012207</v>
      </c>
      <c r="P71" s="109">
        <f>$H71      +$J71      +$L71      +$N71</f>
        <v>108130000</v>
      </c>
      <c r="Q71" s="110">
        <f>$I71      +$K71      +$M71      +$O71</f>
        <v>76071369</v>
      </c>
      <c r="R71" s="54">
        <f>IF(($L71      =0),0,((($N71      -$L71      )/$L71      )*100))</f>
        <v>20.667196187450358</v>
      </c>
      <c r="S71" s="55">
        <f>IF(($M71      =0),0,((($O71      -$M71      )/$M71      )*100))</f>
        <v>-41.833849501407691</v>
      </c>
      <c r="T71" s="54">
        <f>IF(($E71      =0),0,(($P71      /$E71      )*100))</f>
        <v>95.973940674205167</v>
      </c>
      <c r="U71" s="56">
        <f>IF(($E71      =0),0,(($Q71      /$E71      )*100))</f>
        <v>67.519366090923612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112804000</v>
      </c>
      <c r="C73" s="117">
        <f>SUM(C71:C72)</f>
        <v>-138000</v>
      </c>
      <c r="D73" s="117"/>
      <c r="E73" s="117">
        <f>$B73      +$C73      +$D73</f>
        <v>112666000</v>
      </c>
      <c r="F73" s="118">
        <f t="shared" ref="F73:O73" si="44">SUM(F71:F72)</f>
        <v>112666000</v>
      </c>
      <c r="G73" s="119">
        <f t="shared" si="44"/>
        <v>112666000</v>
      </c>
      <c r="H73" s="118">
        <f t="shared" si="44"/>
        <v>24362000</v>
      </c>
      <c r="I73" s="119">
        <f t="shared" si="44"/>
        <v>12072134</v>
      </c>
      <c r="J73" s="118">
        <f t="shared" si="44"/>
        <v>28204000</v>
      </c>
      <c r="K73" s="119">
        <f t="shared" si="44"/>
        <v>31335486</v>
      </c>
      <c r="L73" s="118">
        <f t="shared" si="44"/>
        <v>25180000</v>
      </c>
      <c r="M73" s="119">
        <f t="shared" si="44"/>
        <v>20651542</v>
      </c>
      <c r="N73" s="118">
        <f t="shared" si="44"/>
        <v>30384000</v>
      </c>
      <c r="O73" s="119">
        <f t="shared" si="44"/>
        <v>12012207</v>
      </c>
      <c r="P73" s="118">
        <f>$H73      +$J73      +$L73      +$N73</f>
        <v>108130000</v>
      </c>
      <c r="Q73" s="119">
        <f>$I73      +$K73      +$M73      +$O73</f>
        <v>76071369</v>
      </c>
      <c r="R73" s="63">
        <f>IF(($L73      =0),0,((($N73      -$L73      )/$L73      )*100))</f>
        <v>20.667196187450358</v>
      </c>
      <c r="S73" s="64">
        <f>IF(($M73      =0),0,((($O73      -$M73      )/$M73      )*100))</f>
        <v>-41.833849501407691</v>
      </c>
      <c r="T73" s="63">
        <f>IF(($E71      =0),0,(($P71      /$E71      )*100))</f>
        <v>95.973940674205167</v>
      </c>
      <c r="U73" s="65">
        <f>IF($E71   =0,0,($Q71   /$E71 )*100)</f>
        <v>67.519366090923612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112804000</v>
      </c>
      <c r="C74" s="120">
        <f>SUM(C71:C72)</f>
        <v>-138000</v>
      </c>
      <c r="D74" s="120"/>
      <c r="E74" s="120">
        <f>$B74      +$C74      +$D74</f>
        <v>112666000</v>
      </c>
      <c r="F74" s="121">
        <f t="shared" ref="F74:O74" si="45">SUM(F71:F72)</f>
        <v>112666000</v>
      </c>
      <c r="G74" s="122">
        <f t="shared" si="45"/>
        <v>112666000</v>
      </c>
      <c r="H74" s="121">
        <f t="shared" si="45"/>
        <v>24362000</v>
      </c>
      <c r="I74" s="122">
        <f t="shared" si="45"/>
        <v>12072134</v>
      </c>
      <c r="J74" s="121">
        <f t="shared" si="45"/>
        <v>28204000</v>
      </c>
      <c r="K74" s="122">
        <f t="shared" si="45"/>
        <v>31335486</v>
      </c>
      <c r="L74" s="121">
        <f t="shared" si="45"/>
        <v>25180000</v>
      </c>
      <c r="M74" s="122">
        <f t="shared" si="45"/>
        <v>20651542</v>
      </c>
      <c r="N74" s="121">
        <f t="shared" si="45"/>
        <v>30384000</v>
      </c>
      <c r="O74" s="122">
        <f t="shared" si="45"/>
        <v>12012207</v>
      </c>
      <c r="P74" s="121">
        <f>$H74      +$J74      +$L74      +$N74</f>
        <v>108130000</v>
      </c>
      <c r="Q74" s="122">
        <f>$I74      +$K74      +$M74      +$O74</f>
        <v>76071369</v>
      </c>
      <c r="R74" s="67">
        <f>IF(($L74      =0),0,((($N74      -$L74      )/$L74      )*100))</f>
        <v>20.667196187450358</v>
      </c>
      <c r="S74" s="68">
        <f>IF(($M74      =0),0,((($O74      -$M74      )/$M74      )*100))</f>
        <v>-41.833849501407691</v>
      </c>
      <c r="T74" s="67">
        <f>IF(($E71      =0),0,(($P71      /$E71      )*100))</f>
        <v>95.973940674205167</v>
      </c>
      <c r="U74" s="71">
        <f>IF($E71   =0,0,($Q71   /$E71 )*100)</f>
        <v>67.519366090923612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204686000</v>
      </c>
      <c r="C75" s="120">
        <f>SUM(C9:C16,C19:C25,C28:C31,C34,C37:C41,C44:C54,C57:C60,C63:C67,C71:C72)</f>
        <v>-16153000</v>
      </c>
      <c r="D75" s="120"/>
      <c r="E75" s="120">
        <f>$B75      +$C75      +$D75</f>
        <v>188533000</v>
      </c>
      <c r="F75" s="121">
        <f t="shared" ref="F75:O75" si="46">SUM(F9:F16,F19:F25,F28:F31,F34,F37:F41,F44:F54,F57:F60,F63:F67,F71:F72)</f>
        <v>186778000</v>
      </c>
      <c r="G75" s="122">
        <f t="shared" si="46"/>
        <v>183637000</v>
      </c>
      <c r="H75" s="121">
        <f t="shared" si="46"/>
        <v>37716000</v>
      </c>
      <c r="I75" s="122">
        <f t="shared" si="46"/>
        <v>18667841</v>
      </c>
      <c r="J75" s="121">
        <f t="shared" si="46"/>
        <v>44414000</v>
      </c>
      <c r="K75" s="122">
        <f t="shared" si="46"/>
        <v>44312824</v>
      </c>
      <c r="L75" s="121">
        <f t="shared" si="46"/>
        <v>30779000</v>
      </c>
      <c r="M75" s="122">
        <f t="shared" si="46"/>
        <v>30230959</v>
      </c>
      <c r="N75" s="121">
        <f t="shared" si="46"/>
        <v>35294000</v>
      </c>
      <c r="O75" s="122">
        <f t="shared" si="46"/>
        <v>16227022</v>
      </c>
      <c r="P75" s="121">
        <f>$H75      +$J75      +$L75      +$N75</f>
        <v>148203000</v>
      </c>
      <c r="Q75" s="122">
        <f>$I75      +$K75      +$M75      +$O75</f>
        <v>109438646</v>
      </c>
      <c r="R75" s="67">
        <f>IF(($L75      =0),0,((($N75      -$L75      )/$L75      )*100))</f>
        <v>14.669092563111214</v>
      </c>
      <c r="S75" s="68">
        <f>IF(($M75      =0),0,((($O75      -$M75      )/$M75      )*100))</f>
        <v>-46.323164938300501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80.704324291945525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59.595095759569148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22820000</v>
      </c>
      <c r="C87" s="128">
        <f t="shared" si="48"/>
        <v>0</v>
      </c>
      <c r="D87" s="128">
        <f t="shared" si="48"/>
        <v>0</v>
      </c>
      <c r="E87" s="128">
        <f t="shared" si="48"/>
        <v>22820000</v>
      </c>
      <c r="F87" s="128">
        <f t="shared" si="48"/>
        <v>0</v>
      </c>
      <c r="G87" s="128">
        <f t="shared" si="48"/>
        <v>0</v>
      </c>
      <c r="H87" s="128">
        <f t="shared" si="48"/>
        <v>1400000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1400000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6.1349693251533743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21420000</v>
      </c>
      <c r="C91" s="108"/>
      <c r="D91" s="108"/>
      <c r="E91" s="108">
        <f t="shared" si="49"/>
        <v>21420000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1400000</v>
      </c>
      <c r="C93" s="108"/>
      <c r="D93" s="108"/>
      <c r="E93" s="108">
        <f t="shared" si="49"/>
        <v>1400000</v>
      </c>
      <c r="F93" s="108">
        <v>0</v>
      </c>
      <c r="G93" s="108">
        <v>0</v>
      </c>
      <c r="H93" s="108">
        <v>1400000</v>
      </c>
      <c r="I93" s="108"/>
      <c r="J93" s="108"/>
      <c r="K93" s="108"/>
      <c r="L93" s="108"/>
      <c r="M93" s="108"/>
      <c r="N93" s="108"/>
      <c r="O93" s="108"/>
      <c r="P93" s="108">
        <f t="shared" si="50"/>
        <v>1400000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22820000</v>
      </c>
      <c r="C114" s="137">
        <f t="shared" si="62"/>
        <v>0</v>
      </c>
      <c r="D114" s="137">
        <f t="shared" si="62"/>
        <v>0</v>
      </c>
      <c r="E114" s="137">
        <f t="shared" si="62"/>
        <v>22820000</v>
      </c>
      <c r="F114" s="137">
        <f t="shared" si="62"/>
        <v>0</v>
      </c>
      <c r="G114" s="137">
        <f t="shared" si="62"/>
        <v>0</v>
      </c>
      <c r="H114" s="137">
        <f t="shared" si="62"/>
        <v>1400000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1400000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6.1349693251533742E-2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22820000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22820000</v>
      </c>
      <c r="F115" s="139">
        <f t="shared" si="63"/>
        <v>0</v>
      </c>
      <c r="G115" s="139">
        <f t="shared" si="63"/>
        <v>0</v>
      </c>
      <c r="H115" s="139">
        <f t="shared" si="63"/>
        <v>1400000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1400000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6.1349693251533742E-2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JI/+KXg4vH3fhT/eYso6yavwR+uSqL2ug05BhLK/yL5y9EDreQJsYAMbJki7rWOmlj56jekqaoMsbzC/G7JLA==" saltValue="FjFQG/ILlv4zIhZEDQ4j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1314000</v>
      </c>
      <c r="C34" s="108"/>
      <c r="D34" s="108"/>
      <c r="E34" s="108">
        <f>$B34      +$C34      +$D34</f>
        <v>1314000</v>
      </c>
      <c r="F34" s="109">
        <v>1314000</v>
      </c>
      <c r="G34" s="110">
        <v>1314000</v>
      </c>
      <c r="H34" s="109">
        <v>178000</v>
      </c>
      <c r="I34" s="110"/>
      <c r="J34" s="109">
        <v>663000</v>
      </c>
      <c r="K34" s="110"/>
      <c r="L34" s="109">
        <v>113000</v>
      </c>
      <c r="M34" s="110"/>
      <c r="N34" s="109">
        <v>78000</v>
      </c>
      <c r="O34" s="110"/>
      <c r="P34" s="109">
        <f>$H34      +$J34      +$L34      +$N34</f>
        <v>1032000</v>
      </c>
      <c r="Q34" s="110">
        <f>$I34      +$K34      +$M34      +$O34</f>
        <v>0</v>
      </c>
      <c r="R34" s="54">
        <f>IF(($L34      =0),0,((($N34      -$L34      )/$L34      )*100))</f>
        <v>-30.973451327433626</v>
      </c>
      <c r="S34" s="55">
        <f>IF(($M34      =0),0,((($O34      -$M34      )/$M34      )*100))</f>
        <v>0</v>
      </c>
      <c r="T34" s="54">
        <f>IF(($E34      =0),0,(($P34      /$E34      )*100))</f>
        <v>78.538812785388117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1314000</v>
      </c>
      <c r="C35" s="111">
        <f>C34</f>
        <v>0</v>
      </c>
      <c r="D35" s="111"/>
      <c r="E35" s="111">
        <f>$B35      +$C35      +$D35</f>
        <v>1314000</v>
      </c>
      <c r="F35" s="112">
        <f t="shared" ref="F35:O35" si="17">F34</f>
        <v>1314000</v>
      </c>
      <c r="G35" s="113">
        <f t="shared" si="17"/>
        <v>1314000</v>
      </c>
      <c r="H35" s="112">
        <f t="shared" si="17"/>
        <v>178000</v>
      </c>
      <c r="I35" s="113">
        <f t="shared" si="17"/>
        <v>0</v>
      </c>
      <c r="J35" s="112">
        <f t="shared" si="17"/>
        <v>663000</v>
      </c>
      <c r="K35" s="113">
        <f t="shared" si="17"/>
        <v>0</v>
      </c>
      <c r="L35" s="112">
        <f t="shared" si="17"/>
        <v>113000</v>
      </c>
      <c r="M35" s="113">
        <f t="shared" si="17"/>
        <v>0</v>
      </c>
      <c r="N35" s="112">
        <f t="shared" si="17"/>
        <v>78000</v>
      </c>
      <c r="O35" s="113">
        <f t="shared" si="17"/>
        <v>0</v>
      </c>
      <c r="P35" s="112">
        <f>$H35      +$J35      +$L35      +$N35</f>
        <v>1032000</v>
      </c>
      <c r="Q35" s="113">
        <f>$I35      +$K35      +$M35      +$O35</f>
        <v>0</v>
      </c>
      <c r="R35" s="58">
        <f>IF(($L35      =0),0,((($N35      -$L35      )/$L35      )*100))</f>
        <v>-30.973451327433626</v>
      </c>
      <c r="S35" s="59">
        <f>IF(($M35      =0),0,((($O35      -$M35      )/$M35      )*100))</f>
        <v>0</v>
      </c>
      <c r="T35" s="58">
        <f>IF($E35   =0,0,($P35   /$E35   )*100)</f>
        <v>78.538812785388117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5434000</v>
      </c>
      <c r="C38" s="108">
        <v>3725000</v>
      </c>
      <c r="D38" s="108"/>
      <c r="E38" s="108">
        <f t="shared" si="18"/>
        <v>9159000</v>
      </c>
      <c r="F38" s="109">
        <v>5434000</v>
      </c>
      <c r="G38" s="110">
        <v>0</v>
      </c>
      <c r="H38" s="109"/>
      <c r="I38" s="110"/>
      <c r="J38" s="109"/>
      <c r="K38" s="110"/>
      <c r="L38" s="109"/>
      <c r="M38" s="110"/>
      <c r="N38" s="109">
        <v>59000</v>
      </c>
      <c r="O38" s="110"/>
      <c r="P38" s="109">
        <f t="shared" si="19"/>
        <v>59000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0.6441751282891145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5434000</v>
      </c>
      <c r="C42" s="111">
        <f>SUM(C37:C41)</f>
        <v>3725000</v>
      </c>
      <c r="D42" s="111"/>
      <c r="E42" s="111">
        <f t="shared" si="18"/>
        <v>9159000</v>
      </c>
      <c r="F42" s="112">
        <f t="shared" ref="F42:O42" si="25">SUM(F37:F41)</f>
        <v>5434000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59000</v>
      </c>
      <c r="O42" s="113">
        <f t="shared" si="25"/>
        <v>0</v>
      </c>
      <c r="P42" s="112">
        <f t="shared" si="19"/>
        <v>59000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>
        <v>20000000</v>
      </c>
      <c r="D53" s="108"/>
      <c r="E53" s="108">
        <f t="shared" si="26"/>
        <v>50000000</v>
      </c>
      <c r="F53" s="109">
        <v>50000000</v>
      </c>
      <c r="G53" s="110">
        <v>50000000</v>
      </c>
      <c r="H53" s="109">
        <v>5081000</v>
      </c>
      <c r="I53" s="110"/>
      <c r="J53" s="109">
        <v>1358000</v>
      </c>
      <c r="K53" s="110"/>
      <c r="L53" s="109">
        <v>9680000</v>
      </c>
      <c r="M53" s="110"/>
      <c r="N53" s="109">
        <v>5828000</v>
      </c>
      <c r="O53" s="110"/>
      <c r="P53" s="109">
        <f t="shared" si="27"/>
        <v>21947000</v>
      </c>
      <c r="Q53" s="110">
        <f t="shared" si="28"/>
        <v>0</v>
      </c>
      <c r="R53" s="54">
        <f t="shared" si="29"/>
        <v>-39.793388429752063</v>
      </c>
      <c r="S53" s="55">
        <f t="shared" si="30"/>
        <v>0</v>
      </c>
      <c r="T53" s="54">
        <f t="shared" si="31"/>
        <v>43.893999999999998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20000000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50000000</v>
      </c>
      <c r="H55" s="112">
        <f t="shared" si="33"/>
        <v>5081000</v>
      </c>
      <c r="I55" s="113">
        <f t="shared" si="33"/>
        <v>0</v>
      </c>
      <c r="J55" s="112">
        <f t="shared" si="33"/>
        <v>1358000</v>
      </c>
      <c r="K55" s="113">
        <f t="shared" si="33"/>
        <v>0</v>
      </c>
      <c r="L55" s="112">
        <f t="shared" si="33"/>
        <v>9680000</v>
      </c>
      <c r="M55" s="113">
        <f t="shared" si="33"/>
        <v>0</v>
      </c>
      <c r="N55" s="112">
        <f t="shared" si="33"/>
        <v>5828000</v>
      </c>
      <c r="O55" s="113">
        <f t="shared" si="33"/>
        <v>0</v>
      </c>
      <c r="P55" s="112">
        <f t="shared" si="27"/>
        <v>21947000</v>
      </c>
      <c r="Q55" s="113">
        <f t="shared" si="28"/>
        <v>0</v>
      </c>
      <c r="R55" s="58">
        <f t="shared" si="29"/>
        <v>-39.793388429752063</v>
      </c>
      <c r="S55" s="59">
        <f t="shared" si="30"/>
        <v>0</v>
      </c>
      <c r="T55" s="58">
        <f>IF((+$E45+$E47+$E49+$E50+$E53) =0,0,(P55   /(+$E45+$E47+$E49+$E50+$E53) )*100)</f>
        <v>43.893999999999998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40548000</v>
      </c>
      <c r="C69" s="120">
        <f>SUM(C9:C16,C19:C25,C28:C31,C34,C37:C41,C44:C54,C57:C60,C63:C67)</f>
        <v>23725000</v>
      </c>
      <c r="D69" s="120"/>
      <c r="E69" s="120">
        <f t="shared" si="35"/>
        <v>64273000</v>
      </c>
      <c r="F69" s="121">
        <f t="shared" ref="F69:O69" si="43">SUM(F9:F16,F19:F25,F28:F31,F34,F37:F41,F44:F54,F57:F60,F63:F67)</f>
        <v>60548000</v>
      </c>
      <c r="G69" s="122">
        <f t="shared" si="43"/>
        <v>55114000</v>
      </c>
      <c r="H69" s="121">
        <f t="shared" si="43"/>
        <v>5259000</v>
      </c>
      <c r="I69" s="122">
        <f t="shared" si="43"/>
        <v>0</v>
      </c>
      <c r="J69" s="121">
        <f t="shared" si="43"/>
        <v>2021000</v>
      </c>
      <c r="K69" s="122">
        <f t="shared" si="43"/>
        <v>0</v>
      </c>
      <c r="L69" s="121">
        <f t="shared" si="43"/>
        <v>9793000</v>
      </c>
      <c r="M69" s="122">
        <f t="shared" si="43"/>
        <v>0</v>
      </c>
      <c r="N69" s="121">
        <f t="shared" si="43"/>
        <v>5965000</v>
      </c>
      <c r="O69" s="122">
        <f t="shared" si="43"/>
        <v>0</v>
      </c>
      <c r="P69" s="121">
        <f t="shared" si="36"/>
        <v>23038000</v>
      </c>
      <c r="Q69" s="122">
        <f t="shared" si="37"/>
        <v>0</v>
      </c>
      <c r="R69" s="67">
        <f t="shared" si="38"/>
        <v>-39.089145307872968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41.800631418514349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32351000</v>
      </c>
      <c r="C71" s="108">
        <v>-87000</v>
      </c>
      <c r="D71" s="108"/>
      <c r="E71" s="108">
        <f>$B71      +$C71      +$D71</f>
        <v>32264000</v>
      </c>
      <c r="F71" s="109">
        <v>32264000</v>
      </c>
      <c r="G71" s="110">
        <v>32264000</v>
      </c>
      <c r="H71" s="109">
        <v>3923000</v>
      </c>
      <c r="I71" s="110"/>
      <c r="J71" s="109">
        <v>14207000</v>
      </c>
      <c r="K71" s="110"/>
      <c r="L71" s="109">
        <v>6633000</v>
      </c>
      <c r="M71" s="110"/>
      <c r="N71" s="109">
        <v>7501000</v>
      </c>
      <c r="O71" s="110"/>
      <c r="P71" s="109">
        <f>$H71      +$J71      +$L71      +$N71</f>
        <v>32264000</v>
      </c>
      <c r="Q71" s="110">
        <f>$I71      +$K71      +$M71      +$O71</f>
        <v>0</v>
      </c>
      <c r="R71" s="54">
        <f>IF(($L71      =0),0,((($N71      -$L71      )/$L71      )*100))</f>
        <v>13.086084727875772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32351000</v>
      </c>
      <c r="C73" s="117">
        <f>SUM(C71:C72)</f>
        <v>-87000</v>
      </c>
      <c r="D73" s="117"/>
      <c r="E73" s="117">
        <f>$B73      +$C73      +$D73</f>
        <v>32264000</v>
      </c>
      <c r="F73" s="118">
        <f t="shared" ref="F73:O73" si="44">SUM(F71:F72)</f>
        <v>32264000</v>
      </c>
      <c r="G73" s="119">
        <f t="shared" si="44"/>
        <v>32264000</v>
      </c>
      <c r="H73" s="118">
        <f t="shared" si="44"/>
        <v>3923000</v>
      </c>
      <c r="I73" s="119">
        <f t="shared" si="44"/>
        <v>0</v>
      </c>
      <c r="J73" s="118">
        <f t="shared" si="44"/>
        <v>14207000</v>
      </c>
      <c r="K73" s="119">
        <f t="shared" si="44"/>
        <v>0</v>
      </c>
      <c r="L73" s="118">
        <f t="shared" si="44"/>
        <v>6633000</v>
      </c>
      <c r="M73" s="119">
        <f t="shared" si="44"/>
        <v>0</v>
      </c>
      <c r="N73" s="118">
        <f t="shared" si="44"/>
        <v>7501000</v>
      </c>
      <c r="O73" s="119">
        <f t="shared" si="44"/>
        <v>0</v>
      </c>
      <c r="P73" s="118">
        <f>$H73      +$J73      +$L73      +$N73</f>
        <v>32264000</v>
      </c>
      <c r="Q73" s="119">
        <f>$I73      +$K73      +$M73      +$O73</f>
        <v>0</v>
      </c>
      <c r="R73" s="63">
        <f>IF(($L73      =0),0,((($N73      -$L73      )/$L73      )*100))</f>
        <v>13.086084727875772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32351000</v>
      </c>
      <c r="C74" s="120">
        <f>SUM(C71:C72)</f>
        <v>-87000</v>
      </c>
      <c r="D74" s="120"/>
      <c r="E74" s="120">
        <f>$B74      +$C74      +$D74</f>
        <v>32264000</v>
      </c>
      <c r="F74" s="121">
        <f t="shared" ref="F74:O74" si="45">SUM(F71:F72)</f>
        <v>32264000</v>
      </c>
      <c r="G74" s="122">
        <f t="shared" si="45"/>
        <v>32264000</v>
      </c>
      <c r="H74" s="121">
        <f t="shared" si="45"/>
        <v>3923000</v>
      </c>
      <c r="I74" s="122">
        <f t="shared" si="45"/>
        <v>0</v>
      </c>
      <c r="J74" s="121">
        <f t="shared" si="45"/>
        <v>14207000</v>
      </c>
      <c r="K74" s="122">
        <f t="shared" si="45"/>
        <v>0</v>
      </c>
      <c r="L74" s="121">
        <f t="shared" si="45"/>
        <v>6633000</v>
      </c>
      <c r="M74" s="122">
        <f t="shared" si="45"/>
        <v>0</v>
      </c>
      <c r="N74" s="121">
        <f t="shared" si="45"/>
        <v>7501000</v>
      </c>
      <c r="O74" s="122">
        <f t="shared" si="45"/>
        <v>0</v>
      </c>
      <c r="P74" s="121">
        <f>$H74      +$J74      +$L74      +$N74</f>
        <v>32264000</v>
      </c>
      <c r="Q74" s="122">
        <f>$I74      +$K74      +$M74      +$O74</f>
        <v>0</v>
      </c>
      <c r="R74" s="67">
        <f>IF(($L74      =0),0,((($N74      -$L74      )/$L74      )*100))</f>
        <v>13.086084727875772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72899000</v>
      </c>
      <c r="C75" s="120">
        <f>SUM(C9:C16,C19:C25,C28:C31,C34,C37:C41,C44:C54,C57:C60,C63:C67,C71:C72)</f>
        <v>23638000</v>
      </c>
      <c r="D75" s="120"/>
      <c r="E75" s="120">
        <f>$B75      +$C75      +$D75</f>
        <v>96537000</v>
      </c>
      <c r="F75" s="121">
        <f t="shared" ref="F75:O75" si="46">SUM(F9:F16,F19:F25,F28:F31,F34,F37:F41,F44:F54,F57:F60,F63:F67,F71:F72)</f>
        <v>92812000</v>
      </c>
      <c r="G75" s="122">
        <f t="shared" si="46"/>
        <v>87378000</v>
      </c>
      <c r="H75" s="121">
        <f t="shared" si="46"/>
        <v>9182000</v>
      </c>
      <c r="I75" s="122">
        <f t="shared" si="46"/>
        <v>0</v>
      </c>
      <c r="J75" s="121">
        <f t="shared" si="46"/>
        <v>16228000</v>
      </c>
      <c r="K75" s="122">
        <f t="shared" si="46"/>
        <v>0</v>
      </c>
      <c r="L75" s="121">
        <f t="shared" si="46"/>
        <v>16426000</v>
      </c>
      <c r="M75" s="122">
        <f t="shared" si="46"/>
        <v>0</v>
      </c>
      <c r="N75" s="121">
        <f t="shared" si="46"/>
        <v>13466000</v>
      </c>
      <c r="O75" s="122">
        <f t="shared" si="46"/>
        <v>0</v>
      </c>
      <c r="P75" s="121">
        <f>$H75      +$J75      +$L75      +$N75</f>
        <v>55302000</v>
      </c>
      <c r="Q75" s="122">
        <f>$I75      +$K75      +$M75      +$O75</f>
        <v>0</v>
      </c>
      <c r="R75" s="67">
        <f>IF(($L75      =0),0,((($N75      -$L75      )/$L75      )*100))</f>
        <v>-18.020211859247535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63.290530797225841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15901000</v>
      </c>
      <c r="C87" s="128">
        <f t="shared" si="48"/>
        <v>0</v>
      </c>
      <c r="D87" s="128">
        <f t="shared" si="48"/>
        <v>0</v>
      </c>
      <c r="E87" s="128">
        <f t="shared" si="48"/>
        <v>15901000</v>
      </c>
      <c r="F87" s="128">
        <f t="shared" si="48"/>
        <v>0</v>
      </c>
      <c r="G87" s="128">
        <f t="shared" si="48"/>
        <v>0</v>
      </c>
      <c r="H87" s="128">
        <f t="shared" si="48"/>
        <v>1189000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1189000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7.4775171372869629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14712000</v>
      </c>
      <c r="C91" s="108"/>
      <c r="D91" s="108"/>
      <c r="E91" s="108">
        <f t="shared" si="49"/>
        <v>14712000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1189000</v>
      </c>
      <c r="C93" s="108"/>
      <c r="D93" s="108"/>
      <c r="E93" s="108">
        <f t="shared" si="49"/>
        <v>1189000</v>
      </c>
      <c r="F93" s="108">
        <v>0</v>
      </c>
      <c r="G93" s="108">
        <v>0</v>
      </c>
      <c r="H93" s="108">
        <v>1189000</v>
      </c>
      <c r="I93" s="108"/>
      <c r="J93" s="108"/>
      <c r="K93" s="108"/>
      <c r="L93" s="108"/>
      <c r="M93" s="108"/>
      <c r="N93" s="108"/>
      <c r="O93" s="108"/>
      <c r="P93" s="108">
        <f t="shared" si="50"/>
        <v>1189000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15901000</v>
      </c>
      <c r="C114" s="137">
        <f t="shared" si="62"/>
        <v>0</v>
      </c>
      <c r="D114" s="137">
        <f t="shared" si="62"/>
        <v>0</v>
      </c>
      <c r="E114" s="137">
        <f t="shared" si="62"/>
        <v>15901000</v>
      </c>
      <c r="F114" s="137">
        <f t="shared" si="62"/>
        <v>0</v>
      </c>
      <c r="G114" s="137">
        <f t="shared" si="62"/>
        <v>0</v>
      </c>
      <c r="H114" s="137">
        <f t="shared" si="62"/>
        <v>1189000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1189000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7.4775171372869625E-2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15901000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15901000</v>
      </c>
      <c r="F115" s="139">
        <f t="shared" si="63"/>
        <v>0</v>
      </c>
      <c r="G115" s="139">
        <f t="shared" si="63"/>
        <v>0</v>
      </c>
      <c r="H115" s="139">
        <f t="shared" si="63"/>
        <v>1189000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1189000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7.4775171372869625E-2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QcJj1bbYxLa3o7CtOLm10WUckbx3k02hY+rY9He+8hGsCWUs3bjXVBCFJ/A6nb/KDr0YlW9jow5gEqVIO+wMA==" saltValue="BSo2TC3kgy4vK+xAeRdJ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432000</v>
      </c>
      <c r="I10" s="110"/>
      <c r="J10" s="109">
        <v>819000</v>
      </c>
      <c r="K10" s="110"/>
      <c r="L10" s="109">
        <v>105000</v>
      </c>
      <c r="M10" s="110">
        <v>1251000</v>
      </c>
      <c r="N10" s="109"/>
      <c r="O10" s="110"/>
      <c r="P10" s="109">
        <f t="shared" ref="P10:P17" si="1">$H10      +$J10      +$L10      +$N10</f>
        <v>1356000</v>
      </c>
      <c r="Q10" s="110">
        <f t="shared" ref="Q10:Q17" si="2">$I10      +$K10      +$M10      +$O10</f>
        <v>1251000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-100</v>
      </c>
      <c r="T10" s="54">
        <f t="shared" ref="T10:T16" si="5">IF(($E10      =0),0,(($P10      /$E10      )*100))</f>
        <v>45.2</v>
      </c>
      <c r="U10" s="56">
        <f t="shared" ref="U10:U16" si="6">IF(($E10      =0),0,(($Q10      /$E10      )*100))</f>
        <v>41.699999999999996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5000000</v>
      </c>
      <c r="C14" s="108"/>
      <c r="D14" s="108"/>
      <c r="E14" s="108">
        <f t="shared" si="0"/>
        <v>5000000</v>
      </c>
      <c r="F14" s="109">
        <v>5000000</v>
      </c>
      <c r="G14" s="110">
        <v>5000000</v>
      </c>
      <c r="H14" s="109"/>
      <c r="I14" s="110"/>
      <c r="J14" s="109"/>
      <c r="K14" s="110"/>
      <c r="L14" s="109">
        <v>4985000</v>
      </c>
      <c r="M14" s="110"/>
      <c r="N14" s="109">
        <v>15000</v>
      </c>
      <c r="O14" s="110"/>
      <c r="P14" s="109">
        <f t="shared" si="1"/>
        <v>5000000</v>
      </c>
      <c r="Q14" s="110">
        <f t="shared" si="2"/>
        <v>0</v>
      </c>
      <c r="R14" s="54">
        <f t="shared" si="3"/>
        <v>-99.699097291875631</v>
      </c>
      <c r="S14" s="55">
        <f t="shared" si="4"/>
        <v>0</v>
      </c>
      <c r="T14" s="54">
        <f t="shared" si="5"/>
        <v>100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241000</v>
      </c>
      <c r="D15" s="108"/>
      <c r="E15" s="108">
        <f t="shared" si="0"/>
        <v>341000</v>
      </c>
      <c r="F15" s="109">
        <v>341000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8100000</v>
      </c>
      <c r="C17" s="111">
        <f>SUM(C9:C16)</f>
        <v>241000</v>
      </c>
      <c r="D17" s="111"/>
      <c r="E17" s="111">
        <f t="shared" si="0"/>
        <v>8341000</v>
      </c>
      <c r="F17" s="112">
        <f t="shared" ref="F17:O17" si="7">SUM(F9:F16)</f>
        <v>8341000</v>
      </c>
      <c r="G17" s="113">
        <f t="shared" si="7"/>
        <v>8000000</v>
      </c>
      <c r="H17" s="112">
        <f t="shared" si="7"/>
        <v>432000</v>
      </c>
      <c r="I17" s="113">
        <f t="shared" si="7"/>
        <v>0</v>
      </c>
      <c r="J17" s="112">
        <f t="shared" si="7"/>
        <v>819000</v>
      </c>
      <c r="K17" s="113">
        <f t="shared" si="7"/>
        <v>0</v>
      </c>
      <c r="L17" s="112">
        <f t="shared" si="7"/>
        <v>5090000</v>
      </c>
      <c r="M17" s="113">
        <f t="shared" si="7"/>
        <v>1251000</v>
      </c>
      <c r="N17" s="112">
        <f t="shared" si="7"/>
        <v>15000</v>
      </c>
      <c r="O17" s="113">
        <f t="shared" si="7"/>
        <v>0</v>
      </c>
      <c r="P17" s="112">
        <f t="shared" si="1"/>
        <v>6356000</v>
      </c>
      <c r="Q17" s="113">
        <f t="shared" si="2"/>
        <v>1251000</v>
      </c>
      <c r="R17" s="58">
        <f t="shared" si="3"/>
        <v>-99.70530451866405</v>
      </c>
      <c r="S17" s="59">
        <f t="shared" si="4"/>
        <v>-100</v>
      </c>
      <c r="T17" s="58">
        <f>IF((SUM($E9:$E14))=0,0,(P17/(SUM($E9:$E14))*100))</f>
        <v>79.45</v>
      </c>
      <c r="U17" s="60">
        <f>IF((SUM($E9:$E14))=0,0,(Q17/(SUM($E9:$E14))*100))</f>
        <v>15.637499999999999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2177000</v>
      </c>
      <c r="C34" s="108"/>
      <c r="D34" s="108"/>
      <c r="E34" s="108">
        <f>$B34      +$C34      +$D34</f>
        <v>2177000</v>
      </c>
      <c r="F34" s="109">
        <v>2177000</v>
      </c>
      <c r="G34" s="110">
        <v>2177000</v>
      </c>
      <c r="H34" s="109">
        <v>60000</v>
      </c>
      <c r="I34" s="110"/>
      <c r="J34" s="109">
        <v>1696000</v>
      </c>
      <c r="K34" s="110"/>
      <c r="L34" s="109"/>
      <c r="M34" s="110">
        <v>2710000</v>
      </c>
      <c r="N34" s="109"/>
      <c r="O34" s="110"/>
      <c r="P34" s="109">
        <f>$H34      +$J34      +$L34      +$N34</f>
        <v>1756000</v>
      </c>
      <c r="Q34" s="110">
        <f>$I34      +$K34      +$M34      +$O34</f>
        <v>2710000</v>
      </c>
      <c r="R34" s="54">
        <f>IF(($L34      =0),0,((($N34      -$L34      )/$L34      )*100))</f>
        <v>0</v>
      </c>
      <c r="S34" s="55">
        <f>IF(($M34      =0),0,((($O34      -$M34      )/$M34      )*100))</f>
        <v>-100</v>
      </c>
      <c r="T34" s="54">
        <f>IF(($E34      =0),0,(($P34      /$E34      )*100))</f>
        <v>80.661460725769402</v>
      </c>
      <c r="U34" s="56">
        <f>IF(($E34      =0),0,(($Q34      /$E34      )*100))</f>
        <v>124.48323380799265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2177000</v>
      </c>
      <c r="C35" s="111">
        <f>C34</f>
        <v>0</v>
      </c>
      <c r="D35" s="111"/>
      <c r="E35" s="111">
        <f>$B35      +$C35      +$D35</f>
        <v>2177000</v>
      </c>
      <c r="F35" s="112">
        <f t="shared" ref="F35:O35" si="17">F34</f>
        <v>2177000</v>
      </c>
      <c r="G35" s="113">
        <f t="shared" si="17"/>
        <v>2177000</v>
      </c>
      <c r="H35" s="112">
        <f t="shared" si="17"/>
        <v>60000</v>
      </c>
      <c r="I35" s="113">
        <f t="shared" si="17"/>
        <v>0</v>
      </c>
      <c r="J35" s="112">
        <f t="shared" si="17"/>
        <v>1696000</v>
      </c>
      <c r="K35" s="113">
        <f t="shared" si="17"/>
        <v>0</v>
      </c>
      <c r="L35" s="112">
        <f t="shared" si="17"/>
        <v>0</v>
      </c>
      <c r="M35" s="113">
        <f t="shared" si="17"/>
        <v>2710000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1756000</v>
      </c>
      <c r="Q35" s="113">
        <f>$I35      +$K35      +$M35      +$O35</f>
        <v>2710000</v>
      </c>
      <c r="R35" s="58">
        <f>IF(($L35      =0),0,((($N35      -$L35      )/$L35      )*100))</f>
        <v>0</v>
      </c>
      <c r="S35" s="59">
        <f>IF(($M35      =0),0,((($O35      -$M35      )/$M35      )*100))</f>
        <v>-100</v>
      </c>
      <c r="T35" s="58">
        <f>IF($E35   =0,0,($P35   /$E35   )*100)</f>
        <v>80.661460725769402</v>
      </c>
      <c r="U35" s="60">
        <f>IF($E35   =0,0,($Q35   /$E35   )*100)</f>
        <v>124.48323380799265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10243000</v>
      </c>
      <c r="C37" s="108"/>
      <c r="D37" s="108"/>
      <c r="E37" s="108">
        <f t="shared" ref="E37:E42" si="18">$B37      +$C37      +$D37</f>
        <v>10243000</v>
      </c>
      <c r="F37" s="109">
        <v>10243000</v>
      </c>
      <c r="G37" s="110">
        <v>10243000</v>
      </c>
      <c r="H37" s="109"/>
      <c r="I37" s="110"/>
      <c r="J37" s="109">
        <v>446000</v>
      </c>
      <c r="K37" s="110"/>
      <c r="L37" s="109">
        <v>3960000</v>
      </c>
      <c r="M37" s="110">
        <v>765000</v>
      </c>
      <c r="N37" s="109"/>
      <c r="O37" s="110"/>
      <c r="P37" s="109">
        <f t="shared" ref="P37:P42" si="19">$H37      +$J37      +$L37      +$N37</f>
        <v>4406000</v>
      </c>
      <c r="Q37" s="110">
        <f t="shared" ref="Q37:Q42" si="20">$I37      +$K37      +$M37      +$O37</f>
        <v>765000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43.014741774870643</v>
      </c>
      <c r="U37" s="56">
        <f t="shared" ref="U37:U41" si="24">IF(($E37      =0),0,(($Q37      /$E37      )*100))</f>
        <v>7.4685150834716385</v>
      </c>
      <c r="V37" s="109">
        <v>2384000</v>
      </c>
      <c r="W37" s="110" t="s">
        <v>36</v>
      </c>
    </row>
    <row r="38" spans="1:23" ht="13" customHeight="1" x14ac:dyDescent="0.3">
      <c r="A38" s="53" t="s">
        <v>62</v>
      </c>
      <c r="B38" s="108">
        <v>472000</v>
      </c>
      <c r="C38" s="108">
        <v>228000</v>
      </c>
      <c r="D38" s="108"/>
      <c r="E38" s="108">
        <f t="shared" si="18"/>
        <v>700000</v>
      </c>
      <c r="F38" s="109">
        <v>472000</v>
      </c>
      <c r="G38" s="110">
        <v>0</v>
      </c>
      <c r="H38" s="109"/>
      <c r="I38" s="110"/>
      <c r="J38" s="109"/>
      <c r="K38" s="110"/>
      <c r="L38" s="109"/>
      <c r="M38" s="110"/>
      <c r="N38" s="109">
        <v>-66000</v>
      </c>
      <c r="O38" s="110"/>
      <c r="P38" s="109">
        <f t="shared" si="19"/>
        <v>-66000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-9.4285714285714288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10715000</v>
      </c>
      <c r="C42" s="111">
        <f>SUM(C37:C41)</f>
        <v>228000</v>
      </c>
      <c r="D42" s="111"/>
      <c r="E42" s="111">
        <f t="shared" si="18"/>
        <v>10943000</v>
      </c>
      <c r="F42" s="112">
        <f t="shared" ref="F42:O42" si="25">SUM(F37:F41)</f>
        <v>10715000</v>
      </c>
      <c r="G42" s="113">
        <f t="shared" si="25"/>
        <v>10243000</v>
      </c>
      <c r="H42" s="112">
        <f t="shared" si="25"/>
        <v>0</v>
      </c>
      <c r="I42" s="113">
        <f t="shared" si="25"/>
        <v>0</v>
      </c>
      <c r="J42" s="112">
        <f t="shared" si="25"/>
        <v>446000</v>
      </c>
      <c r="K42" s="113">
        <f t="shared" si="25"/>
        <v>0</v>
      </c>
      <c r="L42" s="112">
        <f t="shared" si="25"/>
        <v>3960000</v>
      </c>
      <c r="M42" s="113">
        <f t="shared" si="25"/>
        <v>765000</v>
      </c>
      <c r="N42" s="112">
        <f t="shared" si="25"/>
        <v>-66000</v>
      </c>
      <c r="O42" s="113">
        <f t="shared" si="25"/>
        <v>0</v>
      </c>
      <c r="P42" s="112">
        <f t="shared" si="19"/>
        <v>4340000</v>
      </c>
      <c r="Q42" s="113">
        <f t="shared" si="20"/>
        <v>765000</v>
      </c>
      <c r="R42" s="58">
        <f t="shared" si="21"/>
        <v>-101.66666666666666</v>
      </c>
      <c r="S42" s="59">
        <f t="shared" si="22"/>
        <v>-100</v>
      </c>
      <c r="T42" s="58">
        <f>IF((+$E37+$E40) =0,0,(P42   /(+$E37+$E40) )*100)</f>
        <v>42.370399297080937</v>
      </c>
      <c r="U42" s="60">
        <f>IF((+$E37+$E40) =0,0,(Q42   /(+$E37+$E40) )*100)</f>
        <v>7.4685150834716385</v>
      </c>
      <c r="V42" s="112">
        <f>SUM(V37:V41)</f>
        <v>2384000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53737000</v>
      </c>
      <c r="C46" s="108"/>
      <c r="D46" s="108"/>
      <c r="E46" s="108">
        <f t="shared" si="26"/>
        <v>53737000</v>
      </c>
      <c r="F46" s="109">
        <v>53737000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49996000</v>
      </c>
      <c r="C53" s="108">
        <v>18000000</v>
      </c>
      <c r="D53" s="108"/>
      <c r="E53" s="108">
        <f t="shared" si="26"/>
        <v>67996000</v>
      </c>
      <c r="F53" s="109">
        <v>67996000</v>
      </c>
      <c r="G53" s="110">
        <v>67996000</v>
      </c>
      <c r="H53" s="109">
        <v>7355000</v>
      </c>
      <c r="I53" s="110"/>
      <c r="J53" s="109">
        <v>4239000</v>
      </c>
      <c r="K53" s="110"/>
      <c r="L53" s="109">
        <v>21474000</v>
      </c>
      <c r="M53" s="110">
        <v>21224000</v>
      </c>
      <c r="N53" s="109">
        <v>11788000</v>
      </c>
      <c r="O53" s="110"/>
      <c r="P53" s="109">
        <f t="shared" si="27"/>
        <v>44856000</v>
      </c>
      <c r="Q53" s="110">
        <f t="shared" si="28"/>
        <v>21224000</v>
      </c>
      <c r="R53" s="54">
        <f t="shared" si="29"/>
        <v>-45.105709229766227</v>
      </c>
      <c r="S53" s="55">
        <f t="shared" si="30"/>
        <v>-100</v>
      </c>
      <c r="T53" s="54">
        <f t="shared" si="31"/>
        <v>65.968586387434556</v>
      </c>
      <c r="U53" s="56">
        <f t="shared" si="32"/>
        <v>31.213600800047058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103733000</v>
      </c>
      <c r="C55" s="111">
        <f>SUM(C44:C54)</f>
        <v>18000000</v>
      </c>
      <c r="D55" s="111"/>
      <c r="E55" s="111">
        <f t="shared" si="26"/>
        <v>121733000</v>
      </c>
      <c r="F55" s="112">
        <f t="shared" ref="F55:O55" si="33">SUM(F44:F54)</f>
        <v>121733000</v>
      </c>
      <c r="G55" s="113">
        <f t="shared" si="33"/>
        <v>67996000</v>
      </c>
      <c r="H55" s="112">
        <f t="shared" si="33"/>
        <v>7355000</v>
      </c>
      <c r="I55" s="113">
        <f t="shared" si="33"/>
        <v>0</v>
      </c>
      <c r="J55" s="112">
        <f t="shared" si="33"/>
        <v>4239000</v>
      </c>
      <c r="K55" s="113">
        <f t="shared" si="33"/>
        <v>0</v>
      </c>
      <c r="L55" s="112">
        <f t="shared" si="33"/>
        <v>21474000</v>
      </c>
      <c r="M55" s="113">
        <f t="shared" si="33"/>
        <v>21224000</v>
      </c>
      <c r="N55" s="112">
        <f t="shared" si="33"/>
        <v>11788000</v>
      </c>
      <c r="O55" s="113">
        <f t="shared" si="33"/>
        <v>0</v>
      </c>
      <c r="P55" s="112">
        <f t="shared" si="27"/>
        <v>44856000</v>
      </c>
      <c r="Q55" s="113">
        <f t="shared" si="28"/>
        <v>21224000</v>
      </c>
      <c r="R55" s="58">
        <f t="shared" si="29"/>
        <v>-45.105709229766227</v>
      </c>
      <c r="S55" s="59">
        <f t="shared" si="30"/>
        <v>-100</v>
      </c>
      <c r="T55" s="58">
        <f>IF((+$E45+$E47+$E49+$E50+$E53) =0,0,(P55   /(+$E45+$E47+$E49+$E50+$E53) )*100)</f>
        <v>65.968586387434556</v>
      </c>
      <c r="U55" s="60">
        <f>IF((+$E45+$E47+$E49+$E50+$E53) =0,0,(Q55   /(+$E45+$E47+$E49+$E50+$E53) )*100)</f>
        <v>31.213600800047058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124725000</v>
      </c>
      <c r="C69" s="120">
        <f>SUM(C9:C16,C19:C25,C28:C31,C34,C37:C41,C44:C54,C57:C60,C63:C67)</f>
        <v>18469000</v>
      </c>
      <c r="D69" s="120"/>
      <c r="E69" s="120">
        <f t="shared" si="35"/>
        <v>143194000</v>
      </c>
      <c r="F69" s="121">
        <f t="shared" ref="F69:O69" si="43">SUM(F9:F16,F19:F25,F28:F31,F34,F37:F41,F44:F54,F57:F60,F63:F67)</f>
        <v>142966000</v>
      </c>
      <c r="G69" s="122">
        <f t="shared" si="43"/>
        <v>88416000</v>
      </c>
      <c r="H69" s="121">
        <f t="shared" si="43"/>
        <v>7847000</v>
      </c>
      <c r="I69" s="122">
        <f t="shared" si="43"/>
        <v>0</v>
      </c>
      <c r="J69" s="121">
        <f t="shared" si="43"/>
        <v>7200000</v>
      </c>
      <c r="K69" s="122">
        <f t="shared" si="43"/>
        <v>0</v>
      </c>
      <c r="L69" s="121">
        <f t="shared" si="43"/>
        <v>30524000</v>
      </c>
      <c r="M69" s="122">
        <f t="shared" si="43"/>
        <v>25950000</v>
      </c>
      <c r="N69" s="121">
        <f t="shared" si="43"/>
        <v>11737000</v>
      </c>
      <c r="O69" s="122">
        <f t="shared" si="43"/>
        <v>0</v>
      </c>
      <c r="P69" s="121">
        <f t="shared" si="36"/>
        <v>57308000</v>
      </c>
      <c r="Q69" s="122">
        <f t="shared" si="37"/>
        <v>25950000</v>
      </c>
      <c r="R69" s="67">
        <f t="shared" si="38"/>
        <v>-61.548289870266018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64.816322837495477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29.349891422366991</v>
      </c>
      <c r="V69" s="121">
        <f>SUM(V9:V16,V19:V25,V28:V31,V34,V37:V41,V44:V54,V57:V60,V63:V67)</f>
        <v>2384000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77712000</v>
      </c>
      <c r="C71" s="108">
        <v>-222000</v>
      </c>
      <c r="D71" s="108"/>
      <c r="E71" s="108">
        <f>$B71      +$C71      +$D71</f>
        <v>77490000</v>
      </c>
      <c r="F71" s="109">
        <v>77490000</v>
      </c>
      <c r="G71" s="110">
        <v>77490000</v>
      </c>
      <c r="H71" s="109">
        <v>23583000</v>
      </c>
      <c r="I71" s="110"/>
      <c r="J71" s="109">
        <v>23023000</v>
      </c>
      <c r="K71" s="110"/>
      <c r="L71" s="109">
        <v>28469000</v>
      </c>
      <c r="M71" s="110"/>
      <c r="N71" s="109">
        <v>2369000</v>
      </c>
      <c r="O71" s="110"/>
      <c r="P71" s="109">
        <f>$H71      +$J71      +$L71      +$N71</f>
        <v>77444000</v>
      </c>
      <c r="Q71" s="110">
        <f>$I71      +$K71      +$M71      +$O71</f>
        <v>0</v>
      </c>
      <c r="R71" s="54">
        <f>IF(($L71      =0),0,((($N71      -$L71      )/$L71      )*100))</f>
        <v>-91.678668024869154</v>
      </c>
      <c r="S71" s="55">
        <f>IF(($M71      =0),0,((($O71      -$M71      )/$M71      )*100))</f>
        <v>0</v>
      </c>
      <c r="T71" s="54">
        <f>IF(($E71      =0),0,(($P71      /$E71      )*100))</f>
        <v>99.940637501613111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77712000</v>
      </c>
      <c r="C73" s="117">
        <f>SUM(C71:C72)</f>
        <v>-222000</v>
      </c>
      <c r="D73" s="117"/>
      <c r="E73" s="117">
        <f>$B73      +$C73      +$D73</f>
        <v>77490000</v>
      </c>
      <c r="F73" s="118">
        <f t="shared" ref="F73:O73" si="44">SUM(F71:F72)</f>
        <v>77490000</v>
      </c>
      <c r="G73" s="119">
        <f t="shared" si="44"/>
        <v>77490000</v>
      </c>
      <c r="H73" s="118">
        <f t="shared" si="44"/>
        <v>23583000</v>
      </c>
      <c r="I73" s="119">
        <f t="shared" si="44"/>
        <v>0</v>
      </c>
      <c r="J73" s="118">
        <f t="shared" si="44"/>
        <v>23023000</v>
      </c>
      <c r="K73" s="119">
        <f t="shared" si="44"/>
        <v>0</v>
      </c>
      <c r="L73" s="118">
        <f t="shared" si="44"/>
        <v>28469000</v>
      </c>
      <c r="M73" s="119">
        <f t="shared" si="44"/>
        <v>0</v>
      </c>
      <c r="N73" s="118">
        <f t="shared" si="44"/>
        <v>2369000</v>
      </c>
      <c r="O73" s="119">
        <f t="shared" si="44"/>
        <v>0</v>
      </c>
      <c r="P73" s="118">
        <f>$H73      +$J73      +$L73      +$N73</f>
        <v>77444000</v>
      </c>
      <c r="Q73" s="119">
        <f>$I73      +$K73      +$M73      +$O73</f>
        <v>0</v>
      </c>
      <c r="R73" s="63">
        <f>IF(($L73      =0),0,((($N73      -$L73      )/$L73      )*100))</f>
        <v>-91.678668024869154</v>
      </c>
      <c r="S73" s="64">
        <f>IF(($M73      =0),0,((($O73      -$M73      )/$M73      )*100))</f>
        <v>0</v>
      </c>
      <c r="T73" s="63">
        <f>IF(($E71      =0),0,(($P71      /$E71      )*100))</f>
        <v>99.940637501613111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77712000</v>
      </c>
      <c r="C74" s="120">
        <f>SUM(C71:C72)</f>
        <v>-222000</v>
      </c>
      <c r="D74" s="120"/>
      <c r="E74" s="120">
        <f>$B74      +$C74      +$D74</f>
        <v>77490000</v>
      </c>
      <c r="F74" s="121">
        <f t="shared" ref="F74:O74" si="45">SUM(F71:F72)</f>
        <v>77490000</v>
      </c>
      <c r="G74" s="122">
        <f t="shared" si="45"/>
        <v>77490000</v>
      </c>
      <c r="H74" s="121">
        <f t="shared" si="45"/>
        <v>23583000</v>
      </c>
      <c r="I74" s="122">
        <f t="shared" si="45"/>
        <v>0</v>
      </c>
      <c r="J74" s="121">
        <f t="shared" si="45"/>
        <v>23023000</v>
      </c>
      <c r="K74" s="122">
        <f t="shared" si="45"/>
        <v>0</v>
      </c>
      <c r="L74" s="121">
        <f t="shared" si="45"/>
        <v>28469000</v>
      </c>
      <c r="M74" s="122">
        <f t="shared" si="45"/>
        <v>0</v>
      </c>
      <c r="N74" s="121">
        <f t="shared" si="45"/>
        <v>2369000</v>
      </c>
      <c r="O74" s="122">
        <f t="shared" si="45"/>
        <v>0</v>
      </c>
      <c r="P74" s="121">
        <f>$H74      +$J74      +$L74      +$N74</f>
        <v>77444000</v>
      </c>
      <c r="Q74" s="122">
        <f>$I74      +$K74      +$M74      +$O74</f>
        <v>0</v>
      </c>
      <c r="R74" s="67">
        <f>IF(($L74      =0),0,((($N74      -$L74      )/$L74      )*100))</f>
        <v>-91.678668024869154</v>
      </c>
      <c r="S74" s="68">
        <f>IF(($M74      =0),0,((($O74      -$M74      )/$M74      )*100))</f>
        <v>0</v>
      </c>
      <c r="T74" s="67">
        <f>IF(($E71      =0),0,(($P71      /$E71      )*100))</f>
        <v>99.940637501613111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202437000</v>
      </c>
      <c r="C75" s="120">
        <f>SUM(C9:C16,C19:C25,C28:C31,C34,C37:C41,C44:C54,C57:C60,C63:C67,C71:C72)</f>
        <v>18247000</v>
      </c>
      <c r="D75" s="120"/>
      <c r="E75" s="120">
        <f>$B75      +$C75      +$D75</f>
        <v>220684000</v>
      </c>
      <c r="F75" s="121">
        <f t="shared" ref="F75:O75" si="46">SUM(F9:F16,F19:F25,F28:F31,F34,F37:F41,F44:F54,F57:F60,F63:F67,F71:F72)</f>
        <v>220456000</v>
      </c>
      <c r="G75" s="122">
        <f t="shared" si="46"/>
        <v>165906000</v>
      </c>
      <c r="H75" s="121">
        <f t="shared" si="46"/>
        <v>31430000</v>
      </c>
      <c r="I75" s="122">
        <f t="shared" si="46"/>
        <v>0</v>
      </c>
      <c r="J75" s="121">
        <f t="shared" si="46"/>
        <v>30223000</v>
      </c>
      <c r="K75" s="122">
        <f t="shared" si="46"/>
        <v>0</v>
      </c>
      <c r="L75" s="121">
        <f t="shared" si="46"/>
        <v>58993000</v>
      </c>
      <c r="M75" s="122">
        <f t="shared" si="46"/>
        <v>25950000</v>
      </c>
      <c r="N75" s="121">
        <f t="shared" si="46"/>
        <v>14106000</v>
      </c>
      <c r="O75" s="122">
        <f t="shared" si="46"/>
        <v>0</v>
      </c>
      <c r="P75" s="121">
        <f>$H75      +$J75      +$L75      +$N75</f>
        <v>134752000</v>
      </c>
      <c r="Q75" s="122">
        <f>$I75      +$K75      +$M75      +$O75</f>
        <v>25950000</v>
      </c>
      <c r="R75" s="67">
        <f>IF(($L75      =0),0,((($N75      -$L75      )/$L75      )*100))</f>
        <v>-76.088688488464726</v>
      </c>
      <c r="S75" s="68">
        <f>IF(($M75      =0),0,((($O75      -$M75      )/$M75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81.221896736706327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15.641387291598857</v>
      </c>
      <c r="V75" s="121">
        <f>SUM(V9:V16,V19:V25,V28:V31,V34,V37:V41,V44:V54,V57:V60,V63:V67,V71:V72)</f>
        <v>2384000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19039000</v>
      </c>
      <c r="C87" s="128">
        <f t="shared" si="48"/>
        <v>0</v>
      </c>
      <c r="D87" s="128">
        <f t="shared" si="48"/>
        <v>0</v>
      </c>
      <c r="E87" s="128">
        <f t="shared" si="48"/>
        <v>19039000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1200000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6.3028520405483484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17839000</v>
      </c>
      <c r="C91" s="108"/>
      <c r="D91" s="108"/>
      <c r="E91" s="108">
        <f t="shared" si="49"/>
        <v>17839000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1200000</v>
      </c>
      <c r="C93" s="108"/>
      <c r="D93" s="108"/>
      <c r="E93" s="108">
        <f t="shared" si="49"/>
        <v>1200000</v>
      </c>
      <c r="F93" s="108">
        <v>0</v>
      </c>
      <c r="G93" s="108">
        <v>0</v>
      </c>
      <c r="H93" s="108"/>
      <c r="I93" s="108"/>
      <c r="J93" s="108"/>
      <c r="K93" s="108"/>
      <c r="L93" s="108">
        <v>1200000</v>
      </c>
      <c r="M93" s="108"/>
      <c r="N93" s="108"/>
      <c r="O93" s="108"/>
      <c r="P93" s="108">
        <f t="shared" si="50"/>
        <v>1200000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19039000</v>
      </c>
      <c r="C114" s="137">
        <f t="shared" si="62"/>
        <v>0</v>
      </c>
      <c r="D114" s="137">
        <f t="shared" si="62"/>
        <v>0</v>
      </c>
      <c r="E114" s="137">
        <f t="shared" si="62"/>
        <v>19039000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1200000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6.3028520405483485E-2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19039000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19039000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1200000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6.3028520405483485E-2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wDBt0TPV7XhQecmvZFl+wQleaJeFUUMxkN4IN/us1QfX2kGqLueWXfrwrj9yinR1r9+lHd65gp7g9uQoPEMtg==" saltValue="3vKRsZW7N49S5xDOE9Rc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90000</v>
      </c>
      <c r="I10" s="110"/>
      <c r="J10" s="109">
        <v>90000</v>
      </c>
      <c r="K10" s="110"/>
      <c r="L10" s="109">
        <v>580000</v>
      </c>
      <c r="M10" s="110"/>
      <c r="N10" s="109"/>
      <c r="O10" s="110"/>
      <c r="P10" s="109">
        <f t="shared" ref="P10:P17" si="1">$H10      +$J10      +$L10      +$N10</f>
        <v>760000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76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90000</v>
      </c>
      <c r="I17" s="113">
        <f t="shared" si="7"/>
        <v>0</v>
      </c>
      <c r="J17" s="112">
        <f t="shared" si="7"/>
        <v>90000</v>
      </c>
      <c r="K17" s="113">
        <f t="shared" si="7"/>
        <v>0</v>
      </c>
      <c r="L17" s="112">
        <f t="shared" si="7"/>
        <v>580000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760000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76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5201000</v>
      </c>
      <c r="C21" s="108"/>
      <c r="D21" s="108"/>
      <c r="E21" s="108">
        <f t="shared" si="8"/>
        <v>5201000</v>
      </c>
      <c r="F21" s="109">
        <v>5201000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5201000</v>
      </c>
      <c r="C26" s="111">
        <f>SUM(C19:C25)</f>
        <v>0</v>
      </c>
      <c r="D26" s="111"/>
      <c r="E26" s="111">
        <f t="shared" si="8"/>
        <v>5201000</v>
      </c>
      <c r="F26" s="112">
        <f t="shared" ref="F26:O26" si="15">SUM(F19:F25)</f>
        <v>5201000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2761000</v>
      </c>
      <c r="C31" s="108"/>
      <c r="D31" s="108"/>
      <c r="E31" s="108">
        <f>$B31      +$C31      +$D31</f>
        <v>2761000</v>
      </c>
      <c r="F31" s="109">
        <v>2761000</v>
      </c>
      <c r="G31" s="110">
        <v>2761000</v>
      </c>
      <c r="H31" s="109">
        <v>719000</v>
      </c>
      <c r="I31" s="110"/>
      <c r="J31" s="109">
        <v>829000</v>
      </c>
      <c r="K31" s="110"/>
      <c r="L31" s="109">
        <v>281000</v>
      </c>
      <c r="M31" s="110">
        <v>1837890</v>
      </c>
      <c r="N31" s="109">
        <v>531000</v>
      </c>
      <c r="O31" s="110">
        <v>923109</v>
      </c>
      <c r="P31" s="109">
        <f>$H31      +$J31      +$L31      +$N31</f>
        <v>2360000</v>
      </c>
      <c r="Q31" s="110">
        <f>$I31      +$K31      +$M31      +$O31</f>
        <v>2760999</v>
      </c>
      <c r="R31" s="54">
        <f>IF(($L31      =0),0,((($N31      -$L31      )/$L31      )*100))</f>
        <v>88.967971530249116</v>
      </c>
      <c r="S31" s="55">
        <f>IF(($M31      =0),0,((($O31      -$M31      )/$M31      )*100))</f>
        <v>-49.773435842188597</v>
      </c>
      <c r="T31" s="54">
        <f>IF(($E31      =0),0,(($P31      /$E31      )*100))</f>
        <v>85.476276711336467</v>
      </c>
      <c r="U31" s="56">
        <f>IF(($E31      =0),0,(($Q31      /$E31      )*100))</f>
        <v>99.999963781238677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2761000</v>
      </c>
      <c r="C32" s="111">
        <f>SUM(C28:C31)</f>
        <v>0</v>
      </c>
      <c r="D32" s="111"/>
      <c r="E32" s="111">
        <f>$B32      +$C32      +$D32</f>
        <v>2761000</v>
      </c>
      <c r="F32" s="112">
        <f t="shared" ref="F32:O32" si="16">SUM(F28:F31)</f>
        <v>2761000</v>
      </c>
      <c r="G32" s="113">
        <f t="shared" si="16"/>
        <v>2761000</v>
      </c>
      <c r="H32" s="112">
        <f t="shared" si="16"/>
        <v>719000</v>
      </c>
      <c r="I32" s="113">
        <f t="shared" si="16"/>
        <v>0</v>
      </c>
      <c r="J32" s="112">
        <f t="shared" si="16"/>
        <v>829000</v>
      </c>
      <c r="K32" s="113">
        <f t="shared" si="16"/>
        <v>0</v>
      </c>
      <c r="L32" s="112">
        <f t="shared" si="16"/>
        <v>281000</v>
      </c>
      <c r="M32" s="113">
        <f t="shared" si="16"/>
        <v>1837890</v>
      </c>
      <c r="N32" s="112">
        <f t="shared" si="16"/>
        <v>531000</v>
      </c>
      <c r="O32" s="113">
        <f t="shared" si="16"/>
        <v>923109</v>
      </c>
      <c r="P32" s="112">
        <f>$H32      +$J32      +$L32      +$N32</f>
        <v>2360000</v>
      </c>
      <c r="Q32" s="113">
        <f>$I32      +$K32      +$M32      +$O32</f>
        <v>2760999</v>
      </c>
      <c r="R32" s="58">
        <f>IF(($L32      =0),0,((($N32      -$L32      )/$L32      )*100))</f>
        <v>88.967971530249116</v>
      </c>
      <c r="S32" s="59">
        <f>IF(($M32      =0),0,((($O32      -$M32      )/$M32      )*100))</f>
        <v>-49.773435842188597</v>
      </c>
      <c r="T32" s="58">
        <f>IF($E32   =0,0,($P32   /$E32   )*100)</f>
        <v>85.476276711336467</v>
      </c>
      <c r="U32" s="60">
        <f>IF($E32   =0,0,($Q32   /$E32   )*100)</f>
        <v>99.999963781238677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1452000</v>
      </c>
      <c r="C34" s="108">
        <v>-330000</v>
      </c>
      <c r="D34" s="108"/>
      <c r="E34" s="108">
        <f>$B34      +$C34      +$D34</f>
        <v>1122000</v>
      </c>
      <c r="F34" s="109">
        <v>1122000</v>
      </c>
      <c r="G34" s="110">
        <v>1122000</v>
      </c>
      <c r="H34" s="109">
        <v>245000</v>
      </c>
      <c r="I34" s="110"/>
      <c r="J34" s="109">
        <v>312000</v>
      </c>
      <c r="K34" s="110"/>
      <c r="L34" s="109"/>
      <c r="M34" s="110"/>
      <c r="N34" s="109">
        <v>141000</v>
      </c>
      <c r="O34" s="110"/>
      <c r="P34" s="109">
        <f>$H34      +$J34      +$L34      +$N34</f>
        <v>698000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62.21033868092691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1452000</v>
      </c>
      <c r="C35" s="111">
        <f>C34</f>
        <v>-330000</v>
      </c>
      <c r="D35" s="111"/>
      <c r="E35" s="111">
        <f>$B35      +$C35      +$D35</f>
        <v>1122000</v>
      </c>
      <c r="F35" s="112">
        <f t="shared" ref="F35:O35" si="17">F34</f>
        <v>1122000</v>
      </c>
      <c r="G35" s="113">
        <f t="shared" si="17"/>
        <v>1122000</v>
      </c>
      <c r="H35" s="112">
        <f t="shared" si="17"/>
        <v>245000</v>
      </c>
      <c r="I35" s="113">
        <f t="shared" si="17"/>
        <v>0</v>
      </c>
      <c r="J35" s="112">
        <f t="shared" si="17"/>
        <v>312000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141000</v>
      </c>
      <c r="O35" s="113">
        <f t="shared" si="17"/>
        <v>0</v>
      </c>
      <c r="P35" s="112">
        <f>$H35      +$J35      +$L35      +$N35</f>
        <v>698000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62.21033868092691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280000</v>
      </c>
      <c r="K40" s="110"/>
      <c r="L40" s="109"/>
      <c r="M40" s="110"/>
      <c r="N40" s="109">
        <v>3156000</v>
      </c>
      <c r="O40" s="110"/>
      <c r="P40" s="109">
        <f t="shared" si="19"/>
        <v>3436000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85.9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4000000</v>
      </c>
      <c r="H42" s="112">
        <f t="shared" si="25"/>
        <v>0</v>
      </c>
      <c r="I42" s="113">
        <f t="shared" si="25"/>
        <v>0</v>
      </c>
      <c r="J42" s="112">
        <f t="shared" si="25"/>
        <v>280000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3156000</v>
      </c>
      <c r="O42" s="113">
        <f t="shared" si="25"/>
        <v>0</v>
      </c>
      <c r="P42" s="112">
        <f t="shared" si="19"/>
        <v>3436000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85.9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14414000</v>
      </c>
      <c r="C69" s="120">
        <f>SUM(C9:C16,C19:C25,C28:C31,C34,C37:C41,C44:C54,C57:C60,C63:C67)</f>
        <v>-330000</v>
      </c>
      <c r="D69" s="120"/>
      <c r="E69" s="120">
        <f t="shared" si="35"/>
        <v>14084000</v>
      </c>
      <c r="F69" s="121">
        <f t="shared" ref="F69:O69" si="43">SUM(F9:F16,F19:F25,F28:F31,F34,F37:F41,F44:F54,F57:F60,F63:F67)</f>
        <v>14084000</v>
      </c>
      <c r="G69" s="122">
        <f t="shared" si="43"/>
        <v>8883000</v>
      </c>
      <c r="H69" s="121">
        <f t="shared" si="43"/>
        <v>1054000</v>
      </c>
      <c r="I69" s="122">
        <f t="shared" si="43"/>
        <v>0</v>
      </c>
      <c r="J69" s="121">
        <f t="shared" si="43"/>
        <v>1511000</v>
      </c>
      <c r="K69" s="122">
        <f t="shared" si="43"/>
        <v>0</v>
      </c>
      <c r="L69" s="121">
        <f t="shared" si="43"/>
        <v>861000</v>
      </c>
      <c r="M69" s="122">
        <f t="shared" si="43"/>
        <v>1837890</v>
      </c>
      <c r="N69" s="121">
        <f t="shared" si="43"/>
        <v>3828000</v>
      </c>
      <c r="O69" s="122">
        <f t="shared" si="43"/>
        <v>923109</v>
      </c>
      <c r="P69" s="121">
        <f t="shared" si="36"/>
        <v>7254000</v>
      </c>
      <c r="Q69" s="122">
        <f t="shared" si="37"/>
        <v>2760999</v>
      </c>
      <c r="R69" s="67">
        <f t="shared" si="38"/>
        <v>344.59930313588848</v>
      </c>
      <c r="S69" s="68">
        <f t="shared" si="39"/>
        <v>-49.773435842188597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81.661600810536981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31.081830462681527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14414000</v>
      </c>
      <c r="C75" s="120">
        <f>SUM(C9:C16,C19:C25,C28:C31,C34,C37:C41,C44:C54,C57:C60,C63:C67,C71:C72)</f>
        <v>-330000</v>
      </c>
      <c r="D75" s="120"/>
      <c r="E75" s="120">
        <f>$B75      +$C75      +$D75</f>
        <v>14084000</v>
      </c>
      <c r="F75" s="121">
        <f t="shared" ref="F75:O75" si="46">SUM(F9:F16,F19:F25,F28:F31,F34,F37:F41,F44:F54,F57:F60,F63:F67,F71:F72)</f>
        <v>14084000</v>
      </c>
      <c r="G75" s="122">
        <f t="shared" si="46"/>
        <v>8883000</v>
      </c>
      <c r="H75" s="121">
        <f t="shared" si="46"/>
        <v>1054000</v>
      </c>
      <c r="I75" s="122">
        <f t="shared" si="46"/>
        <v>0</v>
      </c>
      <c r="J75" s="121">
        <f t="shared" si="46"/>
        <v>1511000</v>
      </c>
      <c r="K75" s="122">
        <f t="shared" si="46"/>
        <v>0</v>
      </c>
      <c r="L75" s="121">
        <f t="shared" si="46"/>
        <v>861000</v>
      </c>
      <c r="M75" s="122">
        <f t="shared" si="46"/>
        <v>1837890</v>
      </c>
      <c r="N75" s="121">
        <f t="shared" si="46"/>
        <v>3828000</v>
      </c>
      <c r="O75" s="122">
        <f t="shared" si="46"/>
        <v>923109</v>
      </c>
      <c r="P75" s="121">
        <f>$H75      +$J75      +$L75      +$N75</f>
        <v>7254000</v>
      </c>
      <c r="Q75" s="122">
        <f>$I75      +$K75      +$M75      +$O75</f>
        <v>2760999</v>
      </c>
      <c r="R75" s="67">
        <f>IF(($L75      =0),0,((($N75      -$L75      )/$L75      )*100))</f>
        <v>344.59930313588848</v>
      </c>
      <c r="S75" s="68">
        <f>IF(($M75      =0),0,((($O75      -$M75      )/$M75      )*100))</f>
        <v>-49.773435842188597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81.661600810536981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31.081830462681527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12400000</v>
      </c>
      <c r="D87" s="128">
        <f t="shared" si="48"/>
        <v>0</v>
      </c>
      <c r="E87" s="128">
        <f t="shared" si="48"/>
        <v>12400000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12400000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12400000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12400000</v>
      </c>
      <c r="D94" s="108"/>
      <c r="E94" s="108">
        <f t="shared" si="49"/>
        <v>12400000</v>
      </c>
      <c r="F94" s="108">
        <v>0</v>
      </c>
      <c r="G94" s="108">
        <v>0</v>
      </c>
      <c r="H94" s="108"/>
      <c r="I94" s="108"/>
      <c r="J94" s="108"/>
      <c r="K94" s="108"/>
      <c r="L94" s="108">
        <v>12400000</v>
      </c>
      <c r="M94" s="108"/>
      <c r="N94" s="108"/>
      <c r="O94" s="108"/>
      <c r="P94" s="108">
        <f t="shared" si="50"/>
        <v>12400000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12400000</v>
      </c>
      <c r="D114" s="137">
        <f t="shared" si="62"/>
        <v>0</v>
      </c>
      <c r="E114" s="137">
        <f t="shared" si="62"/>
        <v>12400000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12400000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12400000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0</v>
      </c>
      <c r="C115" s="139">
        <f t="shared" ref="C115:Q115" si="63">C87</f>
        <v>12400000</v>
      </c>
      <c r="D115" s="139">
        <f t="shared" si="63"/>
        <v>0</v>
      </c>
      <c r="E115" s="139">
        <f t="shared" si="63"/>
        <v>12400000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12400000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12400000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OrVLuVqCpMNh4OfYkkExfwUoXa1s7WK+KLGXt14tzA5kJphf2eQAqUchw+If9EKiqZdZMdqHyRvHsZPuQzyrg==" saltValue="cMAjm65pobWVvS13GQdh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84000</v>
      </c>
      <c r="I10" s="110"/>
      <c r="J10" s="109">
        <v>517000</v>
      </c>
      <c r="K10" s="110">
        <v>1504434</v>
      </c>
      <c r="L10" s="109">
        <v>435000</v>
      </c>
      <c r="M10" s="110">
        <v>1262128</v>
      </c>
      <c r="N10" s="109"/>
      <c r="O10" s="110">
        <v>133438</v>
      </c>
      <c r="P10" s="109">
        <f t="shared" ref="P10:P17" si="1">$H10      +$J10      +$L10      +$N10</f>
        <v>1036000</v>
      </c>
      <c r="Q10" s="110">
        <f t="shared" ref="Q10:Q17" si="2">$I10      +$K10      +$M10      +$O10</f>
        <v>2900000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-89.427538252855499</v>
      </c>
      <c r="T10" s="54">
        <f t="shared" ref="T10:T16" si="5">IF(($E10      =0),0,(($P10      /$E10      )*100))</f>
        <v>35.724137931034484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84000</v>
      </c>
      <c r="I17" s="113">
        <f t="shared" si="7"/>
        <v>0</v>
      </c>
      <c r="J17" s="112">
        <f t="shared" si="7"/>
        <v>517000</v>
      </c>
      <c r="K17" s="113">
        <f t="shared" si="7"/>
        <v>1504434</v>
      </c>
      <c r="L17" s="112">
        <f t="shared" si="7"/>
        <v>435000</v>
      </c>
      <c r="M17" s="113">
        <f t="shared" si="7"/>
        <v>1262128</v>
      </c>
      <c r="N17" s="112">
        <f t="shared" si="7"/>
        <v>0</v>
      </c>
      <c r="O17" s="113">
        <f t="shared" si="7"/>
        <v>133438</v>
      </c>
      <c r="P17" s="112">
        <f t="shared" si="1"/>
        <v>1036000</v>
      </c>
      <c r="Q17" s="113">
        <f t="shared" si="2"/>
        <v>2900000</v>
      </c>
      <c r="R17" s="58">
        <f t="shared" si="3"/>
        <v>-100</v>
      </c>
      <c r="S17" s="59">
        <f t="shared" si="4"/>
        <v>-89.427538252855499</v>
      </c>
      <c r="T17" s="58">
        <f>IF((SUM($E9:$E14))=0,0,(P17/(SUM($E9:$E14))*100))</f>
        <v>35.724137931034484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1293000</v>
      </c>
      <c r="C34" s="108"/>
      <c r="D34" s="108"/>
      <c r="E34" s="108">
        <f>$B34      +$C34      +$D34</f>
        <v>1293000</v>
      </c>
      <c r="F34" s="109">
        <v>1293000</v>
      </c>
      <c r="G34" s="110">
        <v>1293000</v>
      </c>
      <c r="H34" s="109">
        <v>256000</v>
      </c>
      <c r="I34" s="110">
        <v>256000</v>
      </c>
      <c r="J34" s="109">
        <v>444000</v>
      </c>
      <c r="K34" s="110">
        <v>512000</v>
      </c>
      <c r="L34" s="109">
        <v>256000</v>
      </c>
      <c r="M34" s="110">
        <v>384000</v>
      </c>
      <c r="N34" s="109">
        <v>141000</v>
      </c>
      <c r="O34" s="110">
        <v>141000</v>
      </c>
      <c r="P34" s="109">
        <f>$H34      +$J34      +$L34      +$N34</f>
        <v>1097000</v>
      </c>
      <c r="Q34" s="110">
        <f>$I34      +$K34      +$M34      +$O34</f>
        <v>1293000</v>
      </c>
      <c r="R34" s="54">
        <f>IF(($L34      =0),0,((($N34      -$L34      )/$L34      )*100))</f>
        <v>-44.921875</v>
      </c>
      <c r="S34" s="55">
        <f>IF(($M34      =0),0,((($O34      -$M34      )/$M34      )*100))</f>
        <v>-63.28125</v>
      </c>
      <c r="T34" s="54">
        <f>IF(($E34      =0),0,(($P34      /$E34      )*100))</f>
        <v>84.8414539829853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1293000</v>
      </c>
      <c r="C35" s="111">
        <f>C34</f>
        <v>0</v>
      </c>
      <c r="D35" s="111"/>
      <c r="E35" s="111">
        <f>$B35      +$C35      +$D35</f>
        <v>1293000</v>
      </c>
      <c r="F35" s="112">
        <f t="shared" ref="F35:O35" si="17">F34</f>
        <v>1293000</v>
      </c>
      <c r="G35" s="113">
        <f t="shared" si="17"/>
        <v>1293000</v>
      </c>
      <c r="H35" s="112">
        <f t="shared" si="17"/>
        <v>256000</v>
      </c>
      <c r="I35" s="113">
        <f t="shared" si="17"/>
        <v>256000</v>
      </c>
      <c r="J35" s="112">
        <f t="shared" si="17"/>
        <v>444000</v>
      </c>
      <c r="K35" s="113">
        <f t="shared" si="17"/>
        <v>512000</v>
      </c>
      <c r="L35" s="112">
        <f t="shared" si="17"/>
        <v>256000</v>
      </c>
      <c r="M35" s="113">
        <f t="shared" si="17"/>
        <v>384000</v>
      </c>
      <c r="N35" s="112">
        <f t="shared" si="17"/>
        <v>141000</v>
      </c>
      <c r="O35" s="113">
        <f t="shared" si="17"/>
        <v>141000</v>
      </c>
      <c r="P35" s="112">
        <f>$H35      +$J35      +$L35      +$N35</f>
        <v>1097000</v>
      </c>
      <c r="Q35" s="113">
        <f>$I35      +$K35      +$M35      +$O35</f>
        <v>1293000</v>
      </c>
      <c r="R35" s="58">
        <f>IF(($L35      =0),0,((($N35      -$L35      )/$L35      )*100))</f>
        <v>-44.921875</v>
      </c>
      <c r="S35" s="59">
        <f>IF(($M35      =0),0,((($O35      -$M35      )/$M35      )*100))</f>
        <v>-63.28125</v>
      </c>
      <c r="T35" s="58">
        <f>IF($E35   =0,0,($P35   /$E35   )*100)</f>
        <v>84.8414539829853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25184000</v>
      </c>
      <c r="C37" s="108">
        <v>8554000</v>
      </c>
      <c r="D37" s="108"/>
      <c r="E37" s="108">
        <f t="shared" ref="E37:E42" si="18">$B37      +$C37      +$D37</f>
        <v>33738000</v>
      </c>
      <c r="F37" s="109">
        <v>33738000</v>
      </c>
      <c r="G37" s="110">
        <v>33738000</v>
      </c>
      <c r="H37" s="109">
        <v>10000000</v>
      </c>
      <c r="I37" s="110">
        <v>1842904</v>
      </c>
      <c r="J37" s="109"/>
      <c r="K37" s="110">
        <v>12249483</v>
      </c>
      <c r="L37" s="109">
        <v>6419000</v>
      </c>
      <c r="M37" s="110">
        <v>5761644</v>
      </c>
      <c r="N37" s="109">
        <v>14960000</v>
      </c>
      <c r="O37" s="110">
        <v>10850440</v>
      </c>
      <c r="P37" s="109">
        <f t="shared" ref="P37:P42" si="19">$H37      +$J37      +$L37      +$N37</f>
        <v>31379000</v>
      </c>
      <c r="Q37" s="110">
        <f t="shared" ref="Q37:Q42" si="20">$I37      +$K37      +$M37      +$O37</f>
        <v>30704471</v>
      </c>
      <c r="R37" s="54">
        <f t="shared" ref="R37:R42" si="21">IF(($L37      =0),0,((($N37      -$L37      )/$L37      )*100))</f>
        <v>133.05810873967908</v>
      </c>
      <c r="S37" s="55">
        <f t="shared" ref="S37:S42" si="22">IF(($M37      =0),0,((($O37      -$M37      )/$M37      )*100))</f>
        <v>88.321944222864175</v>
      </c>
      <c r="T37" s="54">
        <f t="shared" ref="T37:T41" si="23">IF(($E37      =0),0,(($P37      /$E37      )*100))</f>
        <v>93.007884284782733</v>
      </c>
      <c r="U37" s="56">
        <f t="shared" ref="U37:U41" si="24">IF(($E37      =0),0,(($Q37      /$E37      )*100))</f>
        <v>91.008568972671767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16019000</v>
      </c>
      <c r="C38" s="108">
        <v>27042000</v>
      </c>
      <c r="D38" s="108"/>
      <c r="E38" s="108">
        <f t="shared" si="18"/>
        <v>43061000</v>
      </c>
      <c r="F38" s="109">
        <v>16019000</v>
      </c>
      <c r="G38" s="110">
        <v>0</v>
      </c>
      <c r="H38" s="109"/>
      <c r="I38" s="110"/>
      <c r="J38" s="109"/>
      <c r="K38" s="110"/>
      <c r="L38" s="109"/>
      <c r="M38" s="110"/>
      <c r="N38" s="109">
        <v>-266000</v>
      </c>
      <c r="O38" s="110"/>
      <c r="P38" s="109">
        <f t="shared" si="19"/>
        <v>-266000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-0.6177283388681174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41203000</v>
      </c>
      <c r="C42" s="111">
        <f>SUM(C37:C41)</f>
        <v>35596000</v>
      </c>
      <c r="D42" s="111"/>
      <c r="E42" s="111">
        <f t="shared" si="18"/>
        <v>76799000</v>
      </c>
      <c r="F42" s="112">
        <f t="shared" ref="F42:O42" si="25">SUM(F37:F41)</f>
        <v>49757000</v>
      </c>
      <c r="G42" s="113">
        <f t="shared" si="25"/>
        <v>33738000</v>
      </c>
      <c r="H42" s="112">
        <f t="shared" si="25"/>
        <v>10000000</v>
      </c>
      <c r="I42" s="113">
        <f t="shared" si="25"/>
        <v>1842904</v>
      </c>
      <c r="J42" s="112">
        <f t="shared" si="25"/>
        <v>0</v>
      </c>
      <c r="K42" s="113">
        <f t="shared" si="25"/>
        <v>12249483</v>
      </c>
      <c r="L42" s="112">
        <f t="shared" si="25"/>
        <v>6419000</v>
      </c>
      <c r="M42" s="113">
        <f t="shared" si="25"/>
        <v>5761644</v>
      </c>
      <c r="N42" s="112">
        <f t="shared" si="25"/>
        <v>14694000</v>
      </c>
      <c r="O42" s="113">
        <f t="shared" si="25"/>
        <v>10850440</v>
      </c>
      <c r="P42" s="112">
        <f t="shared" si="19"/>
        <v>31113000</v>
      </c>
      <c r="Q42" s="113">
        <f t="shared" si="20"/>
        <v>30704471</v>
      </c>
      <c r="R42" s="58">
        <f t="shared" si="21"/>
        <v>128.91416108428103</v>
      </c>
      <c r="S42" s="59">
        <f t="shared" si="22"/>
        <v>88.321944222864175</v>
      </c>
      <c r="T42" s="58">
        <f>IF((+$E37+$E40) =0,0,(P42   /(+$E37+$E40) )*100)</f>
        <v>92.219455806508975</v>
      </c>
      <c r="U42" s="60">
        <f>IF((+$E37+$E40) =0,0,(Q42   /(+$E37+$E40) )*100)</f>
        <v>91.008568972671767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35000000</v>
      </c>
      <c r="C46" s="108"/>
      <c r="D46" s="108"/>
      <c r="E46" s="108">
        <f t="shared" si="26"/>
        <v>35000000</v>
      </c>
      <c r="F46" s="109">
        <v>35000000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17650000</v>
      </c>
      <c r="C54" s="108"/>
      <c r="D54" s="108"/>
      <c r="E54" s="108">
        <f t="shared" si="26"/>
        <v>17650000</v>
      </c>
      <c r="F54" s="109">
        <v>17650000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52650000</v>
      </c>
      <c r="C55" s="111">
        <f>SUM(C44:C54)</f>
        <v>0</v>
      </c>
      <c r="D55" s="111"/>
      <c r="E55" s="111">
        <f t="shared" si="26"/>
        <v>52650000</v>
      </c>
      <c r="F55" s="112">
        <f t="shared" ref="F55:O55" si="33">SUM(F44:F54)</f>
        <v>52650000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98046000</v>
      </c>
      <c r="C69" s="120">
        <f>SUM(C9:C16,C19:C25,C28:C31,C34,C37:C41,C44:C54,C57:C60,C63:C67)</f>
        <v>35596000</v>
      </c>
      <c r="D69" s="120"/>
      <c r="E69" s="120">
        <f t="shared" si="35"/>
        <v>133642000</v>
      </c>
      <c r="F69" s="121">
        <f t="shared" ref="F69:O69" si="43">SUM(F9:F16,F19:F25,F28:F31,F34,F37:F41,F44:F54,F57:F60,F63:F67)</f>
        <v>106600000</v>
      </c>
      <c r="G69" s="122">
        <f t="shared" si="43"/>
        <v>37931000</v>
      </c>
      <c r="H69" s="121">
        <f t="shared" si="43"/>
        <v>10340000</v>
      </c>
      <c r="I69" s="122">
        <f t="shared" si="43"/>
        <v>2098904</v>
      </c>
      <c r="J69" s="121">
        <f t="shared" si="43"/>
        <v>961000</v>
      </c>
      <c r="K69" s="122">
        <f t="shared" si="43"/>
        <v>14265917</v>
      </c>
      <c r="L69" s="121">
        <f t="shared" si="43"/>
        <v>7110000</v>
      </c>
      <c r="M69" s="122">
        <f t="shared" si="43"/>
        <v>7407772</v>
      </c>
      <c r="N69" s="121">
        <f t="shared" si="43"/>
        <v>14835000</v>
      </c>
      <c r="O69" s="122">
        <f t="shared" si="43"/>
        <v>11124878</v>
      </c>
      <c r="P69" s="121">
        <f t="shared" si="36"/>
        <v>33246000</v>
      </c>
      <c r="Q69" s="122">
        <f t="shared" si="37"/>
        <v>34897471</v>
      </c>
      <c r="R69" s="67">
        <f t="shared" si="38"/>
        <v>108.64978902953585</v>
      </c>
      <c r="S69" s="68">
        <f t="shared" si="39"/>
        <v>50.178461216138935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87.648625135113761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92.002507184097439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329018000</v>
      </c>
      <c r="C71" s="108">
        <v>-2095000</v>
      </c>
      <c r="D71" s="108"/>
      <c r="E71" s="108">
        <f>$B71      +$C71      +$D71</f>
        <v>326923000</v>
      </c>
      <c r="F71" s="109">
        <v>326923000</v>
      </c>
      <c r="G71" s="110">
        <v>326923000</v>
      </c>
      <c r="H71" s="109">
        <v>46949000</v>
      </c>
      <c r="I71" s="110">
        <v>35777374</v>
      </c>
      <c r="J71" s="109">
        <v>117169000</v>
      </c>
      <c r="K71" s="110">
        <v>74497136</v>
      </c>
      <c r="L71" s="109">
        <v>77297000</v>
      </c>
      <c r="M71" s="110">
        <v>48687782</v>
      </c>
      <c r="N71" s="109">
        <v>83891000</v>
      </c>
      <c r="O71" s="110">
        <v>38308163</v>
      </c>
      <c r="P71" s="109">
        <f>$H71      +$J71      +$L71      +$N71</f>
        <v>325306000</v>
      </c>
      <c r="Q71" s="110">
        <f>$I71      +$K71      +$M71      +$O71</f>
        <v>197270455</v>
      </c>
      <c r="R71" s="54">
        <f>IF(($L71      =0),0,((($N71      -$L71      )/$L71      )*100))</f>
        <v>8.5307321112074206</v>
      </c>
      <c r="S71" s="55">
        <f>IF(($M71      =0),0,((($O71      -$M71      )/$M71      )*100))</f>
        <v>-21.318734544120328</v>
      </c>
      <c r="T71" s="54">
        <f>IF(($E71      =0),0,(($P71      /$E71      )*100))</f>
        <v>99.505388118914851</v>
      </c>
      <c r="U71" s="56">
        <f>IF(($E71      =0),0,(($Q71      /$E71      )*100))</f>
        <v>60.3415651391918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329018000</v>
      </c>
      <c r="C73" s="117">
        <f>SUM(C71:C72)</f>
        <v>-2095000</v>
      </c>
      <c r="D73" s="117"/>
      <c r="E73" s="117">
        <f>$B73      +$C73      +$D73</f>
        <v>326923000</v>
      </c>
      <c r="F73" s="118">
        <f t="shared" ref="F73:O73" si="44">SUM(F71:F72)</f>
        <v>326923000</v>
      </c>
      <c r="G73" s="119">
        <f t="shared" si="44"/>
        <v>326923000</v>
      </c>
      <c r="H73" s="118">
        <f t="shared" si="44"/>
        <v>46949000</v>
      </c>
      <c r="I73" s="119">
        <f t="shared" si="44"/>
        <v>35777374</v>
      </c>
      <c r="J73" s="118">
        <f t="shared" si="44"/>
        <v>117169000</v>
      </c>
      <c r="K73" s="119">
        <f t="shared" si="44"/>
        <v>74497136</v>
      </c>
      <c r="L73" s="118">
        <f t="shared" si="44"/>
        <v>77297000</v>
      </c>
      <c r="M73" s="119">
        <f t="shared" si="44"/>
        <v>48687782</v>
      </c>
      <c r="N73" s="118">
        <f t="shared" si="44"/>
        <v>83891000</v>
      </c>
      <c r="O73" s="119">
        <f t="shared" si="44"/>
        <v>38308163</v>
      </c>
      <c r="P73" s="118">
        <f>$H73      +$J73      +$L73      +$N73</f>
        <v>325306000</v>
      </c>
      <c r="Q73" s="119">
        <f>$I73      +$K73      +$M73      +$O73</f>
        <v>197270455</v>
      </c>
      <c r="R73" s="63">
        <f>IF(($L73      =0),0,((($N73      -$L73      )/$L73      )*100))</f>
        <v>8.5307321112074206</v>
      </c>
      <c r="S73" s="64">
        <f>IF(($M73      =0),0,((($O73      -$M73      )/$M73      )*100))</f>
        <v>-21.318734544120328</v>
      </c>
      <c r="T73" s="63">
        <f>IF(($E71      =0),0,(($P71      /$E71      )*100))</f>
        <v>99.505388118914851</v>
      </c>
      <c r="U73" s="65">
        <f>IF($E71   =0,0,($Q71   /$E71 )*100)</f>
        <v>60.3415651391918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329018000</v>
      </c>
      <c r="C74" s="120">
        <f>SUM(C71:C72)</f>
        <v>-2095000</v>
      </c>
      <c r="D74" s="120"/>
      <c r="E74" s="120">
        <f>$B74      +$C74      +$D74</f>
        <v>326923000</v>
      </c>
      <c r="F74" s="121">
        <f t="shared" ref="F74:O74" si="45">SUM(F71:F72)</f>
        <v>326923000</v>
      </c>
      <c r="G74" s="122">
        <f t="shared" si="45"/>
        <v>326923000</v>
      </c>
      <c r="H74" s="121">
        <f t="shared" si="45"/>
        <v>46949000</v>
      </c>
      <c r="I74" s="122">
        <f t="shared" si="45"/>
        <v>35777374</v>
      </c>
      <c r="J74" s="121">
        <f t="shared" si="45"/>
        <v>117169000</v>
      </c>
      <c r="K74" s="122">
        <f t="shared" si="45"/>
        <v>74497136</v>
      </c>
      <c r="L74" s="121">
        <f t="shared" si="45"/>
        <v>77297000</v>
      </c>
      <c r="M74" s="122">
        <f t="shared" si="45"/>
        <v>48687782</v>
      </c>
      <c r="N74" s="121">
        <f t="shared" si="45"/>
        <v>83891000</v>
      </c>
      <c r="O74" s="122">
        <f t="shared" si="45"/>
        <v>38308163</v>
      </c>
      <c r="P74" s="121">
        <f>$H74      +$J74      +$L74      +$N74</f>
        <v>325306000</v>
      </c>
      <c r="Q74" s="122">
        <f>$I74      +$K74      +$M74      +$O74</f>
        <v>197270455</v>
      </c>
      <c r="R74" s="67">
        <f>IF(($L74      =0),0,((($N74      -$L74      )/$L74      )*100))</f>
        <v>8.5307321112074206</v>
      </c>
      <c r="S74" s="68">
        <f>IF(($M74      =0),0,((($O74      -$M74      )/$M74      )*100))</f>
        <v>-21.318734544120328</v>
      </c>
      <c r="T74" s="67">
        <f>IF(($E71      =0),0,(($P71      /$E71      )*100))</f>
        <v>99.505388118914851</v>
      </c>
      <c r="U74" s="71">
        <f>IF($E71   =0,0,($Q71   /$E71 )*100)</f>
        <v>60.3415651391918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427064000</v>
      </c>
      <c r="C75" s="120">
        <f>SUM(C9:C16,C19:C25,C28:C31,C34,C37:C41,C44:C54,C57:C60,C63:C67,C71:C72)</f>
        <v>33501000</v>
      </c>
      <c r="D75" s="120"/>
      <c r="E75" s="120">
        <f>$B75      +$C75      +$D75</f>
        <v>460565000</v>
      </c>
      <c r="F75" s="121">
        <f t="shared" ref="F75:O75" si="46">SUM(F9:F16,F19:F25,F28:F31,F34,F37:F41,F44:F54,F57:F60,F63:F67,F71:F72)</f>
        <v>433523000</v>
      </c>
      <c r="G75" s="122">
        <f t="shared" si="46"/>
        <v>364854000</v>
      </c>
      <c r="H75" s="121">
        <f t="shared" si="46"/>
        <v>57289000</v>
      </c>
      <c r="I75" s="122">
        <f t="shared" si="46"/>
        <v>37876278</v>
      </c>
      <c r="J75" s="121">
        <f t="shared" si="46"/>
        <v>118130000</v>
      </c>
      <c r="K75" s="122">
        <f t="shared" si="46"/>
        <v>88763053</v>
      </c>
      <c r="L75" s="121">
        <f t="shared" si="46"/>
        <v>84407000</v>
      </c>
      <c r="M75" s="122">
        <f t="shared" si="46"/>
        <v>56095554</v>
      </c>
      <c r="N75" s="121">
        <f t="shared" si="46"/>
        <v>98726000</v>
      </c>
      <c r="O75" s="122">
        <f t="shared" si="46"/>
        <v>49433041</v>
      </c>
      <c r="P75" s="121">
        <f>$H75      +$J75      +$L75      +$N75</f>
        <v>358552000</v>
      </c>
      <c r="Q75" s="122">
        <f>$I75      +$K75      +$M75      +$O75</f>
        <v>232167926</v>
      </c>
      <c r="R75" s="67">
        <f>IF(($L75      =0),0,((($N75      -$L75      )/$L75      )*100))</f>
        <v>16.964232824291827</v>
      </c>
      <c r="S75" s="68">
        <f>IF(($M75      =0),0,((($O75      -$M75      )/$M75      )*100))</f>
        <v>-11.877078529253851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98.272733751034664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63.633104200584341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52984000</v>
      </c>
      <c r="C87" s="128">
        <f t="shared" si="48"/>
        <v>-19192000</v>
      </c>
      <c r="D87" s="128">
        <f t="shared" si="48"/>
        <v>0</v>
      </c>
      <c r="E87" s="128">
        <f t="shared" si="48"/>
        <v>33792000</v>
      </c>
      <c r="F87" s="128">
        <f t="shared" si="48"/>
        <v>0</v>
      </c>
      <c r="G87" s="128">
        <f t="shared" si="48"/>
        <v>0</v>
      </c>
      <c r="H87" s="128">
        <f t="shared" si="48"/>
        <v>1400000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1400000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4.1429924242424239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51584000</v>
      </c>
      <c r="C91" s="108">
        <v>-19192000</v>
      </c>
      <c r="D91" s="108"/>
      <c r="E91" s="108">
        <f t="shared" si="49"/>
        <v>32392000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1400000</v>
      </c>
      <c r="C93" s="108"/>
      <c r="D93" s="108"/>
      <c r="E93" s="108">
        <f t="shared" si="49"/>
        <v>1400000</v>
      </c>
      <c r="F93" s="108">
        <v>0</v>
      </c>
      <c r="G93" s="108">
        <v>0</v>
      </c>
      <c r="H93" s="108">
        <v>1400000</v>
      </c>
      <c r="I93" s="108"/>
      <c r="J93" s="108"/>
      <c r="K93" s="108"/>
      <c r="L93" s="108"/>
      <c r="M93" s="108"/>
      <c r="N93" s="108"/>
      <c r="O93" s="108"/>
      <c r="P93" s="108">
        <f t="shared" si="50"/>
        <v>1400000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52984000</v>
      </c>
      <c r="C114" s="137">
        <f t="shared" si="62"/>
        <v>-19192000</v>
      </c>
      <c r="D114" s="137">
        <f t="shared" si="62"/>
        <v>0</v>
      </c>
      <c r="E114" s="137">
        <f t="shared" si="62"/>
        <v>33792000</v>
      </c>
      <c r="F114" s="137">
        <f t="shared" si="62"/>
        <v>0</v>
      </c>
      <c r="G114" s="137">
        <f t="shared" si="62"/>
        <v>0</v>
      </c>
      <c r="H114" s="137">
        <f t="shared" si="62"/>
        <v>1400000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1400000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4.142992424242424E-2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52984000</v>
      </c>
      <c r="C115" s="139">
        <f t="shared" ref="C115:Q115" si="63">C87</f>
        <v>-19192000</v>
      </c>
      <c r="D115" s="139">
        <f t="shared" si="63"/>
        <v>0</v>
      </c>
      <c r="E115" s="139">
        <f t="shared" si="63"/>
        <v>33792000</v>
      </c>
      <c r="F115" s="139">
        <f t="shared" si="63"/>
        <v>0</v>
      </c>
      <c r="G115" s="139">
        <f t="shared" si="63"/>
        <v>0</v>
      </c>
      <c r="H115" s="139">
        <f t="shared" si="63"/>
        <v>1400000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1400000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4.142992424242424E-2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WxY/s6UGYwlLHV5p7qrxT63wLu+uvEJwDJCwxwa4zIwEI1/nJ/7CEPBV348QpHSLY548eLFWsfIiLfc3VRASw==" saltValue="li1sRVOzGBwDVc0fxlc8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242000</v>
      </c>
      <c r="I10" s="110">
        <v>161773</v>
      </c>
      <c r="J10" s="109">
        <v>80000</v>
      </c>
      <c r="K10" s="110">
        <v>194217</v>
      </c>
      <c r="L10" s="109"/>
      <c r="M10" s="110">
        <v>160180</v>
      </c>
      <c r="N10" s="109"/>
      <c r="O10" s="110">
        <v>1073619</v>
      </c>
      <c r="P10" s="109">
        <f t="shared" ref="P10:P17" si="1">$H10      +$J10      +$L10      +$N10</f>
        <v>322000</v>
      </c>
      <c r="Q10" s="110">
        <f t="shared" ref="Q10:Q17" si="2">$I10      +$K10      +$M10      +$O10</f>
        <v>1589789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570.25783493569736</v>
      </c>
      <c r="T10" s="54">
        <f t="shared" ref="T10:T16" si="5">IF(($E10      =0),0,(($P10      /$E10      )*100))</f>
        <v>17.888888888888886</v>
      </c>
      <c r="U10" s="56">
        <f t="shared" ref="U10:U16" si="6">IF(($E10      =0),0,(($Q10      /$E10      )*100))</f>
        <v>88.32161111111111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12500000</v>
      </c>
      <c r="C14" s="108">
        <v>-1920000</v>
      </c>
      <c r="D14" s="108"/>
      <c r="E14" s="108">
        <f t="shared" si="0"/>
        <v>10580000</v>
      </c>
      <c r="F14" s="109">
        <v>10580000</v>
      </c>
      <c r="G14" s="110">
        <v>10580000</v>
      </c>
      <c r="H14" s="109">
        <v>2500000</v>
      </c>
      <c r="I14" s="110">
        <v>3120360</v>
      </c>
      <c r="J14" s="109"/>
      <c r="K14" s="110">
        <v>2058843</v>
      </c>
      <c r="L14" s="109"/>
      <c r="M14" s="110">
        <v>236876</v>
      </c>
      <c r="N14" s="109">
        <v>3077000</v>
      </c>
      <c r="O14" s="110"/>
      <c r="P14" s="109">
        <f t="shared" si="1"/>
        <v>5577000</v>
      </c>
      <c r="Q14" s="110">
        <f t="shared" si="2"/>
        <v>5416079</v>
      </c>
      <c r="R14" s="54">
        <f t="shared" si="3"/>
        <v>0</v>
      </c>
      <c r="S14" s="55">
        <f t="shared" si="4"/>
        <v>-100</v>
      </c>
      <c r="T14" s="54">
        <f t="shared" si="5"/>
        <v>52.71266540642722</v>
      </c>
      <c r="U14" s="56">
        <f t="shared" si="6"/>
        <v>51.191672967863902</v>
      </c>
      <c r="V14" s="109">
        <v>4176000</v>
      </c>
      <c r="W14" s="110">
        <v>-4176000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14400000</v>
      </c>
      <c r="C17" s="111">
        <f>SUM(C9:C16)</f>
        <v>-2020000</v>
      </c>
      <c r="D17" s="111"/>
      <c r="E17" s="111">
        <f t="shared" si="0"/>
        <v>12380000</v>
      </c>
      <c r="F17" s="112">
        <f t="shared" ref="F17:O17" si="7">SUM(F9:F16)</f>
        <v>12380000</v>
      </c>
      <c r="G17" s="113">
        <f t="shared" si="7"/>
        <v>12380000</v>
      </c>
      <c r="H17" s="112">
        <f t="shared" si="7"/>
        <v>2742000</v>
      </c>
      <c r="I17" s="113">
        <f t="shared" si="7"/>
        <v>3282133</v>
      </c>
      <c r="J17" s="112">
        <f t="shared" si="7"/>
        <v>80000</v>
      </c>
      <c r="K17" s="113">
        <f t="shared" si="7"/>
        <v>2253060</v>
      </c>
      <c r="L17" s="112">
        <f t="shared" si="7"/>
        <v>0</v>
      </c>
      <c r="M17" s="113">
        <f t="shared" si="7"/>
        <v>397056</v>
      </c>
      <c r="N17" s="112">
        <f t="shared" si="7"/>
        <v>3077000</v>
      </c>
      <c r="O17" s="113">
        <f t="shared" si="7"/>
        <v>1073619</v>
      </c>
      <c r="P17" s="112">
        <f t="shared" si="1"/>
        <v>5899000</v>
      </c>
      <c r="Q17" s="113">
        <f t="shared" si="2"/>
        <v>7005868</v>
      </c>
      <c r="R17" s="58">
        <f t="shared" si="3"/>
        <v>0</v>
      </c>
      <c r="S17" s="59">
        <f t="shared" si="4"/>
        <v>170.39485614119923</v>
      </c>
      <c r="T17" s="58">
        <f>IF((SUM($E9:$E14))=0,0,(P17/(SUM($E9:$E14))*100))</f>
        <v>47.649434571890147</v>
      </c>
      <c r="U17" s="60">
        <f>IF((SUM($E9:$E14))=0,0,(Q17/(SUM($E9:$E14))*100))</f>
        <v>56.590210016155083</v>
      </c>
      <c r="V17" s="112">
        <f>SUM(V9:V16)</f>
        <v>4176000</v>
      </c>
      <c r="W17" s="113">
        <f>SUM(W9:W16)</f>
        <v>-4176000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254763000</v>
      </c>
      <c r="C30" s="108">
        <v>258000000</v>
      </c>
      <c r="D30" s="108"/>
      <c r="E30" s="108">
        <f>$B30      +$C30      +$D30</f>
        <v>512763000</v>
      </c>
      <c r="F30" s="109">
        <v>512763000</v>
      </c>
      <c r="G30" s="110">
        <v>512763000</v>
      </c>
      <c r="H30" s="109">
        <v>54691000</v>
      </c>
      <c r="I30" s="110">
        <v>51354125</v>
      </c>
      <c r="J30" s="109">
        <v>66586000</v>
      </c>
      <c r="K30" s="110">
        <v>30831696</v>
      </c>
      <c r="L30" s="109">
        <v>81987000</v>
      </c>
      <c r="M30" s="110">
        <v>-309602014</v>
      </c>
      <c r="N30" s="109">
        <v>309499000</v>
      </c>
      <c r="O30" s="110">
        <v>291132530</v>
      </c>
      <c r="P30" s="109">
        <f>$H30      +$J30      +$L30      +$N30</f>
        <v>512763000</v>
      </c>
      <c r="Q30" s="110">
        <f>$I30      +$K30      +$M30      +$O30</f>
        <v>63716337</v>
      </c>
      <c r="R30" s="54">
        <f>IF(($L30      =0),0,((($N30      -$L30      )/$L30      )*100))</f>
        <v>277.49765206679109</v>
      </c>
      <c r="S30" s="55">
        <f>IF(($M30      =0),0,((($O30      -$M30      )/$M30      )*100))</f>
        <v>-194.03444319971382</v>
      </c>
      <c r="T30" s="54">
        <f>IF(($E30      =0),0,(($P30      /$E30      )*100))</f>
        <v>100</v>
      </c>
      <c r="U30" s="56">
        <f>IF(($E30      =0),0,(($Q30      /$E30      )*100))</f>
        <v>12.426079299793471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254763000</v>
      </c>
      <c r="C32" s="111">
        <f>SUM(C28:C31)</f>
        <v>258000000</v>
      </c>
      <c r="D32" s="111"/>
      <c r="E32" s="111">
        <f>$B32      +$C32      +$D32</f>
        <v>512763000</v>
      </c>
      <c r="F32" s="112">
        <f t="shared" ref="F32:O32" si="16">SUM(F28:F31)</f>
        <v>512763000</v>
      </c>
      <c r="G32" s="113">
        <f t="shared" si="16"/>
        <v>512763000</v>
      </c>
      <c r="H32" s="112">
        <f t="shared" si="16"/>
        <v>54691000</v>
      </c>
      <c r="I32" s="113">
        <f t="shared" si="16"/>
        <v>51354125</v>
      </c>
      <c r="J32" s="112">
        <f t="shared" si="16"/>
        <v>66586000</v>
      </c>
      <c r="K32" s="113">
        <f t="shared" si="16"/>
        <v>30831696</v>
      </c>
      <c r="L32" s="112">
        <f t="shared" si="16"/>
        <v>81987000</v>
      </c>
      <c r="M32" s="113">
        <f t="shared" si="16"/>
        <v>-309602014</v>
      </c>
      <c r="N32" s="112">
        <f t="shared" si="16"/>
        <v>309499000</v>
      </c>
      <c r="O32" s="113">
        <f t="shared" si="16"/>
        <v>291132530</v>
      </c>
      <c r="P32" s="112">
        <f>$H32      +$J32      +$L32      +$N32</f>
        <v>512763000</v>
      </c>
      <c r="Q32" s="113">
        <f>$I32      +$K32      +$M32      +$O32</f>
        <v>63716337</v>
      </c>
      <c r="R32" s="58">
        <f>IF(($L32      =0),0,((($N32      -$L32      )/$L32      )*100))</f>
        <v>277.49765206679109</v>
      </c>
      <c r="S32" s="59">
        <f>IF(($M32      =0),0,((($O32      -$M32      )/$M32      )*100))</f>
        <v>-194.03444319971382</v>
      </c>
      <c r="T32" s="58">
        <f>IF($E32   =0,0,($P32   /$E32   )*100)</f>
        <v>100</v>
      </c>
      <c r="U32" s="60">
        <f>IF($E32   =0,0,($Q32   /$E32   )*100)</f>
        <v>12.426079299793471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1572000</v>
      </c>
      <c r="C34" s="108"/>
      <c r="D34" s="108"/>
      <c r="E34" s="108">
        <f>$B34      +$C34      +$D34</f>
        <v>1572000</v>
      </c>
      <c r="F34" s="109">
        <v>1572000</v>
      </c>
      <c r="G34" s="110">
        <v>1572000</v>
      </c>
      <c r="H34" s="109">
        <v>393000</v>
      </c>
      <c r="I34" s="110"/>
      <c r="J34" s="109">
        <v>639000</v>
      </c>
      <c r="K34" s="110">
        <v>424343</v>
      </c>
      <c r="L34" s="109">
        <v>403000</v>
      </c>
      <c r="M34" s="110">
        <v>347500</v>
      </c>
      <c r="N34" s="109"/>
      <c r="O34" s="110">
        <v>302900</v>
      </c>
      <c r="P34" s="109">
        <f>$H34      +$J34      +$L34      +$N34</f>
        <v>1435000</v>
      </c>
      <c r="Q34" s="110">
        <f>$I34      +$K34      +$M34      +$O34</f>
        <v>1074743</v>
      </c>
      <c r="R34" s="54">
        <f>IF(($L34      =0),0,((($N34      -$L34      )/$L34      )*100))</f>
        <v>-100</v>
      </c>
      <c r="S34" s="55">
        <f>IF(($M34      =0),0,((($O34      -$M34      )/$M34      )*100))</f>
        <v>-12.834532374100718</v>
      </c>
      <c r="T34" s="54">
        <f>IF(($E34      =0),0,(($P34      /$E34      )*100))</f>
        <v>91.284987277353693</v>
      </c>
      <c r="U34" s="56">
        <f>IF(($E34      =0),0,(($Q34      /$E34      )*100))</f>
        <v>68.367875318066169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1572000</v>
      </c>
      <c r="C35" s="111">
        <f>C34</f>
        <v>0</v>
      </c>
      <c r="D35" s="111"/>
      <c r="E35" s="111">
        <f>$B35      +$C35      +$D35</f>
        <v>1572000</v>
      </c>
      <c r="F35" s="112">
        <f t="shared" ref="F35:O35" si="17">F34</f>
        <v>1572000</v>
      </c>
      <c r="G35" s="113">
        <f t="shared" si="17"/>
        <v>1572000</v>
      </c>
      <c r="H35" s="112">
        <f t="shared" si="17"/>
        <v>393000</v>
      </c>
      <c r="I35" s="113">
        <f t="shared" si="17"/>
        <v>0</v>
      </c>
      <c r="J35" s="112">
        <f t="shared" si="17"/>
        <v>639000</v>
      </c>
      <c r="K35" s="113">
        <f t="shared" si="17"/>
        <v>424343</v>
      </c>
      <c r="L35" s="112">
        <f t="shared" si="17"/>
        <v>403000</v>
      </c>
      <c r="M35" s="113">
        <f t="shared" si="17"/>
        <v>347500</v>
      </c>
      <c r="N35" s="112">
        <f t="shared" si="17"/>
        <v>0</v>
      </c>
      <c r="O35" s="113">
        <f t="shared" si="17"/>
        <v>302900</v>
      </c>
      <c r="P35" s="112">
        <f>$H35      +$J35      +$L35      +$N35</f>
        <v>1435000</v>
      </c>
      <c r="Q35" s="113">
        <f>$I35      +$K35      +$M35      +$O35</f>
        <v>1074743</v>
      </c>
      <c r="R35" s="58">
        <f>IF(($L35      =0),0,((($N35      -$L35      )/$L35      )*100))</f>
        <v>-100</v>
      </c>
      <c r="S35" s="59">
        <f>IF(($M35      =0),0,((($O35      -$M35      )/$M35      )*100))</f>
        <v>-12.834532374100718</v>
      </c>
      <c r="T35" s="58">
        <f>IF($E35   =0,0,($P35   /$E35   )*100)</f>
        <v>91.284987277353693</v>
      </c>
      <c r="U35" s="60">
        <f>IF($E35   =0,0,($Q35   /$E35   )*100)</f>
        <v>68.367875318066169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22223000</v>
      </c>
      <c r="C37" s="108">
        <v>-1252000</v>
      </c>
      <c r="D37" s="108"/>
      <c r="E37" s="108">
        <f t="shared" ref="E37:E42" si="18">$B37      +$C37      +$D37</f>
        <v>20971000</v>
      </c>
      <c r="F37" s="109">
        <v>20971000</v>
      </c>
      <c r="G37" s="110">
        <v>20971000</v>
      </c>
      <c r="H37" s="109">
        <v>5273000</v>
      </c>
      <c r="I37" s="110"/>
      <c r="J37" s="109">
        <v>2364000</v>
      </c>
      <c r="K37" s="110">
        <v>4209531</v>
      </c>
      <c r="L37" s="109">
        <v>1902000</v>
      </c>
      <c r="M37" s="110">
        <v>786663</v>
      </c>
      <c r="N37" s="109"/>
      <c r="O37" s="110">
        <v>869410</v>
      </c>
      <c r="P37" s="109">
        <f t="shared" ref="P37:P42" si="19">$H37      +$J37      +$L37      +$N37</f>
        <v>9539000</v>
      </c>
      <c r="Q37" s="110">
        <f t="shared" ref="Q37:Q42" si="20">$I37      +$K37      +$M37      +$O37</f>
        <v>5865604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10.518735468682269</v>
      </c>
      <c r="T37" s="54">
        <f t="shared" ref="T37:T41" si="23">IF(($E37      =0),0,(($P37      /$E37      )*100))</f>
        <v>45.486624386056931</v>
      </c>
      <c r="U37" s="56">
        <f t="shared" ref="U37:U41" si="24">IF(($E37      =0),0,(($Q37      /$E37      )*100))</f>
        <v>27.970072957894239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28049000</v>
      </c>
      <c r="C38" s="108">
        <v>-8621000</v>
      </c>
      <c r="D38" s="108"/>
      <c r="E38" s="108">
        <f t="shared" si="18"/>
        <v>19428000</v>
      </c>
      <c r="F38" s="109">
        <v>28049000</v>
      </c>
      <c r="G38" s="110">
        <v>0</v>
      </c>
      <c r="H38" s="109"/>
      <c r="I38" s="110"/>
      <c r="J38" s="109"/>
      <c r="K38" s="110"/>
      <c r="L38" s="109"/>
      <c r="M38" s="110"/>
      <c r="N38" s="109">
        <v>2946000</v>
      </c>
      <c r="O38" s="110"/>
      <c r="P38" s="109">
        <f t="shared" si="19"/>
        <v>2946000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15.163681284743669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5200000</v>
      </c>
      <c r="C40" s="108"/>
      <c r="D40" s="108"/>
      <c r="E40" s="108">
        <f t="shared" si="18"/>
        <v>5200000</v>
      </c>
      <c r="F40" s="109">
        <v>5200000</v>
      </c>
      <c r="G40" s="110">
        <v>5200000</v>
      </c>
      <c r="H40" s="109"/>
      <c r="I40" s="110"/>
      <c r="J40" s="109"/>
      <c r="K40" s="110"/>
      <c r="L40" s="109">
        <v>3538000</v>
      </c>
      <c r="M40" s="110">
        <v>3538320</v>
      </c>
      <c r="N40" s="109"/>
      <c r="O40" s="110">
        <v>764118</v>
      </c>
      <c r="P40" s="109">
        <f t="shared" si="19"/>
        <v>3538000</v>
      </c>
      <c r="Q40" s="110">
        <f t="shared" si="20"/>
        <v>4302438</v>
      </c>
      <c r="R40" s="54">
        <f t="shared" si="21"/>
        <v>-100</v>
      </c>
      <c r="S40" s="55">
        <f t="shared" si="22"/>
        <v>-78.404497049447201</v>
      </c>
      <c r="T40" s="54">
        <f t="shared" si="23"/>
        <v>68.038461538461533</v>
      </c>
      <c r="U40" s="56">
        <f t="shared" si="24"/>
        <v>82.739192307692306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55472000</v>
      </c>
      <c r="C42" s="111">
        <f>SUM(C37:C41)</f>
        <v>-9873000</v>
      </c>
      <c r="D42" s="111"/>
      <c r="E42" s="111">
        <f t="shared" si="18"/>
        <v>45599000</v>
      </c>
      <c r="F42" s="112">
        <f t="shared" ref="F42:O42" si="25">SUM(F37:F41)</f>
        <v>54220000</v>
      </c>
      <c r="G42" s="113">
        <f t="shared" si="25"/>
        <v>26171000</v>
      </c>
      <c r="H42" s="112">
        <f t="shared" si="25"/>
        <v>5273000</v>
      </c>
      <c r="I42" s="113">
        <f t="shared" si="25"/>
        <v>0</v>
      </c>
      <c r="J42" s="112">
        <f t="shared" si="25"/>
        <v>2364000</v>
      </c>
      <c r="K42" s="113">
        <f t="shared" si="25"/>
        <v>4209531</v>
      </c>
      <c r="L42" s="112">
        <f t="shared" si="25"/>
        <v>5440000</v>
      </c>
      <c r="M42" s="113">
        <f t="shared" si="25"/>
        <v>4324983</v>
      </c>
      <c r="N42" s="112">
        <f t="shared" si="25"/>
        <v>2946000</v>
      </c>
      <c r="O42" s="113">
        <f t="shared" si="25"/>
        <v>1633528</v>
      </c>
      <c r="P42" s="112">
        <f t="shared" si="19"/>
        <v>16023000</v>
      </c>
      <c r="Q42" s="113">
        <f t="shared" si="20"/>
        <v>10168042</v>
      </c>
      <c r="R42" s="58">
        <f t="shared" si="21"/>
        <v>-45.845588235294116</v>
      </c>
      <c r="S42" s="59">
        <f t="shared" si="22"/>
        <v>-62.230418015515895</v>
      </c>
      <c r="T42" s="58">
        <f>IF((+$E37+$E40) =0,0,(P42   /(+$E37+$E40) )*100)</f>
        <v>61.224255855718155</v>
      </c>
      <c r="U42" s="60">
        <f>IF((+$E37+$E40) =0,0,(Q42   /(+$E37+$E40) )*100)</f>
        <v>38.852325092659811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>
        <v>-25000000</v>
      </c>
      <c r="D53" s="108"/>
      <c r="E53" s="108">
        <f t="shared" si="26"/>
        <v>45000000</v>
      </c>
      <c r="F53" s="109">
        <v>45000000</v>
      </c>
      <c r="G53" s="110">
        <v>45000000</v>
      </c>
      <c r="H53" s="109">
        <v>9597000</v>
      </c>
      <c r="I53" s="110">
        <v>9597460</v>
      </c>
      <c r="J53" s="109">
        <v>7938000</v>
      </c>
      <c r="K53" s="110">
        <v>2404048</v>
      </c>
      <c r="L53" s="109"/>
      <c r="M53" s="110"/>
      <c r="N53" s="109">
        <v>8220000</v>
      </c>
      <c r="O53" s="110">
        <v>8726962</v>
      </c>
      <c r="P53" s="109">
        <f t="shared" si="27"/>
        <v>25755000</v>
      </c>
      <c r="Q53" s="110">
        <f t="shared" si="28"/>
        <v>20728470</v>
      </c>
      <c r="R53" s="54">
        <f t="shared" si="29"/>
        <v>0</v>
      </c>
      <c r="S53" s="55">
        <f t="shared" si="30"/>
        <v>0</v>
      </c>
      <c r="T53" s="54">
        <f t="shared" si="31"/>
        <v>57.233333333333334</v>
      </c>
      <c r="U53" s="56">
        <f t="shared" si="32"/>
        <v>46.063266666666671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-25000000</v>
      </c>
      <c r="D55" s="111"/>
      <c r="E55" s="111">
        <f t="shared" si="26"/>
        <v>45000000</v>
      </c>
      <c r="F55" s="112">
        <f t="shared" ref="F55:O55" si="33">SUM(F44:F54)</f>
        <v>45000000</v>
      </c>
      <c r="G55" s="113">
        <f t="shared" si="33"/>
        <v>45000000</v>
      </c>
      <c r="H55" s="112">
        <f t="shared" si="33"/>
        <v>9597000</v>
      </c>
      <c r="I55" s="113">
        <f t="shared" si="33"/>
        <v>9597460</v>
      </c>
      <c r="J55" s="112">
        <f t="shared" si="33"/>
        <v>7938000</v>
      </c>
      <c r="K55" s="113">
        <f t="shared" si="33"/>
        <v>2404048</v>
      </c>
      <c r="L55" s="112">
        <f t="shared" si="33"/>
        <v>0</v>
      </c>
      <c r="M55" s="113">
        <f t="shared" si="33"/>
        <v>0</v>
      </c>
      <c r="N55" s="112">
        <f t="shared" si="33"/>
        <v>8220000</v>
      </c>
      <c r="O55" s="113">
        <f t="shared" si="33"/>
        <v>8726962</v>
      </c>
      <c r="P55" s="112">
        <f t="shared" si="27"/>
        <v>25755000</v>
      </c>
      <c r="Q55" s="113">
        <f t="shared" si="28"/>
        <v>20728470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57.233333333333334</v>
      </c>
      <c r="U55" s="60">
        <f>IF((+$E45+$E47+$E49+$E50+$E53) =0,0,(Q55   /(+$E45+$E47+$E49+$E50+$E53) )*100)</f>
        <v>46.063266666666671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396207000</v>
      </c>
      <c r="C69" s="120">
        <f>SUM(C9:C16,C19:C25,C28:C31,C34,C37:C41,C44:C54,C57:C60,C63:C67)</f>
        <v>221107000</v>
      </c>
      <c r="D69" s="120"/>
      <c r="E69" s="120">
        <f t="shared" si="35"/>
        <v>617314000</v>
      </c>
      <c r="F69" s="121">
        <f t="shared" ref="F69:O69" si="43">SUM(F9:F16,F19:F25,F28:F31,F34,F37:F41,F44:F54,F57:F60,F63:F67)</f>
        <v>625935000</v>
      </c>
      <c r="G69" s="122">
        <f t="shared" si="43"/>
        <v>597886000</v>
      </c>
      <c r="H69" s="121">
        <f t="shared" si="43"/>
        <v>72696000</v>
      </c>
      <c r="I69" s="122">
        <f t="shared" si="43"/>
        <v>64233718</v>
      </c>
      <c r="J69" s="121">
        <f t="shared" si="43"/>
        <v>77607000</v>
      </c>
      <c r="K69" s="122">
        <f t="shared" si="43"/>
        <v>40122678</v>
      </c>
      <c r="L69" s="121">
        <f t="shared" si="43"/>
        <v>87830000</v>
      </c>
      <c r="M69" s="122">
        <f t="shared" si="43"/>
        <v>-304532475</v>
      </c>
      <c r="N69" s="121">
        <f t="shared" si="43"/>
        <v>323742000</v>
      </c>
      <c r="O69" s="122">
        <f t="shared" si="43"/>
        <v>302869539</v>
      </c>
      <c r="P69" s="121">
        <f t="shared" si="36"/>
        <v>561875000</v>
      </c>
      <c r="Q69" s="122">
        <f t="shared" si="37"/>
        <v>102693460</v>
      </c>
      <c r="R69" s="67">
        <f t="shared" si="38"/>
        <v>268.60070590914262</v>
      </c>
      <c r="S69" s="68">
        <f t="shared" si="39"/>
        <v>-199.45393804059813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93.976945437759042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17.17609377038432</v>
      </c>
      <c r="V69" s="121">
        <f>SUM(V9:V16,V19:V25,V28:V31,V34,V37:V41,V44:V54,V57:V60,V63:V67)</f>
        <v>4176000</v>
      </c>
      <c r="W69" s="122">
        <f>SUM(W9:W16,W19:W25,W28:W31,W34,W37:W41,W44:W54,W57:W60,W63:W67)</f>
        <v>-4176000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273993000</v>
      </c>
      <c r="C71" s="108">
        <v>-12651000</v>
      </c>
      <c r="D71" s="108"/>
      <c r="E71" s="108">
        <f>$B71      +$C71      +$D71</f>
        <v>261342000</v>
      </c>
      <c r="F71" s="109">
        <v>261342000</v>
      </c>
      <c r="G71" s="110">
        <v>261342000</v>
      </c>
      <c r="H71" s="109">
        <v>57844000</v>
      </c>
      <c r="I71" s="110">
        <v>34486421</v>
      </c>
      <c r="J71" s="109">
        <v>77438000</v>
      </c>
      <c r="K71" s="110">
        <v>52421834</v>
      </c>
      <c r="L71" s="109">
        <v>24249000</v>
      </c>
      <c r="M71" s="110">
        <v>44963323</v>
      </c>
      <c r="N71" s="109">
        <v>96024000</v>
      </c>
      <c r="O71" s="110">
        <v>78806907</v>
      </c>
      <c r="P71" s="109">
        <f>$H71      +$J71      +$L71      +$N71</f>
        <v>255555000</v>
      </c>
      <c r="Q71" s="110">
        <f>$I71      +$K71      +$M71      +$O71</f>
        <v>210678485</v>
      </c>
      <c r="R71" s="54">
        <f>IF(($L71      =0),0,((($N71      -$L71      )/$L71      )*100))</f>
        <v>295.99158728194976</v>
      </c>
      <c r="S71" s="55">
        <f>IF(($M71      =0),0,((($O71      -$M71      )/$M71      )*100))</f>
        <v>75.269312279254805</v>
      </c>
      <c r="T71" s="54">
        <f>IF(($E71      =0),0,(($P71      /$E71      )*100))</f>
        <v>97.785660169433157</v>
      </c>
      <c r="U71" s="56">
        <f>IF(($E71      =0),0,(($Q71      /$E71      )*100))</f>
        <v>80.614093792807893</v>
      </c>
      <c r="V71" s="109">
        <v>54749000</v>
      </c>
      <c r="W71" s="110">
        <v>-55000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273993000</v>
      </c>
      <c r="C73" s="117">
        <f>SUM(C71:C72)</f>
        <v>-12651000</v>
      </c>
      <c r="D73" s="117"/>
      <c r="E73" s="117">
        <f>$B73      +$C73      +$D73</f>
        <v>261342000</v>
      </c>
      <c r="F73" s="118">
        <f t="shared" ref="F73:O73" si="44">SUM(F71:F72)</f>
        <v>261342000</v>
      </c>
      <c r="G73" s="119">
        <f t="shared" si="44"/>
        <v>261342000</v>
      </c>
      <c r="H73" s="118">
        <f t="shared" si="44"/>
        <v>57844000</v>
      </c>
      <c r="I73" s="119">
        <f t="shared" si="44"/>
        <v>34486421</v>
      </c>
      <c r="J73" s="118">
        <f t="shared" si="44"/>
        <v>77438000</v>
      </c>
      <c r="K73" s="119">
        <f t="shared" si="44"/>
        <v>52421834</v>
      </c>
      <c r="L73" s="118">
        <f t="shared" si="44"/>
        <v>24249000</v>
      </c>
      <c r="M73" s="119">
        <f t="shared" si="44"/>
        <v>44963323</v>
      </c>
      <c r="N73" s="118">
        <f t="shared" si="44"/>
        <v>96024000</v>
      </c>
      <c r="O73" s="119">
        <f t="shared" si="44"/>
        <v>78806907</v>
      </c>
      <c r="P73" s="118">
        <f>$H73      +$J73      +$L73      +$N73</f>
        <v>255555000</v>
      </c>
      <c r="Q73" s="119">
        <f>$I73      +$K73      +$M73      +$O73</f>
        <v>210678485</v>
      </c>
      <c r="R73" s="63">
        <f>IF(($L73      =0),0,((($N73      -$L73      )/$L73      )*100))</f>
        <v>295.99158728194976</v>
      </c>
      <c r="S73" s="64">
        <f>IF(($M73      =0),0,((($O73      -$M73      )/$M73      )*100))</f>
        <v>75.269312279254805</v>
      </c>
      <c r="T73" s="63">
        <f>IF(($E71      =0),0,(($P71      /$E71      )*100))</f>
        <v>97.785660169433157</v>
      </c>
      <c r="U73" s="65">
        <f>IF($E71   =0,0,($Q71   /$E71 )*100)</f>
        <v>80.614093792807893</v>
      </c>
      <c r="V73" s="118">
        <f>SUM(V71:V72)</f>
        <v>54749000</v>
      </c>
      <c r="W73" s="119">
        <f>SUM(W71:W72)</f>
        <v>-55000</v>
      </c>
    </row>
    <row r="74" spans="1:23" ht="13" customHeight="1" x14ac:dyDescent="0.3">
      <c r="A74" s="66" t="s">
        <v>89</v>
      </c>
      <c r="B74" s="120">
        <f>SUM(B71:B72)</f>
        <v>273993000</v>
      </c>
      <c r="C74" s="120">
        <f>SUM(C71:C72)</f>
        <v>-12651000</v>
      </c>
      <c r="D74" s="120"/>
      <c r="E74" s="120">
        <f>$B74      +$C74      +$D74</f>
        <v>261342000</v>
      </c>
      <c r="F74" s="121">
        <f t="shared" ref="F74:O74" si="45">SUM(F71:F72)</f>
        <v>261342000</v>
      </c>
      <c r="G74" s="122">
        <f t="shared" si="45"/>
        <v>261342000</v>
      </c>
      <c r="H74" s="121">
        <f t="shared" si="45"/>
        <v>57844000</v>
      </c>
      <c r="I74" s="122">
        <f t="shared" si="45"/>
        <v>34486421</v>
      </c>
      <c r="J74" s="121">
        <f t="shared" si="45"/>
        <v>77438000</v>
      </c>
      <c r="K74" s="122">
        <f t="shared" si="45"/>
        <v>52421834</v>
      </c>
      <c r="L74" s="121">
        <f t="shared" si="45"/>
        <v>24249000</v>
      </c>
      <c r="M74" s="122">
        <f t="shared" si="45"/>
        <v>44963323</v>
      </c>
      <c r="N74" s="121">
        <f t="shared" si="45"/>
        <v>96024000</v>
      </c>
      <c r="O74" s="122">
        <f t="shared" si="45"/>
        <v>78806907</v>
      </c>
      <c r="P74" s="121">
        <f>$H74      +$J74      +$L74      +$N74</f>
        <v>255555000</v>
      </c>
      <c r="Q74" s="122">
        <f>$I74      +$K74      +$M74      +$O74</f>
        <v>210678485</v>
      </c>
      <c r="R74" s="67">
        <f>IF(($L74      =0),0,((($N74      -$L74      )/$L74      )*100))</f>
        <v>295.99158728194976</v>
      </c>
      <c r="S74" s="68">
        <f>IF(($M74      =0),0,((($O74      -$M74      )/$M74      )*100))</f>
        <v>75.269312279254805</v>
      </c>
      <c r="T74" s="67">
        <f>IF(($E71      =0),0,(($P71      /$E71      )*100))</f>
        <v>97.785660169433157</v>
      </c>
      <c r="U74" s="71">
        <f>IF($E71   =0,0,($Q71   /$E71 )*100)</f>
        <v>80.614093792807893</v>
      </c>
      <c r="V74" s="121">
        <f>SUM(V71:V72)</f>
        <v>54749000</v>
      </c>
      <c r="W74" s="122">
        <f>SUM(W71:W72)</f>
        <v>-55000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670200000</v>
      </c>
      <c r="C75" s="120">
        <f>SUM(C9:C16,C19:C25,C28:C31,C34,C37:C41,C44:C54,C57:C60,C63:C67,C71:C72)</f>
        <v>208456000</v>
      </c>
      <c r="D75" s="120"/>
      <c r="E75" s="120">
        <f>$B75      +$C75      +$D75</f>
        <v>878656000</v>
      </c>
      <c r="F75" s="121">
        <f t="shared" ref="F75:O75" si="46">SUM(F9:F16,F19:F25,F28:F31,F34,F37:F41,F44:F54,F57:F60,F63:F67,F71:F72)</f>
        <v>887277000</v>
      </c>
      <c r="G75" s="122">
        <f t="shared" si="46"/>
        <v>859228000</v>
      </c>
      <c r="H75" s="121">
        <f t="shared" si="46"/>
        <v>130540000</v>
      </c>
      <c r="I75" s="122">
        <f t="shared" si="46"/>
        <v>98720139</v>
      </c>
      <c r="J75" s="121">
        <f t="shared" si="46"/>
        <v>155045000</v>
      </c>
      <c r="K75" s="122">
        <f t="shared" si="46"/>
        <v>92544512</v>
      </c>
      <c r="L75" s="121">
        <f t="shared" si="46"/>
        <v>112079000</v>
      </c>
      <c r="M75" s="122">
        <f t="shared" si="46"/>
        <v>-259569152</v>
      </c>
      <c r="N75" s="121">
        <f t="shared" si="46"/>
        <v>419766000</v>
      </c>
      <c r="O75" s="122">
        <f t="shared" si="46"/>
        <v>381676446</v>
      </c>
      <c r="P75" s="121">
        <f>$H75      +$J75      +$L75      +$N75</f>
        <v>817430000</v>
      </c>
      <c r="Q75" s="122">
        <f>$I75      +$K75      +$M75      +$O75</f>
        <v>313371945</v>
      </c>
      <c r="R75" s="67">
        <f>IF(($L75      =0),0,((($N75      -$L75      )/$L75      )*100))</f>
        <v>274.5268962071396</v>
      </c>
      <c r="S75" s="68">
        <f>IF(($M75      =0),0,((($O75      -$M75      )/$M75      )*100))</f>
        <v>-247.04229800003353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95.135400615436183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36.471337642628029</v>
      </c>
      <c r="V75" s="121">
        <f>SUM(V9:V16,V19:V25,V28:V31,V34,V37:V41,V44:V54,V57:V60,V63:V67,V71:V72)</f>
        <v>58925000</v>
      </c>
      <c r="W75" s="122">
        <f>SUM(W9:W16,W19:W25,W28:W31,W34,W37:W41,W44:W54,W57:W60,W63:W67,W71:W72)</f>
        <v>-4231000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18602000</v>
      </c>
      <c r="C87" s="128">
        <f t="shared" si="48"/>
        <v>-16250000</v>
      </c>
      <c r="D87" s="128">
        <f t="shared" si="48"/>
        <v>0</v>
      </c>
      <c r="E87" s="128">
        <f t="shared" si="48"/>
        <v>2352000</v>
      </c>
      <c r="F87" s="128">
        <f t="shared" si="48"/>
        <v>0</v>
      </c>
      <c r="G87" s="128">
        <f t="shared" si="48"/>
        <v>0</v>
      </c>
      <c r="H87" s="128">
        <f t="shared" si="48"/>
        <v>1864000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1864000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79.251700680272108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12238000</v>
      </c>
      <c r="C91" s="108">
        <v>-11750000</v>
      </c>
      <c r="D91" s="108"/>
      <c r="E91" s="108">
        <f t="shared" si="49"/>
        <v>488000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1864000</v>
      </c>
      <c r="C93" s="108"/>
      <c r="D93" s="108"/>
      <c r="E93" s="108">
        <f t="shared" si="49"/>
        <v>1864000</v>
      </c>
      <c r="F93" s="108">
        <v>0</v>
      </c>
      <c r="G93" s="108">
        <v>0</v>
      </c>
      <c r="H93" s="108">
        <v>1864000</v>
      </c>
      <c r="I93" s="108"/>
      <c r="J93" s="108"/>
      <c r="K93" s="108"/>
      <c r="L93" s="108"/>
      <c r="M93" s="108"/>
      <c r="N93" s="108"/>
      <c r="O93" s="108"/>
      <c r="P93" s="108">
        <f t="shared" si="50"/>
        <v>1864000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4500000</v>
      </c>
      <c r="C94" s="108">
        <v>-4500000</v>
      </c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18602000</v>
      </c>
      <c r="C114" s="137">
        <f t="shared" si="62"/>
        <v>-16250000</v>
      </c>
      <c r="D114" s="137">
        <f t="shared" si="62"/>
        <v>0</v>
      </c>
      <c r="E114" s="137">
        <f t="shared" si="62"/>
        <v>2352000</v>
      </c>
      <c r="F114" s="137">
        <f t="shared" si="62"/>
        <v>0</v>
      </c>
      <c r="G114" s="137">
        <f t="shared" si="62"/>
        <v>0</v>
      </c>
      <c r="H114" s="137">
        <f t="shared" si="62"/>
        <v>1864000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1864000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0.79251700680272108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18602000</v>
      </c>
      <c r="C115" s="139">
        <f t="shared" ref="C115:Q115" si="63">C87</f>
        <v>-16250000</v>
      </c>
      <c r="D115" s="139">
        <f t="shared" si="63"/>
        <v>0</v>
      </c>
      <c r="E115" s="139">
        <f t="shared" si="63"/>
        <v>2352000</v>
      </c>
      <c r="F115" s="139">
        <f t="shared" si="63"/>
        <v>0</v>
      </c>
      <c r="G115" s="139">
        <f t="shared" si="63"/>
        <v>0</v>
      </c>
      <c r="H115" s="139">
        <f t="shared" si="63"/>
        <v>1864000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1864000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0.79251700680272108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YQz5PuhNUA4cgbTb+W0XKjGJTuTAvB45SNXF/0i3yhEZASk4EYiBTrbkylygTxXd1izbsFKzPdsHeLucGavBQ==" saltValue="+5sMKNSiyMJ5d2nco+qu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1024000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1024000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34.133333333333333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23033000</v>
      </c>
      <c r="D16" s="108"/>
      <c r="E16" s="108">
        <f t="shared" si="0"/>
        <v>23033000</v>
      </c>
      <c r="F16" s="109">
        <v>23033000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23033000</v>
      </c>
      <c r="D17" s="111"/>
      <c r="E17" s="111">
        <f t="shared" si="0"/>
        <v>26033000</v>
      </c>
      <c r="F17" s="112">
        <f t="shared" ref="F17:O17" si="7">SUM(F9:F16)</f>
        <v>26033000</v>
      </c>
      <c r="G17" s="113">
        <f t="shared" si="7"/>
        <v>3000000</v>
      </c>
      <c r="H17" s="112">
        <f t="shared" si="7"/>
        <v>1024000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1024000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34.133333333333333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1209000</v>
      </c>
      <c r="C34" s="108"/>
      <c r="D34" s="108"/>
      <c r="E34" s="108">
        <f>$B34      +$C34      +$D34</f>
        <v>1209000</v>
      </c>
      <c r="F34" s="109">
        <v>1209000</v>
      </c>
      <c r="G34" s="110">
        <v>1209000</v>
      </c>
      <c r="H34" s="109">
        <v>294000</v>
      </c>
      <c r="I34" s="110"/>
      <c r="J34" s="109">
        <v>852000</v>
      </c>
      <c r="K34" s="110"/>
      <c r="L34" s="109">
        <v>63000</v>
      </c>
      <c r="M34" s="110"/>
      <c r="N34" s="109"/>
      <c r="O34" s="110"/>
      <c r="P34" s="109">
        <f>$H34      +$J34      +$L34      +$N34</f>
        <v>1209000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1209000</v>
      </c>
      <c r="C35" s="111">
        <f>C34</f>
        <v>0</v>
      </c>
      <c r="D35" s="111"/>
      <c r="E35" s="111">
        <f>$B35      +$C35      +$D35</f>
        <v>1209000</v>
      </c>
      <c r="F35" s="112">
        <f t="shared" ref="F35:O35" si="17">F34</f>
        <v>1209000</v>
      </c>
      <c r="G35" s="113">
        <f t="shared" si="17"/>
        <v>1209000</v>
      </c>
      <c r="H35" s="112">
        <f t="shared" si="17"/>
        <v>294000</v>
      </c>
      <c r="I35" s="113">
        <f t="shared" si="17"/>
        <v>0</v>
      </c>
      <c r="J35" s="112">
        <f t="shared" si="17"/>
        <v>852000</v>
      </c>
      <c r="K35" s="113">
        <f t="shared" si="17"/>
        <v>0</v>
      </c>
      <c r="L35" s="112">
        <f t="shared" si="17"/>
        <v>63000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1209000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190000</v>
      </c>
      <c r="C38" s="108">
        <v>92000</v>
      </c>
      <c r="D38" s="108"/>
      <c r="E38" s="108">
        <f t="shared" si="18"/>
        <v>282000</v>
      </c>
      <c r="F38" s="109">
        <v>190000</v>
      </c>
      <c r="G38" s="110">
        <v>0</v>
      </c>
      <c r="H38" s="109"/>
      <c r="I38" s="110"/>
      <c r="J38" s="109"/>
      <c r="K38" s="110"/>
      <c r="L38" s="109"/>
      <c r="M38" s="110"/>
      <c r="N38" s="109">
        <v>-17000</v>
      </c>
      <c r="O38" s="110"/>
      <c r="P38" s="109">
        <f t="shared" si="19"/>
        <v>-17000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-6.0283687943262407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190000</v>
      </c>
      <c r="C42" s="111">
        <f>SUM(C37:C41)</f>
        <v>92000</v>
      </c>
      <c r="D42" s="111"/>
      <c r="E42" s="111">
        <f t="shared" si="18"/>
        <v>282000</v>
      </c>
      <c r="F42" s="112">
        <f t="shared" ref="F42:O42" si="25">SUM(F37:F41)</f>
        <v>190000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-17000</v>
      </c>
      <c r="O42" s="113">
        <f t="shared" si="25"/>
        <v>0</v>
      </c>
      <c r="P42" s="112">
        <f t="shared" si="19"/>
        <v>-17000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32067000</v>
      </c>
      <c r="C54" s="108"/>
      <c r="D54" s="108"/>
      <c r="E54" s="108">
        <f t="shared" si="26"/>
        <v>32067000</v>
      </c>
      <c r="F54" s="109">
        <v>32067000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32067000</v>
      </c>
      <c r="C55" s="111">
        <f>SUM(C44:C54)</f>
        <v>0</v>
      </c>
      <c r="D55" s="111"/>
      <c r="E55" s="111">
        <f t="shared" si="26"/>
        <v>32067000</v>
      </c>
      <c r="F55" s="112">
        <f t="shared" ref="F55:O55" si="33">SUM(F44:F54)</f>
        <v>32067000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36466000</v>
      </c>
      <c r="C69" s="120">
        <f>SUM(C9:C16,C19:C25,C28:C31,C34,C37:C41,C44:C54,C57:C60,C63:C67)</f>
        <v>23125000</v>
      </c>
      <c r="D69" s="120"/>
      <c r="E69" s="120">
        <f t="shared" si="35"/>
        <v>59591000</v>
      </c>
      <c r="F69" s="121">
        <f t="shared" ref="F69:O69" si="43">SUM(F9:F16,F19:F25,F28:F31,F34,F37:F41,F44:F54,F57:F60,F63:F67)</f>
        <v>59499000</v>
      </c>
      <c r="G69" s="122">
        <f t="shared" si="43"/>
        <v>4209000</v>
      </c>
      <c r="H69" s="121">
        <f t="shared" si="43"/>
        <v>1318000</v>
      </c>
      <c r="I69" s="122">
        <f t="shared" si="43"/>
        <v>0</v>
      </c>
      <c r="J69" s="121">
        <f t="shared" si="43"/>
        <v>852000</v>
      </c>
      <c r="K69" s="122">
        <f t="shared" si="43"/>
        <v>0</v>
      </c>
      <c r="L69" s="121">
        <f t="shared" si="43"/>
        <v>63000</v>
      </c>
      <c r="M69" s="122">
        <f t="shared" si="43"/>
        <v>0</v>
      </c>
      <c r="N69" s="121">
        <f t="shared" si="43"/>
        <v>-17000</v>
      </c>
      <c r="O69" s="122">
        <f t="shared" si="43"/>
        <v>0</v>
      </c>
      <c r="P69" s="121">
        <f t="shared" si="36"/>
        <v>2216000</v>
      </c>
      <c r="Q69" s="122">
        <f t="shared" si="37"/>
        <v>0</v>
      </c>
      <c r="R69" s="67">
        <f t="shared" si="38"/>
        <v>-126.98412698412697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52.649085293418864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39405000</v>
      </c>
      <c r="C71" s="108">
        <v>-2875000</v>
      </c>
      <c r="D71" s="108"/>
      <c r="E71" s="108">
        <f>$B71      +$C71      +$D71</f>
        <v>36530000</v>
      </c>
      <c r="F71" s="109">
        <v>36530000</v>
      </c>
      <c r="G71" s="110">
        <v>36530000</v>
      </c>
      <c r="H71" s="109"/>
      <c r="I71" s="110"/>
      <c r="J71" s="109">
        <v>12887000</v>
      </c>
      <c r="K71" s="110"/>
      <c r="L71" s="109">
        <v>12264000</v>
      </c>
      <c r="M71" s="110"/>
      <c r="N71" s="109">
        <v>7269000</v>
      </c>
      <c r="O71" s="110"/>
      <c r="P71" s="109">
        <f>$H71      +$J71      +$L71      +$N71</f>
        <v>32420000</v>
      </c>
      <c r="Q71" s="110">
        <f>$I71      +$K71      +$M71      +$O71</f>
        <v>0</v>
      </c>
      <c r="R71" s="54">
        <f>IF(($L71      =0),0,((($N71      -$L71      )/$L71      )*100))</f>
        <v>-40.728962818003914</v>
      </c>
      <c r="S71" s="55">
        <f>IF(($M71      =0),0,((($O71      -$M71      )/$M71      )*100))</f>
        <v>0</v>
      </c>
      <c r="T71" s="54">
        <f>IF(($E71      =0),0,(($P71      /$E71      )*100))</f>
        <v>88.748973446482353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39405000</v>
      </c>
      <c r="C73" s="117">
        <f>SUM(C71:C72)</f>
        <v>-2875000</v>
      </c>
      <c r="D73" s="117"/>
      <c r="E73" s="117">
        <f>$B73      +$C73      +$D73</f>
        <v>36530000</v>
      </c>
      <c r="F73" s="118">
        <f t="shared" ref="F73:O73" si="44">SUM(F71:F72)</f>
        <v>36530000</v>
      </c>
      <c r="G73" s="119">
        <f t="shared" si="44"/>
        <v>36530000</v>
      </c>
      <c r="H73" s="118">
        <f t="shared" si="44"/>
        <v>0</v>
      </c>
      <c r="I73" s="119">
        <f t="shared" si="44"/>
        <v>0</v>
      </c>
      <c r="J73" s="118">
        <f t="shared" si="44"/>
        <v>12887000</v>
      </c>
      <c r="K73" s="119">
        <f t="shared" si="44"/>
        <v>0</v>
      </c>
      <c r="L73" s="118">
        <f t="shared" si="44"/>
        <v>12264000</v>
      </c>
      <c r="M73" s="119">
        <f t="shared" si="44"/>
        <v>0</v>
      </c>
      <c r="N73" s="118">
        <f t="shared" si="44"/>
        <v>7269000</v>
      </c>
      <c r="O73" s="119">
        <f t="shared" si="44"/>
        <v>0</v>
      </c>
      <c r="P73" s="118">
        <f>$H73      +$J73      +$L73      +$N73</f>
        <v>32420000</v>
      </c>
      <c r="Q73" s="119">
        <f>$I73      +$K73      +$M73      +$O73</f>
        <v>0</v>
      </c>
      <c r="R73" s="63">
        <f>IF(($L73      =0),0,((($N73      -$L73      )/$L73      )*100))</f>
        <v>-40.728962818003914</v>
      </c>
      <c r="S73" s="64">
        <f>IF(($M73      =0),0,((($O73      -$M73      )/$M73      )*100))</f>
        <v>0</v>
      </c>
      <c r="T73" s="63">
        <f>IF(($E71      =0),0,(($P71      /$E71      )*100))</f>
        <v>88.748973446482353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39405000</v>
      </c>
      <c r="C74" s="120">
        <f>SUM(C71:C72)</f>
        <v>-2875000</v>
      </c>
      <c r="D74" s="120"/>
      <c r="E74" s="120">
        <f>$B74      +$C74      +$D74</f>
        <v>36530000</v>
      </c>
      <c r="F74" s="121">
        <f t="shared" ref="F74:O74" si="45">SUM(F71:F72)</f>
        <v>36530000</v>
      </c>
      <c r="G74" s="122">
        <f t="shared" si="45"/>
        <v>36530000</v>
      </c>
      <c r="H74" s="121">
        <f t="shared" si="45"/>
        <v>0</v>
      </c>
      <c r="I74" s="122">
        <f t="shared" si="45"/>
        <v>0</v>
      </c>
      <c r="J74" s="121">
        <f t="shared" si="45"/>
        <v>12887000</v>
      </c>
      <c r="K74" s="122">
        <f t="shared" si="45"/>
        <v>0</v>
      </c>
      <c r="L74" s="121">
        <f t="shared" si="45"/>
        <v>12264000</v>
      </c>
      <c r="M74" s="122">
        <f t="shared" si="45"/>
        <v>0</v>
      </c>
      <c r="N74" s="121">
        <f t="shared" si="45"/>
        <v>7269000</v>
      </c>
      <c r="O74" s="122">
        <f t="shared" si="45"/>
        <v>0</v>
      </c>
      <c r="P74" s="121">
        <f>$H74      +$J74      +$L74      +$N74</f>
        <v>32420000</v>
      </c>
      <c r="Q74" s="122">
        <f>$I74      +$K74      +$M74      +$O74</f>
        <v>0</v>
      </c>
      <c r="R74" s="67">
        <f>IF(($L74      =0),0,((($N74      -$L74      )/$L74      )*100))</f>
        <v>-40.728962818003914</v>
      </c>
      <c r="S74" s="68">
        <f>IF(($M74      =0),0,((($O74      -$M74      )/$M74      )*100))</f>
        <v>0</v>
      </c>
      <c r="T74" s="67">
        <f>IF(($E71      =0),0,(($P71      /$E71      )*100))</f>
        <v>88.748973446482353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75871000</v>
      </c>
      <c r="C75" s="120">
        <f>SUM(C9:C16,C19:C25,C28:C31,C34,C37:C41,C44:C54,C57:C60,C63:C67,C71:C72)</f>
        <v>20250000</v>
      </c>
      <c r="D75" s="120"/>
      <c r="E75" s="120">
        <f>$B75      +$C75      +$D75</f>
        <v>96121000</v>
      </c>
      <c r="F75" s="121">
        <f t="shared" ref="F75:O75" si="46">SUM(F9:F16,F19:F25,F28:F31,F34,F37:F41,F44:F54,F57:F60,F63:F67,F71:F72)</f>
        <v>96029000</v>
      </c>
      <c r="G75" s="122">
        <f t="shared" si="46"/>
        <v>40739000</v>
      </c>
      <c r="H75" s="121">
        <f t="shared" si="46"/>
        <v>1318000</v>
      </c>
      <c r="I75" s="122">
        <f t="shared" si="46"/>
        <v>0</v>
      </c>
      <c r="J75" s="121">
        <f t="shared" si="46"/>
        <v>13739000</v>
      </c>
      <c r="K75" s="122">
        <f t="shared" si="46"/>
        <v>0</v>
      </c>
      <c r="L75" s="121">
        <f t="shared" si="46"/>
        <v>12327000</v>
      </c>
      <c r="M75" s="122">
        <f t="shared" si="46"/>
        <v>0</v>
      </c>
      <c r="N75" s="121">
        <f t="shared" si="46"/>
        <v>7252000</v>
      </c>
      <c r="O75" s="122">
        <f t="shared" si="46"/>
        <v>0</v>
      </c>
      <c r="P75" s="121">
        <f>$H75      +$J75      +$L75      +$N75</f>
        <v>34636000</v>
      </c>
      <c r="Q75" s="122">
        <f>$I75      +$K75      +$M75      +$O75</f>
        <v>0</v>
      </c>
      <c r="R75" s="67">
        <f>IF(($L75      =0),0,((($N75      -$L75      )/$L75      )*100))</f>
        <v>-41.169789892106756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85.019269005130212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27823000</v>
      </c>
      <c r="C87" s="128">
        <f t="shared" si="48"/>
        <v>-15717000</v>
      </c>
      <c r="D87" s="128">
        <f t="shared" si="48"/>
        <v>0</v>
      </c>
      <c r="E87" s="128">
        <f t="shared" si="48"/>
        <v>12106000</v>
      </c>
      <c r="F87" s="128">
        <f t="shared" si="48"/>
        <v>0</v>
      </c>
      <c r="G87" s="128">
        <f t="shared" si="48"/>
        <v>0</v>
      </c>
      <c r="H87" s="128">
        <f t="shared" si="48"/>
        <v>3169000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7048000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10217000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84.396167189823217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18501000</v>
      </c>
      <c r="C91" s="108">
        <v>-16612000</v>
      </c>
      <c r="D91" s="108"/>
      <c r="E91" s="108">
        <f t="shared" si="49"/>
        <v>1889000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1322000</v>
      </c>
      <c r="C93" s="108"/>
      <c r="D93" s="108"/>
      <c r="E93" s="108">
        <f t="shared" si="49"/>
        <v>1322000</v>
      </c>
      <c r="F93" s="108">
        <v>0</v>
      </c>
      <c r="G93" s="108">
        <v>0</v>
      </c>
      <c r="H93" s="108">
        <v>1322000</v>
      </c>
      <c r="I93" s="108"/>
      <c r="J93" s="108"/>
      <c r="K93" s="108"/>
      <c r="L93" s="108"/>
      <c r="M93" s="108"/>
      <c r="N93" s="108"/>
      <c r="O93" s="108"/>
      <c r="P93" s="108">
        <f t="shared" si="50"/>
        <v>1322000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8000000</v>
      </c>
      <c r="C94" s="108">
        <v>895000</v>
      </c>
      <c r="D94" s="108"/>
      <c r="E94" s="108">
        <f t="shared" si="49"/>
        <v>8895000</v>
      </c>
      <c r="F94" s="108">
        <v>0</v>
      </c>
      <c r="G94" s="108">
        <v>0</v>
      </c>
      <c r="H94" s="108">
        <v>1847000</v>
      </c>
      <c r="I94" s="108"/>
      <c r="J94" s="108"/>
      <c r="K94" s="108"/>
      <c r="L94" s="108">
        <v>7048000</v>
      </c>
      <c r="M94" s="108"/>
      <c r="N94" s="108"/>
      <c r="O94" s="108"/>
      <c r="P94" s="108">
        <f t="shared" si="50"/>
        <v>8895000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27823000</v>
      </c>
      <c r="C114" s="137">
        <f t="shared" si="62"/>
        <v>-15717000</v>
      </c>
      <c r="D114" s="137">
        <f t="shared" si="62"/>
        <v>0</v>
      </c>
      <c r="E114" s="137">
        <f t="shared" si="62"/>
        <v>12106000</v>
      </c>
      <c r="F114" s="137">
        <f t="shared" si="62"/>
        <v>0</v>
      </c>
      <c r="G114" s="137">
        <f t="shared" si="62"/>
        <v>0</v>
      </c>
      <c r="H114" s="137">
        <f t="shared" si="62"/>
        <v>3169000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7048000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10217000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0.84396167189823224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27823000</v>
      </c>
      <c r="C115" s="139">
        <f t="shared" ref="C115:Q115" si="63">C87</f>
        <v>-15717000</v>
      </c>
      <c r="D115" s="139">
        <f t="shared" si="63"/>
        <v>0</v>
      </c>
      <c r="E115" s="139">
        <f t="shared" si="63"/>
        <v>12106000</v>
      </c>
      <c r="F115" s="139">
        <f t="shared" si="63"/>
        <v>0</v>
      </c>
      <c r="G115" s="139">
        <f t="shared" si="63"/>
        <v>0</v>
      </c>
      <c r="H115" s="139">
        <f t="shared" si="63"/>
        <v>3169000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7048000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10217000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0.84396167189823224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LBtXTZ9YtWrw7tdDMTNcseFEID6faGx77C1y2v1S94FLfrOUPTpKp9ucmdriNHbQERQESRQr28EeR/ZPfeZZg==" saltValue="AhykrRDUpP2n42IY2H3I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390000</v>
      </c>
      <c r="I10" s="110">
        <v>390259</v>
      </c>
      <c r="J10" s="109">
        <v>98000</v>
      </c>
      <c r="K10" s="110">
        <v>162743</v>
      </c>
      <c r="L10" s="109">
        <v>1375000</v>
      </c>
      <c r="M10" s="110">
        <v>1375174</v>
      </c>
      <c r="N10" s="109"/>
      <c r="O10" s="110">
        <v>71824</v>
      </c>
      <c r="P10" s="109">
        <f t="shared" ref="P10:P17" si="1">$H10      +$J10      +$L10      +$N10</f>
        <v>1863000</v>
      </c>
      <c r="Q10" s="110">
        <f t="shared" ref="Q10:Q17" si="2">$I10      +$K10      +$M10      +$O10</f>
        <v>2000000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-94.777097298232803</v>
      </c>
      <c r="T10" s="54">
        <f t="shared" ref="T10:T16" si="5">IF(($E10      =0),0,(($P10      /$E10      )*100))</f>
        <v>93.15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390000</v>
      </c>
      <c r="I17" s="113">
        <f t="shared" si="7"/>
        <v>390259</v>
      </c>
      <c r="J17" s="112">
        <f t="shared" si="7"/>
        <v>98000</v>
      </c>
      <c r="K17" s="113">
        <f t="shared" si="7"/>
        <v>162743</v>
      </c>
      <c r="L17" s="112">
        <f t="shared" si="7"/>
        <v>1375000</v>
      </c>
      <c r="M17" s="113">
        <f t="shared" si="7"/>
        <v>1375174</v>
      </c>
      <c r="N17" s="112">
        <f t="shared" si="7"/>
        <v>0</v>
      </c>
      <c r="O17" s="113">
        <f t="shared" si="7"/>
        <v>71824</v>
      </c>
      <c r="P17" s="112">
        <f t="shared" si="1"/>
        <v>1863000</v>
      </c>
      <c r="Q17" s="113">
        <f t="shared" si="2"/>
        <v>2000000</v>
      </c>
      <c r="R17" s="58">
        <f t="shared" si="3"/>
        <v>-100</v>
      </c>
      <c r="S17" s="59">
        <f t="shared" si="4"/>
        <v>-94.777097298232803</v>
      </c>
      <c r="T17" s="58">
        <f>IF((SUM($E9:$E14))=0,0,(P17/(SUM($E9:$E14))*100))</f>
        <v>93.15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1359000</v>
      </c>
      <c r="C34" s="108">
        <v>-235000</v>
      </c>
      <c r="D34" s="108"/>
      <c r="E34" s="108">
        <f>$B34      +$C34      +$D34</f>
        <v>1124000</v>
      </c>
      <c r="F34" s="109">
        <v>1124000</v>
      </c>
      <c r="G34" s="110">
        <v>1124000</v>
      </c>
      <c r="H34" s="109">
        <v>129000</v>
      </c>
      <c r="I34" s="110">
        <v>342950</v>
      </c>
      <c r="J34" s="109">
        <v>357000</v>
      </c>
      <c r="K34" s="110">
        <v>307045</v>
      </c>
      <c r="L34" s="109">
        <v>128000</v>
      </c>
      <c r="M34" s="110">
        <v>118230</v>
      </c>
      <c r="N34" s="109">
        <v>346000</v>
      </c>
      <c r="O34" s="110">
        <v>355775</v>
      </c>
      <c r="P34" s="109">
        <f>$H34      +$J34      +$L34      +$N34</f>
        <v>960000</v>
      </c>
      <c r="Q34" s="110">
        <f>$I34      +$K34      +$M34      +$O34</f>
        <v>1124000</v>
      </c>
      <c r="R34" s="54">
        <f>IF(($L34      =0),0,((($N34      -$L34      )/$L34      )*100))</f>
        <v>170.3125</v>
      </c>
      <c r="S34" s="55">
        <f>IF(($M34      =0),0,((($O34      -$M34      )/$M34      )*100))</f>
        <v>200.91770278271167</v>
      </c>
      <c r="T34" s="54">
        <f>IF(($E34      =0),0,(($P34      /$E34      )*100))</f>
        <v>85.409252669039148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1359000</v>
      </c>
      <c r="C35" s="111">
        <f>C34</f>
        <v>-235000</v>
      </c>
      <c r="D35" s="111"/>
      <c r="E35" s="111">
        <f>$B35      +$C35      +$D35</f>
        <v>1124000</v>
      </c>
      <c r="F35" s="112">
        <f t="shared" ref="F35:O35" si="17">F34</f>
        <v>1124000</v>
      </c>
      <c r="G35" s="113">
        <f t="shared" si="17"/>
        <v>1124000</v>
      </c>
      <c r="H35" s="112">
        <f t="shared" si="17"/>
        <v>129000</v>
      </c>
      <c r="I35" s="113">
        <f t="shared" si="17"/>
        <v>342950</v>
      </c>
      <c r="J35" s="112">
        <f t="shared" si="17"/>
        <v>357000</v>
      </c>
      <c r="K35" s="113">
        <f t="shared" si="17"/>
        <v>307045</v>
      </c>
      <c r="L35" s="112">
        <f t="shared" si="17"/>
        <v>128000</v>
      </c>
      <c r="M35" s="113">
        <f t="shared" si="17"/>
        <v>118230</v>
      </c>
      <c r="N35" s="112">
        <f t="shared" si="17"/>
        <v>346000</v>
      </c>
      <c r="O35" s="113">
        <f t="shared" si="17"/>
        <v>355775</v>
      </c>
      <c r="P35" s="112">
        <f>$H35      +$J35      +$L35      +$N35</f>
        <v>960000</v>
      </c>
      <c r="Q35" s="113">
        <f>$I35      +$K35      +$M35      +$O35</f>
        <v>1124000</v>
      </c>
      <c r="R35" s="58">
        <f>IF(($L35      =0),0,((($N35      -$L35      )/$L35      )*100))</f>
        <v>170.3125</v>
      </c>
      <c r="S35" s="59">
        <f>IF(($M35      =0),0,((($O35      -$M35      )/$M35      )*100))</f>
        <v>200.91770278271167</v>
      </c>
      <c r="T35" s="58">
        <f>IF($E35   =0,0,($P35   /$E35   )*100)</f>
        <v>85.409252669039148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21193000</v>
      </c>
      <c r="C38" s="108">
        <v>11007000</v>
      </c>
      <c r="D38" s="108"/>
      <c r="E38" s="108">
        <f t="shared" si="18"/>
        <v>32200000</v>
      </c>
      <c r="F38" s="109">
        <v>21193000</v>
      </c>
      <c r="G38" s="110">
        <v>0</v>
      </c>
      <c r="H38" s="109"/>
      <c r="I38" s="110"/>
      <c r="J38" s="109"/>
      <c r="K38" s="110"/>
      <c r="L38" s="109"/>
      <c r="M38" s="110"/>
      <c r="N38" s="109">
        <v>3894000</v>
      </c>
      <c r="O38" s="110"/>
      <c r="P38" s="109">
        <f t="shared" si="19"/>
        <v>3894000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12.093167701863354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21193000</v>
      </c>
      <c r="C42" s="111">
        <f>SUM(C37:C41)</f>
        <v>11007000</v>
      </c>
      <c r="D42" s="111"/>
      <c r="E42" s="111">
        <f t="shared" si="18"/>
        <v>32200000</v>
      </c>
      <c r="F42" s="112">
        <f t="shared" ref="F42:O42" si="25">SUM(F37:F41)</f>
        <v>21193000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3894000</v>
      </c>
      <c r="O42" s="113">
        <f t="shared" si="25"/>
        <v>0</v>
      </c>
      <c r="P42" s="112">
        <f t="shared" si="19"/>
        <v>3894000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80000000</v>
      </c>
      <c r="C53" s="108">
        <v>-25000000</v>
      </c>
      <c r="D53" s="108"/>
      <c r="E53" s="108">
        <f t="shared" si="26"/>
        <v>55000000</v>
      </c>
      <c r="F53" s="109">
        <v>55000000</v>
      </c>
      <c r="G53" s="110">
        <v>55000000</v>
      </c>
      <c r="H53" s="109">
        <v>3432000</v>
      </c>
      <c r="I53" s="110">
        <v>3164482</v>
      </c>
      <c r="J53" s="109">
        <v>6474000</v>
      </c>
      <c r="K53" s="110">
        <v>6741661</v>
      </c>
      <c r="L53" s="109">
        <v>2569000</v>
      </c>
      <c r="M53" s="110">
        <v>5378022</v>
      </c>
      <c r="N53" s="109"/>
      <c r="O53" s="110">
        <v>6412952</v>
      </c>
      <c r="P53" s="109">
        <f t="shared" si="27"/>
        <v>12475000</v>
      </c>
      <c r="Q53" s="110">
        <f t="shared" si="28"/>
        <v>21697117</v>
      </c>
      <c r="R53" s="54">
        <f t="shared" si="29"/>
        <v>-100</v>
      </c>
      <c r="S53" s="55">
        <f t="shared" si="30"/>
        <v>19.243692197614664</v>
      </c>
      <c r="T53" s="54">
        <f t="shared" si="31"/>
        <v>22.68181818181818</v>
      </c>
      <c r="U53" s="56">
        <f t="shared" si="32"/>
        <v>39.449303636363638</v>
      </c>
      <c r="V53" s="109">
        <v>2053000</v>
      </c>
      <c r="W53" s="110">
        <v>1786000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80000000</v>
      </c>
      <c r="C55" s="111">
        <f>SUM(C44:C54)</f>
        <v>-25000000</v>
      </c>
      <c r="D55" s="111"/>
      <c r="E55" s="111">
        <f t="shared" si="26"/>
        <v>55000000</v>
      </c>
      <c r="F55" s="112">
        <f t="shared" ref="F55:O55" si="33">SUM(F44:F54)</f>
        <v>55000000</v>
      </c>
      <c r="G55" s="113">
        <f t="shared" si="33"/>
        <v>55000000</v>
      </c>
      <c r="H55" s="112">
        <f t="shared" si="33"/>
        <v>3432000</v>
      </c>
      <c r="I55" s="113">
        <f t="shared" si="33"/>
        <v>3164482</v>
      </c>
      <c r="J55" s="112">
        <f t="shared" si="33"/>
        <v>6474000</v>
      </c>
      <c r="K55" s="113">
        <f t="shared" si="33"/>
        <v>6741661</v>
      </c>
      <c r="L55" s="112">
        <f t="shared" si="33"/>
        <v>2569000</v>
      </c>
      <c r="M55" s="113">
        <f t="shared" si="33"/>
        <v>5378022</v>
      </c>
      <c r="N55" s="112">
        <f t="shared" si="33"/>
        <v>0</v>
      </c>
      <c r="O55" s="113">
        <f t="shared" si="33"/>
        <v>6412952</v>
      </c>
      <c r="P55" s="112">
        <f t="shared" si="27"/>
        <v>12475000</v>
      </c>
      <c r="Q55" s="113">
        <f t="shared" si="28"/>
        <v>21697117</v>
      </c>
      <c r="R55" s="58">
        <f t="shared" si="29"/>
        <v>-100</v>
      </c>
      <c r="S55" s="59">
        <f t="shared" si="30"/>
        <v>19.243692197614664</v>
      </c>
      <c r="T55" s="58">
        <f>IF((+$E45+$E47+$E49+$E50+$E53) =0,0,(P55   /(+$E45+$E47+$E49+$E50+$E53) )*100)</f>
        <v>22.68181818181818</v>
      </c>
      <c r="U55" s="60">
        <f>IF((+$E45+$E47+$E49+$E50+$E53) =0,0,(Q55   /(+$E45+$E47+$E49+$E50+$E53) )*100)</f>
        <v>39.449303636363638</v>
      </c>
      <c r="V55" s="112">
        <f>SUM(V44:V54)</f>
        <v>2053000</v>
      </c>
      <c r="W55" s="113">
        <f>SUM(W44:W54)</f>
        <v>1786000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104552000</v>
      </c>
      <c r="C69" s="120">
        <f>SUM(C9:C16,C19:C25,C28:C31,C34,C37:C41,C44:C54,C57:C60,C63:C67)</f>
        <v>-14228000</v>
      </c>
      <c r="D69" s="120"/>
      <c r="E69" s="120">
        <f t="shared" si="35"/>
        <v>90324000</v>
      </c>
      <c r="F69" s="121">
        <f t="shared" ref="F69:O69" si="43">SUM(F9:F16,F19:F25,F28:F31,F34,F37:F41,F44:F54,F57:F60,F63:F67)</f>
        <v>79317000</v>
      </c>
      <c r="G69" s="122">
        <f t="shared" si="43"/>
        <v>58124000</v>
      </c>
      <c r="H69" s="121">
        <f t="shared" si="43"/>
        <v>3951000</v>
      </c>
      <c r="I69" s="122">
        <f t="shared" si="43"/>
        <v>3897691</v>
      </c>
      <c r="J69" s="121">
        <f t="shared" si="43"/>
        <v>6929000</v>
      </c>
      <c r="K69" s="122">
        <f t="shared" si="43"/>
        <v>7211449</v>
      </c>
      <c r="L69" s="121">
        <f t="shared" si="43"/>
        <v>4072000</v>
      </c>
      <c r="M69" s="122">
        <f t="shared" si="43"/>
        <v>6871426</v>
      </c>
      <c r="N69" s="121">
        <f t="shared" si="43"/>
        <v>4240000</v>
      </c>
      <c r="O69" s="122">
        <f t="shared" si="43"/>
        <v>6840551</v>
      </c>
      <c r="P69" s="121">
        <f t="shared" si="36"/>
        <v>19192000</v>
      </c>
      <c r="Q69" s="122">
        <f t="shared" si="37"/>
        <v>24821117</v>
      </c>
      <c r="R69" s="67">
        <f t="shared" si="38"/>
        <v>4.1257367387033401</v>
      </c>
      <c r="S69" s="68">
        <f t="shared" si="39"/>
        <v>-0.44932449247070405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33.019062693551717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42.703731677104123</v>
      </c>
      <c r="V69" s="121">
        <f>SUM(V9:V16,V19:V25,V28:V31,V34,V37:V41,V44:V54,V57:V60,V63:V67)</f>
        <v>2053000</v>
      </c>
      <c r="W69" s="122">
        <f>SUM(W9:W16,W19:W25,W28:W31,W34,W37:W41,W44:W54,W57:W60,W63:W67)</f>
        <v>1786000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174483000</v>
      </c>
      <c r="C71" s="108">
        <v>-1132000</v>
      </c>
      <c r="D71" s="108"/>
      <c r="E71" s="108">
        <f>$B71      +$C71      +$D71</f>
        <v>173351000</v>
      </c>
      <c r="F71" s="109">
        <v>173351000</v>
      </c>
      <c r="G71" s="110">
        <v>173351000</v>
      </c>
      <c r="H71" s="109">
        <v>36790000</v>
      </c>
      <c r="I71" s="110">
        <v>41227389</v>
      </c>
      <c r="J71" s="109">
        <v>42116000</v>
      </c>
      <c r="K71" s="110">
        <v>50668189</v>
      </c>
      <c r="L71" s="109">
        <v>20963000</v>
      </c>
      <c r="M71" s="110">
        <v>11911630</v>
      </c>
      <c r="N71" s="109">
        <v>67828000</v>
      </c>
      <c r="O71" s="110">
        <v>44587173</v>
      </c>
      <c r="P71" s="109">
        <f>$H71      +$J71      +$L71      +$N71</f>
        <v>167697000</v>
      </c>
      <c r="Q71" s="110">
        <f>$I71      +$K71      +$M71      +$O71</f>
        <v>148394381</v>
      </c>
      <c r="R71" s="54">
        <f>IF(($L71      =0),0,((($N71      -$L71      )/$L71      )*100))</f>
        <v>223.56055908028432</v>
      </c>
      <c r="S71" s="55">
        <f>IF(($M71      =0),0,((($O71      -$M71      )/$M71      )*100))</f>
        <v>274.31630263868169</v>
      </c>
      <c r="T71" s="54">
        <f>IF(($E71      =0),0,(($P71      /$E71      )*100))</f>
        <v>96.738409354431184</v>
      </c>
      <c r="U71" s="56">
        <f>IF(($E71      =0),0,(($Q71      /$E71      )*100))</f>
        <v>85.603417920865752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174483000</v>
      </c>
      <c r="C73" s="117">
        <f>SUM(C71:C72)</f>
        <v>-1132000</v>
      </c>
      <c r="D73" s="117"/>
      <c r="E73" s="117">
        <f>$B73      +$C73      +$D73</f>
        <v>173351000</v>
      </c>
      <c r="F73" s="118">
        <f t="shared" ref="F73:O73" si="44">SUM(F71:F72)</f>
        <v>173351000</v>
      </c>
      <c r="G73" s="119">
        <f t="shared" si="44"/>
        <v>173351000</v>
      </c>
      <c r="H73" s="118">
        <f t="shared" si="44"/>
        <v>36790000</v>
      </c>
      <c r="I73" s="119">
        <f t="shared" si="44"/>
        <v>41227389</v>
      </c>
      <c r="J73" s="118">
        <f t="shared" si="44"/>
        <v>42116000</v>
      </c>
      <c r="K73" s="119">
        <f t="shared" si="44"/>
        <v>50668189</v>
      </c>
      <c r="L73" s="118">
        <f t="shared" si="44"/>
        <v>20963000</v>
      </c>
      <c r="M73" s="119">
        <f t="shared" si="44"/>
        <v>11911630</v>
      </c>
      <c r="N73" s="118">
        <f t="shared" si="44"/>
        <v>67828000</v>
      </c>
      <c r="O73" s="119">
        <f t="shared" si="44"/>
        <v>44587173</v>
      </c>
      <c r="P73" s="118">
        <f>$H73      +$J73      +$L73      +$N73</f>
        <v>167697000</v>
      </c>
      <c r="Q73" s="119">
        <f>$I73      +$K73      +$M73      +$O73</f>
        <v>148394381</v>
      </c>
      <c r="R73" s="63">
        <f>IF(($L73      =0),0,((($N73      -$L73      )/$L73      )*100))</f>
        <v>223.56055908028432</v>
      </c>
      <c r="S73" s="64">
        <f>IF(($M73      =0),0,((($O73      -$M73      )/$M73      )*100))</f>
        <v>274.31630263868169</v>
      </c>
      <c r="T73" s="63">
        <f>IF(($E71      =0),0,(($P71      /$E71      )*100))</f>
        <v>96.738409354431184</v>
      </c>
      <c r="U73" s="65">
        <f>IF($E71   =0,0,($Q71   /$E71 )*100)</f>
        <v>85.603417920865752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174483000</v>
      </c>
      <c r="C74" s="120">
        <f>SUM(C71:C72)</f>
        <v>-1132000</v>
      </c>
      <c r="D74" s="120"/>
      <c r="E74" s="120">
        <f>$B74      +$C74      +$D74</f>
        <v>173351000</v>
      </c>
      <c r="F74" s="121">
        <f t="shared" ref="F74:O74" si="45">SUM(F71:F72)</f>
        <v>173351000</v>
      </c>
      <c r="G74" s="122">
        <f t="shared" si="45"/>
        <v>173351000</v>
      </c>
      <c r="H74" s="121">
        <f t="shared" si="45"/>
        <v>36790000</v>
      </c>
      <c r="I74" s="122">
        <f t="shared" si="45"/>
        <v>41227389</v>
      </c>
      <c r="J74" s="121">
        <f t="shared" si="45"/>
        <v>42116000</v>
      </c>
      <c r="K74" s="122">
        <f t="shared" si="45"/>
        <v>50668189</v>
      </c>
      <c r="L74" s="121">
        <f t="shared" si="45"/>
        <v>20963000</v>
      </c>
      <c r="M74" s="122">
        <f t="shared" si="45"/>
        <v>11911630</v>
      </c>
      <c r="N74" s="121">
        <f t="shared" si="45"/>
        <v>67828000</v>
      </c>
      <c r="O74" s="122">
        <f t="shared" si="45"/>
        <v>44587173</v>
      </c>
      <c r="P74" s="121">
        <f>$H74      +$J74      +$L74      +$N74</f>
        <v>167697000</v>
      </c>
      <c r="Q74" s="122">
        <f>$I74      +$K74      +$M74      +$O74</f>
        <v>148394381</v>
      </c>
      <c r="R74" s="67">
        <f>IF(($L74      =0),0,((($N74      -$L74      )/$L74      )*100))</f>
        <v>223.56055908028432</v>
      </c>
      <c r="S74" s="68">
        <f>IF(($M74      =0),0,((($O74      -$M74      )/$M74      )*100))</f>
        <v>274.31630263868169</v>
      </c>
      <c r="T74" s="67">
        <f>IF(($E71      =0),0,(($P71      /$E71      )*100))</f>
        <v>96.738409354431184</v>
      </c>
      <c r="U74" s="71">
        <f>IF($E71   =0,0,($Q71   /$E71 )*100)</f>
        <v>85.603417920865752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279035000</v>
      </c>
      <c r="C75" s="120">
        <f>SUM(C9:C16,C19:C25,C28:C31,C34,C37:C41,C44:C54,C57:C60,C63:C67,C71:C72)</f>
        <v>-15360000</v>
      </c>
      <c r="D75" s="120"/>
      <c r="E75" s="120">
        <f>$B75      +$C75      +$D75</f>
        <v>263675000</v>
      </c>
      <c r="F75" s="121">
        <f t="shared" ref="F75:O75" si="46">SUM(F9:F16,F19:F25,F28:F31,F34,F37:F41,F44:F54,F57:F60,F63:F67,F71:F72)</f>
        <v>252668000</v>
      </c>
      <c r="G75" s="122">
        <f t="shared" si="46"/>
        <v>231475000</v>
      </c>
      <c r="H75" s="121">
        <f t="shared" si="46"/>
        <v>40741000</v>
      </c>
      <c r="I75" s="122">
        <f t="shared" si="46"/>
        <v>45125080</v>
      </c>
      <c r="J75" s="121">
        <f t="shared" si="46"/>
        <v>49045000</v>
      </c>
      <c r="K75" s="122">
        <f t="shared" si="46"/>
        <v>57879638</v>
      </c>
      <c r="L75" s="121">
        <f t="shared" si="46"/>
        <v>25035000</v>
      </c>
      <c r="M75" s="122">
        <f t="shared" si="46"/>
        <v>18783056</v>
      </c>
      <c r="N75" s="121">
        <f t="shared" si="46"/>
        <v>72068000</v>
      </c>
      <c r="O75" s="122">
        <f t="shared" si="46"/>
        <v>51427724</v>
      </c>
      <c r="P75" s="121">
        <f>$H75      +$J75      +$L75      +$N75</f>
        <v>186889000</v>
      </c>
      <c r="Q75" s="122">
        <f>$I75      +$K75      +$M75      +$O75</f>
        <v>173215498</v>
      </c>
      <c r="R75" s="67">
        <f>IF(($L75      =0),0,((($N75      -$L75      )/$L75      )*100))</f>
        <v>187.86898342320751</v>
      </c>
      <c r="S75" s="68">
        <f>IF(($M75      =0),0,((($O75      -$M75      )/$M75      )*100))</f>
        <v>173.79849157666357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80.73830867264283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74.831190409331455</v>
      </c>
      <c r="V75" s="121">
        <f>SUM(V9:V16,V19:V25,V28:V31,V34,V37:V41,V44:V54,V57:V60,V63:V67,V71:V72)</f>
        <v>2053000</v>
      </c>
      <c r="W75" s="122">
        <f>SUM(W9:W16,W19:W25,W28:W31,W34,W37:W41,W44:W54,W57:W60,W63:W67,W71:W72)</f>
        <v>1786000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63625000</v>
      </c>
      <c r="C87" s="128">
        <f t="shared" si="48"/>
        <v>-870000</v>
      </c>
      <c r="D87" s="128">
        <f t="shared" si="48"/>
        <v>0</v>
      </c>
      <c r="E87" s="128">
        <f t="shared" si="48"/>
        <v>62755000</v>
      </c>
      <c r="F87" s="128">
        <f t="shared" si="48"/>
        <v>0</v>
      </c>
      <c r="G87" s="128">
        <f t="shared" si="48"/>
        <v>0</v>
      </c>
      <c r="H87" s="128">
        <f t="shared" si="48"/>
        <v>1000000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1000000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1.5934985260138634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61125000</v>
      </c>
      <c r="C91" s="108">
        <v>630000</v>
      </c>
      <c r="D91" s="108"/>
      <c r="E91" s="108">
        <f t="shared" si="49"/>
        <v>61755000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1000000</v>
      </c>
      <c r="C93" s="108"/>
      <c r="D93" s="108"/>
      <c r="E93" s="108">
        <f t="shared" si="49"/>
        <v>1000000</v>
      </c>
      <c r="F93" s="108">
        <v>0</v>
      </c>
      <c r="G93" s="108">
        <v>0</v>
      </c>
      <c r="H93" s="108">
        <v>1000000</v>
      </c>
      <c r="I93" s="108"/>
      <c r="J93" s="108"/>
      <c r="K93" s="108"/>
      <c r="L93" s="108"/>
      <c r="M93" s="108"/>
      <c r="N93" s="108"/>
      <c r="O93" s="108"/>
      <c r="P93" s="108">
        <f t="shared" si="50"/>
        <v>1000000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1500000</v>
      </c>
      <c r="C94" s="108">
        <v>-1500000</v>
      </c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63625000</v>
      </c>
      <c r="C114" s="137">
        <f t="shared" si="62"/>
        <v>-870000</v>
      </c>
      <c r="D114" s="137">
        <f t="shared" si="62"/>
        <v>0</v>
      </c>
      <c r="E114" s="137">
        <f t="shared" si="62"/>
        <v>62755000</v>
      </c>
      <c r="F114" s="137">
        <f t="shared" si="62"/>
        <v>0</v>
      </c>
      <c r="G114" s="137">
        <f t="shared" si="62"/>
        <v>0</v>
      </c>
      <c r="H114" s="137">
        <f t="shared" si="62"/>
        <v>1000000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1000000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1.5934985260138635E-2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63625000</v>
      </c>
      <c r="C115" s="139">
        <f t="shared" ref="C115:Q115" si="63">C87</f>
        <v>-870000</v>
      </c>
      <c r="D115" s="139">
        <f t="shared" si="63"/>
        <v>0</v>
      </c>
      <c r="E115" s="139">
        <f t="shared" si="63"/>
        <v>62755000</v>
      </c>
      <c r="F115" s="139">
        <f t="shared" si="63"/>
        <v>0</v>
      </c>
      <c r="G115" s="139">
        <f t="shared" si="63"/>
        <v>0</v>
      </c>
      <c r="H115" s="139">
        <f t="shared" si="63"/>
        <v>1000000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1000000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1.5934985260138635E-2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rMQCkwYETYLtplwAJd8+61EDIELUURpF4mxQY7s7WXteq8NTYqoEFwPHdvU9zv1FFP/Hai3ZnssIyGdDOLeGQ==" saltValue="GmvD46uguOwlH/XAjwzt5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583000</v>
      </c>
      <c r="I10" s="110"/>
      <c r="J10" s="109">
        <v>584000</v>
      </c>
      <c r="K10" s="110"/>
      <c r="L10" s="109"/>
      <c r="M10" s="110"/>
      <c r="N10" s="109"/>
      <c r="O10" s="110"/>
      <c r="P10" s="109">
        <f t="shared" ref="P10:P17" si="1">$H10      +$J10      +$L10      +$N10</f>
        <v>1167000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64.833333333333329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583000</v>
      </c>
      <c r="I17" s="113">
        <f t="shared" si="7"/>
        <v>0</v>
      </c>
      <c r="J17" s="112">
        <f t="shared" si="7"/>
        <v>584000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1167000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64.833333333333329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2201000</v>
      </c>
      <c r="C21" s="108"/>
      <c r="D21" s="108"/>
      <c r="E21" s="108">
        <f t="shared" si="8"/>
        <v>2201000</v>
      </c>
      <c r="F21" s="109">
        <v>2201000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2201000</v>
      </c>
      <c r="C26" s="111">
        <f>SUM(C19:C25)</f>
        <v>0</v>
      </c>
      <c r="D26" s="111"/>
      <c r="E26" s="111">
        <f t="shared" si="8"/>
        <v>2201000</v>
      </c>
      <c r="F26" s="112">
        <f t="shared" ref="F26:O26" si="15">SUM(F19:F25)</f>
        <v>2201000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2653000</v>
      </c>
      <c r="C31" s="108"/>
      <c r="D31" s="108"/>
      <c r="E31" s="108">
        <f>$B31      +$C31      +$D31</f>
        <v>2653000</v>
      </c>
      <c r="F31" s="109">
        <v>2653000</v>
      </c>
      <c r="G31" s="110">
        <v>2653000</v>
      </c>
      <c r="H31" s="109"/>
      <c r="I31" s="110"/>
      <c r="J31" s="109">
        <v>1000000</v>
      </c>
      <c r="K31" s="110">
        <v>1156180</v>
      </c>
      <c r="L31" s="109">
        <v>431000</v>
      </c>
      <c r="M31" s="110"/>
      <c r="N31" s="109">
        <v>677000</v>
      </c>
      <c r="O31" s="110">
        <v>-1156180</v>
      </c>
      <c r="P31" s="109">
        <f>$H31      +$J31      +$L31      +$N31</f>
        <v>2108000</v>
      </c>
      <c r="Q31" s="110">
        <f>$I31      +$K31      +$M31      +$O31</f>
        <v>0</v>
      </c>
      <c r="R31" s="54">
        <f>IF(($L31      =0),0,((($N31      -$L31      )/$L31      )*100))</f>
        <v>57.076566125290014</v>
      </c>
      <c r="S31" s="55">
        <f>IF(($M31      =0),0,((($O31      -$M31      )/$M31      )*100))</f>
        <v>0</v>
      </c>
      <c r="T31" s="54">
        <f>IF(($E31      =0),0,(($P31      /$E31      )*100))</f>
        <v>79.457218243497934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2653000</v>
      </c>
      <c r="C32" s="111">
        <f>SUM(C28:C31)</f>
        <v>0</v>
      </c>
      <c r="D32" s="111"/>
      <c r="E32" s="111">
        <f>$B32      +$C32      +$D32</f>
        <v>2653000</v>
      </c>
      <c r="F32" s="112">
        <f t="shared" ref="F32:O32" si="16">SUM(F28:F31)</f>
        <v>2653000</v>
      </c>
      <c r="G32" s="113">
        <f t="shared" si="16"/>
        <v>2653000</v>
      </c>
      <c r="H32" s="112">
        <f t="shared" si="16"/>
        <v>0</v>
      </c>
      <c r="I32" s="113">
        <f t="shared" si="16"/>
        <v>0</v>
      </c>
      <c r="J32" s="112">
        <f t="shared" si="16"/>
        <v>1000000</v>
      </c>
      <c r="K32" s="113">
        <f t="shared" si="16"/>
        <v>1156180</v>
      </c>
      <c r="L32" s="112">
        <f t="shared" si="16"/>
        <v>431000</v>
      </c>
      <c r="M32" s="113">
        <f t="shared" si="16"/>
        <v>0</v>
      </c>
      <c r="N32" s="112">
        <f t="shared" si="16"/>
        <v>677000</v>
      </c>
      <c r="O32" s="113">
        <f t="shared" si="16"/>
        <v>-1156180</v>
      </c>
      <c r="P32" s="112">
        <f>$H32      +$J32      +$L32      +$N32</f>
        <v>2108000</v>
      </c>
      <c r="Q32" s="113">
        <f>$I32      +$K32      +$M32      +$O32</f>
        <v>0</v>
      </c>
      <c r="R32" s="58">
        <f>IF(($L32      =0),0,((($N32      -$L32      )/$L32      )*100))</f>
        <v>57.076566125290014</v>
      </c>
      <c r="S32" s="59">
        <f>IF(($M32      =0),0,((($O32      -$M32      )/$M32      )*100))</f>
        <v>0</v>
      </c>
      <c r="T32" s="58">
        <f>IF($E32   =0,0,($P32   /$E32   )*100)</f>
        <v>79.457218243497934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1361000</v>
      </c>
      <c r="C34" s="108">
        <v>-1020000</v>
      </c>
      <c r="D34" s="108"/>
      <c r="E34" s="108">
        <f>$B34      +$C34      +$D34</f>
        <v>341000</v>
      </c>
      <c r="F34" s="109">
        <v>341000</v>
      </c>
      <c r="G34" s="110">
        <v>341000</v>
      </c>
      <c r="H34" s="109"/>
      <c r="I34" s="110"/>
      <c r="J34" s="109">
        <v>341000</v>
      </c>
      <c r="K34" s="110"/>
      <c r="L34" s="109"/>
      <c r="M34" s="110"/>
      <c r="N34" s="109"/>
      <c r="O34" s="110"/>
      <c r="P34" s="109">
        <f>$H34      +$J34      +$L34      +$N34</f>
        <v>341000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1361000</v>
      </c>
      <c r="C35" s="111">
        <f>C34</f>
        <v>-1020000</v>
      </c>
      <c r="D35" s="111"/>
      <c r="E35" s="111">
        <f>$B35      +$C35      +$D35</f>
        <v>341000</v>
      </c>
      <c r="F35" s="112">
        <f t="shared" ref="F35:O35" si="17">F34</f>
        <v>341000</v>
      </c>
      <c r="G35" s="113">
        <f t="shared" si="17"/>
        <v>341000</v>
      </c>
      <c r="H35" s="112">
        <f t="shared" si="17"/>
        <v>0</v>
      </c>
      <c r="I35" s="113">
        <f t="shared" si="17"/>
        <v>0</v>
      </c>
      <c r="J35" s="112">
        <f t="shared" si="17"/>
        <v>341000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341000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8015000</v>
      </c>
      <c r="C69" s="120">
        <f>SUM(C9:C16,C19:C25,C28:C31,C34,C37:C41,C44:C54,C57:C60,C63:C67)</f>
        <v>-1020000</v>
      </c>
      <c r="D69" s="120"/>
      <c r="E69" s="120">
        <f t="shared" si="35"/>
        <v>6995000</v>
      </c>
      <c r="F69" s="121">
        <f t="shared" ref="F69:O69" si="43">SUM(F9:F16,F19:F25,F28:F31,F34,F37:F41,F44:F54,F57:F60,F63:F67)</f>
        <v>6995000</v>
      </c>
      <c r="G69" s="122">
        <f t="shared" si="43"/>
        <v>4794000</v>
      </c>
      <c r="H69" s="121">
        <f t="shared" si="43"/>
        <v>583000</v>
      </c>
      <c r="I69" s="122">
        <f t="shared" si="43"/>
        <v>0</v>
      </c>
      <c r="J69" s="121">
        <f t="shared" si="43"/>
        <v>1925000</v>
      </c>
      <c r="K69" s="122">
        <f t="shared" si="43"/>
        <v>1156180</v>
      </c>
      <c r="L69" s="121">
        <f t="shared" si="43"/>
        <v>431000</v>
      </c>
      <c r="M69" s="122">
        <f t="shared" si="43"/>
        <v>0</v>
      </c>
      <c r="N69" s="121">
        <f t="shared" si="43"/>
        <v>677000</v>
      </c>
      <c r="O69" s="122">
        <f t="shared" si="43"/>
        <v>-1156180</v>
      </c>
      <c r="P69" s="121">
        <f t="shared" si="36"/>
        <v>3616000</v>
      </c>
      <c r="Q69" s="122">
        <f t="shared" si="37"/>
        <v>0</v>
      </c>
      <c r="R69" s="67">
        <f t="shared" si="38"/>
        <v>57.076566125290014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75.427617855652898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8015000</v>
      </c>
      <c r="C75" s="120">
        <f>SUM(C9:C16,C19:C25,C28:C31,C34,C37:C41,C44:C54,C57:C60,C63:C67,C71:C72)</f>
        <v>-1020000</v>
      </c>
      <c r="D75" s="120"/>
      <c r="E75" s="120">
        <f>$B75      +$C75      +$D75</f>
        <v>6995000</v>
      </c>
      <c r="F75" s="121">
        <f t="shared" ref="F75:O75" si="46">SUM(F9:F16,F19:F25,F28:F31,F34,F37:F41,F44:F54,F57:F60,F63:F67,F71:F72)</f>
        <v>6995000</v>
      </c>
      <c r="G75" s="122">
        <f t="shared" si="46"/>
        <v>4794000</v>
      </c>
      <c r="H75" s="121">
        <f t="shared" si="46"/>
        <v>583000</v>
      </c>
      <c r="I75" s="122">
        <f t="shared" si="46"/>
        <v>0</v>
      </c>
      <c r="J75" s="121">
        <f t="shared" si="46"/>
        <v>1925000</v>
      </c>
      <c r="K75" s="122">
        <f t="shared" si="46"/>
        <v>1156180</v>
      </c>
      <c r="L75" s="121">
        <f t="shared" si="46"/>
        <v>431000</v>
      </c>
      <c r="M75" s="122">
        <f t="shared" si="46"/>
        <v>0</v>
      </c>
      <c r="N75" s="121">
        <f t="shared" si="46"/>
        <v>677000</v>
      </c>
      <c r="O75" s="122">
        <f t="shared" si="46"/>
        <v>-1156180</v>
      </c>
      <c r="P75" s="121">
        <f>$H75      +$J75      +$L75      +$N75</f>
        <v>3616000</v>
      </c>
      <c r="Q75" s="122">
        <f>$I75      +$K75      +$M75      +$O75</f>
        <v>0</v>
      </c>
      <c r="R75" s="67">
        <f>IF(($L75      =0),0,((($N75      -$L75      )/$L75      )*100))</f>
        <v>57.076566125290014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75.427617855652898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285000</v>
      </c>
      <c r="D87" s="128">
        <f t="shared" si="48"/>
        <v>0</v>
      </c>
      <c r="E87" s="128">
        <f t="shared" si="48"/>
        <v>285000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285000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285000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285000</v>
      </c>
      <c r="D94" s="108"/>
      <c r="E94" s="108">
        <f t="shared" si="49"/>
        <v>285000</v>
      </c>
      <c r="F94" s="108">
        <v>0</v>
      </c>
      <c r="G94" s="108">
        <v>0</v>
      </c>
      <c r="H94" s="108"/>
      <c r="I94" s="108"/>
      <c r="J94" s="108"/>
      <c r="K94" s="108"/>
      <c r="L94" s="108">
        <v>285000</v>
      </c>
      <c r="M94" s="108"/>
      <c r="N94" s="108"/>
      <c r="O94" s="108"/>
      <c r="P94" s="108">
        <f t="shared" si="50"/>
        <v>285000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285000</v>
      </c>
      <c r="D114" s="137">
        <f t="shared" si="62"/>
        <v>0</v>
      </c>
      <c r="E114" s="137">
        <f t="shared" si="62"/>
        <v>285000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285000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285000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0</v>
      </c>
      <c r="C115" s="139">
        <f t="shared" ref="C115:Q115" si="63">C87</f>
        <v>285000</v>
      </c>
      <c r="D115" s="139">
        <f t="shared" si="63"/>
        <v>0</v>
      </c>
      <c r="E115" s="139">
        <f t="shared" si="63"/>
        <v>285000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285000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285000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ztzbwLgJygM/rrLSNGvcJi7PgqYcxtz+2TnvirVEwU5C4Q22ibXESKvpgBLAEj9xLstd2INZOIzjxKzz/eeiA==" saltValue="xfOffQrT4IWNkk5QwdI/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1062000</v>
      </c>
      <c r="I10" s="110">
        <v>1531438</v>
      </c>
      <c r="J10" s="109">
        <v>42000</v>
      </c>
      <c r="K10" s="110">
        <v>1082343</v>
      </c>
      <c r="L10" s="109">
        <v>266000</v>
      </c>
      <c r="M10" s="110">
        <v>266187</v>
      </c>
      <c r="N10" s="109"/>
      <c r="O10" s="110">
        <v>120032</v>
      </c>
      <c r="P10" s="109">
        <f t="shared" ref="P10:P17" si="1">$H10      +$J10      +$L10      +$N10</f>
        <v>1370000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-54.906888766168152</v>
      </c>
      <c r="T10" s="54">
        <f t="shared" ref="T10:T16" si="5">IF(($E10      =0),0,(($P10      /$E10      )*100))</f>
        <v>45.666666666666664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1062000</v>
      </c>
      <c r="I17" s="113">
        <f t="shared" si="7"/>
        <v>1531438</v>
      </c>
      <c r="J17" s="112">
        <f t="shared" si="7"/>
        <v>42000</v>
      </c>
      <c r="K17" s="113">
        <f t="shared" si="7"/>
        <v>1082343</v>
      </c>
      <c r="L17" s="112">
        <f t="shared" si="7"/>
        <v>266000</v>
      </c>
      <c r="M17" s="113">
        <f t="shared" si="7"/>
        <v>266187</v>
      </c>
      <c r="N17" s="112">
        <f t="shared" si="7"/>
        <v>0</v>
      </c>
      <c r="O17" s="113">
        <f t="shared" si="7"/>
        <v>120032</v>
      </c>
      <c r="P17" s="112">
        <f t="shared" si="1"/>
        <v>1370000</v>
      </c>
      <c r="Q17" s="113">
        <f t="shared" si="2"/>
        <v>3000000</v>
      </c>
      <c r="R17" s="58">
        <f t="shared" si="3"/>
        <v>-100</v>
      </c>
      <c r="S17" s="59">
        <f t="shared" si="4"/>
        <v>-54.906888766168152</v>
      </c>
      <c r="T17" s="58">
        <f>IF((SUM($E9:$E14))=0,0,(P17/(SUM($E9:$E14))*100))</f>
        <v>45.666666666666664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1589000</v>
      </c>
      <c r="C34" s="108"/>
      <c r="D34" s="108"/>
      <c r="E34" s="108">
        <f>$B34      +$C34      +$D34</f>
        <v>1589000</v>
      </c>
      <c r="F34" s="109">
        <v>1589000</v>
      </c>
      <c r="G34" s="110">
        <v>1589000</v>
      </c>
      <c r="H34" s="109">
        <v>398000</v>
      </c>
      <c r="I34" s="110">
        <v>396930</v>
      </c>
      <c r="J34" s="109">
        <v>406000</v>
      </c>
      <c r="K34" s="110">
        <v>364500</v>
      </c>
      <c r="L34" s="109">
        <v>382000</v>
      </c>
      <c r="M34" s="110">
        <v>371676</v>
      </c>
      <c r="N34" s="109">
        <v>403000</v>
      </c>
      <c r="O34" s="110">
        <v>455893</v>
      </c>
      <c r="P34" s="109">
        <f>$H34      +$J34      +$L34      +$N34</f>
        <v>1589000</v>
      </c>
      <c r="Q34" s="110">
        <f>$I34      +$K34      +$M34      +$O34</f>
        <v>1588999</v>
      </c>
      <c r="R34" s="54">
        <f>IF(($L34      =0),0,((($N34      -$L34      )/$L34      )*100))</f>
        <v>5.4973821989528799</v>
      </c>
      <c r="S34" s="55">
        <f>IF(($M34      =0),0,((($O34      -$M34      )/$M34      )*100))</f>
        <v>22.658713503158666</v>
      </c>
      <c r="T34" s="54">
        <f>IF(($E34      =0),0,(($P34      /$E34      )*100))</f>
        <v>100</v>
      </c>
      <c r="U34" s="56">
        <f>IF(($E34      =0),0,(($Q34      /$E34      )*100))</f>
        <v>99.999937067337953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1589000</v>
      </c>
      <c r="C35" s="111">
        <f>C34</f>
        <v>0</v>
      </c>
      <c r="D35" s="111"/>
      <c r="E35" s="111">
        <f>$B35      +$C35      +$D35</f>
        <v>1589000</v>
      </c>
      <c r="F35" s="112">
        <f t="shared" ref="F35:O35" si="17">F34</f>
        <v>1589000</v>
      </c>
      <c r="G35" s="113">
        <f t="shared" si="17"/>
        <v>1589000</v>
      </c>
      <c r="H35" s="112">
        <f t="shared" si="17"/>
        <v>398000</v>
      </c>
      <c r="I35" s="113">
        <f t="shared" si="17"/>
        <v>396930</v>
      </c>
      <c r="J35" s="112">
        <f t="shared" si="17"/>
        <v>406000</v>
      </c>
      <c r="K35" s="113">
        <f t="shared" si="17"/>
        <v>364500</v>
      </c>
      <c r="L35" s="112">
        <f t="shared" si="17"/>
        <v>382000</v>
      </c>
      <c r="M35" s="113">
        <f t="shared" si="17"/>
        <v>371676</v>
      </c>
      <c r="N35" s="112">
        <f t="shared" si="17"/>
        <v>403000</v>
      </c>
      <c r="O35" s="113">
        <f t="shared" si="17"/>
        <v>455893</v>
      </c>
      <c r="P35" s="112">
        <f>$H35      +$J35      +$L35      +$N35</f>
        <v>1589000</v>
      </c>
      <c r="Q35" s="113">
        <f>$I35      +$K35      +$M35      +$O35</f>
        <v>1588999</v>
      </c>
      <c r="R35" s="58">
        <f>IF(($L35      =0),0,((($N35      -$L35      )/$L35      )*100))</f>
        <v>5.4973821989528799</v>
      </c>
      <c r="S35" s="59">
        <f>IF(($M35      =0),0,((($O35      -$M35      )/$M35      )*100))</f>
        <v>22.658713503158666</v>
      </c>
      <c r="T35" s="58">
        <f>IF($E35   =0,0,($P35   /$E35   )*100)</f>
        <v>100</v>
      </c>
      <c r="U35" s="60">
        <f>IF($E35   =0,0,($Q35   /$E35   )*100)</f>
        <v>99.999937067337953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18332000</v>
      </c>
      <c r="C38" s="108">
        <v>-3844000</v>
      </c>
      <c r="D38" s="108"/>
      <c r="E38" s="108">
        <f t="shared" si="18"/>
        <v>14488000</v>
      </c>
      <c r="F38" s="109">
        <v>18332000</v>
      </c>
      <c r="G38" s="110">
        <v>0</v>
      </c>
      <c r="H38" s="109"/>
      <c r="I38" s="110"/>
      <c r="J38" s="109"/>
      <c r="K38" s="110"/>
      <c r="L38" s="109"/>
      <c r="M38" s="110"/>
      <c r="N38" s="109">
        <v>643000</v>
      </c>
      <c r="O38" s="110"/>
      <c r="P38" s="109">
        <f t="shared" si="19"/>
        <v>643000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4.4381557150745445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18332000</v>
      </c>
      <c r="C42" s="111">
        <f>SUM(C37:C41)</f>
        <v>-3844000</v>
      </c>
      <c r="D42" s="111"/>
      <c r="E42" s="111">
        <f t="shared" si="18"/>
        <v>14488000</v>
      </c>
      <c r="F42" s="112">
        <f t="shared" ref="F42:O42" si="25">SUM(F37:F41)</f>
        <v>18332000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643000</v>
      </c>
      <c r="O42" s="113">
        <f t="shared" si="25"/>
        <v>0</v>
      </c>
      <c r="P42" s="112">
        <f t="shared" si="19"/>
        <v>643000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22921000</v>
      </c>
      <c r="C69" s="120">
        <f>SUM(C9:C16,C19:C25,C28:C31,C34,C37:C41,C44:C54,C57:C60,C63:C67)</f>
        <v>-3844000</v>
      </c>
      <c r="D69" s="120"/>
      <c r="E69" s="120">
        <f t="shared" si="35"/>
        <v>19077000</v>
      </c>
      <c r="F69" s="121">
        <f t="shared" ref="F69:O69" si="43">SUM(F9:F16,F19:F25,F28:F31,F34,F37:F41,F44:F54,F57:F60,F63:F67)</f>
        <v>22921000</v>
      </c>
      <c r="G69" s="122">
        <f t="shared" si="43"/>
        <v>4589000</v>
      </c>
      <c r="H69" s="121">
        <f t="shared" si="43"/>
        <v>1460000</v>
      </c>
      <c r="I69" s="122">
        <f t="shared" si="43"/>
        <v>1928368</v>
      </c>
      <c r="J69" s="121">
        <f t="shared" si="43"/>
        <v>448000</v>
      </c>
      <c r="K69" s="122">
        <f t="shared" si="43"/>
        <v>1446843</v>
      </c>
      <c r="L69" s="121">
        <f t="shared" si="43"/>
        <v>648000</v>
      </c>
      <c r="M69" s="122">
        <f t="shared" si="43"/>
        <v>637863</v>
      </c>
      <c r="N69" s="121">
        <f t="shared" si="43"/>
        <v>1046000</v>
      </c>
      <c r="O69" s="122">
        <f t="shared" si="43"/>
        <v>575925</v>
      </c>
      <c r="P69" s="121">
        <f t="shared" si="36"/>
        <v>3602000</v>
      </c>
      <c r="Q69" s="122">
        <f t="shared" si="37"/>
        <v>4588999</v>
      </c>
      <c r="R69" s="67">
        <f t="shared" si="38"/>
        <v>61.419753086419746</v>
      </c>
      <c r="S69" s="68">
        <f t="shared" si="39"/>
        <v>-9.7102355835030405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78.492046197428635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99.999978208760069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43985000</v>
      </c>
      <c r="C71" s="108"/>
      <c r="D71" s="108"/>
      <c r="E71" s="108">
        <f>$B71      +$C71      +$D71</f>
        <v>43985000</v>
      </c>
      <c r="F71" s="109">
        <v>43985000</v>
      </c>
      <c r="G71" s="110">
        <v>43985000</v>
      </c>
      <c r="H71" s="109">
        <v>12494000</v>
      </c>
      <c r="I71" s="110">
        <v>15458943</v>
      </c>
      <c r="J71" s="109">
        <v>13925000</v>
      </c>
      <c r="K71" s="110">
        <v>17037576</v>
      </c>
      <c r="L71" s="109">
        <v>9213000</v>
      </c>
      <c r="M71" s="110">
        <v>4508886</v>
      </c>
      <c r="N71" s="109">
        <v>8353000</v>
      </c>
      <c r="O71" s="110">
        <v>6979595</v>
      </c>
      <c r="P71" s="109">
        <f>$H71      +$J71      +$L71      +$N71</f>
        <v>43985000</v>
      </c>
      <c r="Q71" s="110">
        <f>$I71      +$K71      +$M71      +$O71</f>
        <v>43985000</v>
      </c>
      <c r="R71" s="54">
        <f>IF(($L71      =0),0,((($N71      -$L71      )/$L71      )*100))</f>
        <v>-9.3346358406599368</v>
      </c>
      <c r="S71" s="55">
        <f>IF(($M71      =0),0,((($O71      -$M71      )/$M71      )*100))</f>
        <v>54.796439741435023</v>
      </c>
      <c r="T71" s="54">
        <f>IF(($E71      =0),0,(($P71      /$E71      )*100))</f>
        <v>100</v>
      </c>
      <c r="U71" s="56">
        <f>IF(($E71      =0),0,(($Q71      /$E71      )*100))</f>
        <v>100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43985000</v>
      </c>
      <c r="C73" s="117">
        <f>SUM(C71:C72)</f>
        <v>0</v>
      </c>
      <c r="D73" s="117"/>
      <c r="E73" s="117">
        <f>$B73      +$C73      +$D73</f>
        <v>43985000</v>
      </c>
      <c r="F73" s="118">
        <f t="shared" ref="F73:O73" si="44">SUM(F71:F72)</f>
        <v>43985000</v>
      </c>
      <c r="G73" s="119">
        <f t="shared" si="44"/>
        <v>43985000</v>
      </c>
      <c r="H73" s="118">
        <f t="shared" si="44"/>
        <v>12494000</v>
      </c>
      <c r="I73" s="119">
        <f t="shared" si="44"/>
        <v>15458943</v>
      </c>
      <c r="J73" s="118">
        <f t="shared" si="44"/>
        <v>13925000</v>
      </c>
      <c r="K73" s="119">
        <f t="shared" si="44"/>
        <v>17037576</v>
      </c>
      <c r="L73" s="118">
        <f t="shared" si="44"/>
        <v>9213000</v>
      </c>
      <c r="M73" s="119">
        <f t="shared" si="44"/>
        <v>4508886</v>
      </c>
      <c r="N73" s="118">
        <f t="shared" si="44"/>
        <v>8353000</v>
      </c>
      <c r="O73" s="119">
        <f t="shared" si="44"/>
        <v>6979595</v>
      </c>
      <c r="P73" s="118">
        <f>$H73      +$J73      +$L73      +$N73</f>
        <v>43985000</v>
      </c>
      <c r="Q73" s="119">
        <f>$I73      +$K73      +$M73      +$O73</f>
        <v>43985000</v>
      </c>
      <c r="R73" s="63">
        <f>IF(($L73      =0),0,((($N73      -$L73      )/$L73      )*100))</f>
        <v>-9.3346358406599368</v>
      </c>
      <c r="S73" s="64">
        <f>IF(($M73      =0),0,((($O73      -$M73      )/$M73      )*100))</f>
        <v>54.796439741435023</v>
      </c>
      <c r="T73" s="63">
        <f>IF(($E71      =0),0,(($P71      /$E71      )*100))</f>
        <v>100</v>
      </c>
      <c r="U73" s="65">
        <f>IF($E71   =0,0,($Q71   /$E71 )*100)</f>
        <v>100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43985000</v>
      </c>
      <c r="C74" s="120">
        <f>SUM(C71:C72)</f>
        <v>0</v>
      </c>
      <c r="D74" s="120"/>
      <c r="E74" s="120">
        <f>$B74      +$C74      +$D74</f>
        <v>43985000</v>
      </c>
      <c r="F74" s="121">
        <f t="shared" ref="F74:O74" si="45">SUM(F71:F72)</f>
        <v>43985000</v>
      </c>
      <c r="G74" s="122">
        <f t="shared" si="45"/>
        <v>43985000</v>
      </c>
      <c r="H74" s="121">
        <f t="shared" si="45"/>
        <v>12494000</v>
      </c>
      <c r="I74" s="122">
        <f t="shared" si="45"/>
        <v>15458943</v>
      </c>
      <c r="J74" s="121">
        <f t="shared" si="45"/>
        <v>13925000</v>
      </c>
      <c r="K74" s="122">
        <f t="shared" si="45"/>
        <v>17037576</v>
      </c>
      <c r="L74" s="121">
        <f t="shared" si="45"/>
        <v>9213000</v>
      </c>
      <c r="M74" s="122">
        <f t="shared" si="45"/>
        <v>4508886</v>
      </c>
      <c r="N74" s="121">
        <f t="shared" si="45"/>
        <v>8353000</v>
      </c>
      <c r="O74" s="122">
        <f t="shared" si="45"/>
        <v>6979595</v>
      </c>
      <c r="P74" s="121">
        <f>$H74      +$J74      +$L74      +$N74</f>
        <v>43985000</v>
      </c>
      <c r="Q74" s="122">
        <f>$I74      +$K74      +$M74      +$O74</f>
        <v>43985000</v>
      </c>
      <c r="R74" s="67">
        <f>IF(($L74      =0),0,((($N74      -$L74      )/$L74      )*100))</f>
        <v>-9.3346358406599368</v>
      </c>
      <c r="S74" s="68">
        <f>IF(($M74      =0),0,((($O74      -$M74      )/$M74      )*100))</f>
        <v>54.796439741435023</v>
      </c>
      <c r="T74" s="67">
        <f>IF(($E71      =0),0,(($P71      /$E71      )*100))</f>
        <v>100</v>
      </c>
      <c r="U74" s="71">
        <f>IF($E71   =0,0,($Q71   /$E71 )*100)</f>
        <v>100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66906000</v>
      </c>
      <c r="C75" s="120">
        <f>SUM(C9:C16,C19:C25,C28:C31,C34,C37:C41,C44:C54,C57:C60,C63:C67,C71:C72)</f>
        <v>-3844000</v>
      </c>
      <c r="D75" s="120"/>
      <c r="E75" s="120">
        <f>$B75      +$C75      +$D75</f>
        <v>63062000</v>
      </c>
      <c r="F75" s="121">
        <f t="shared" ref="F75:O75" si="46">SUM(F9:F16,F19:F25,F28:F31,F34,F37:F41,F44:F54,F57:F60,F63:F67,F71:F72)</f>
        <v>66906000</v>
      </c>
      <c r="G75" s="122">
        <f t="shared" si="46"/>
        <v>48574000</v>
      </c>
      <c r="H75" s="121">
        <f t="shared" si="46"/>
        <v>13954000</v>
      </c>
      <c r="I75" s="122">
        <f t="shared" si="46"/>
        <v>17387311</v>
      </c>
      <c r="J75" s="121">
        <f t="shared" si="46"/>
        <v>14373000</v>
      </c>
      <c r="K75" s="122">
        <f t="shared" si="46"/>
        <v>18484419</v>
      </c>
      <c r="L75" s="121">
        <f t="shared" si="46"/>
        <v>9861000</v>
      </c>
      <c r="M75" s="122">
        <f t="shared" si="46"/>
        <v>5146749</v>
      </c>
      <c r="N75" s="121">
        <f t="shared" si="46"/>
        <v>9399000</v>
      </c>
      <c r="O75" s="122">
        <f t="shared" si="46"/>
        <v>7555520</v>
      </c>
      <c r="P75" s="121">
        <f>$H75      +$J75      +$L75      +$N75</f>
        <v>47587000</v>
      </c>
      <c r="Q75" s="122">
        <f>$I75      +$K75      +$M75      +$O75</f>
        <v>48573999</v>
      </c>
      <c r="R75" s="67">
        <f>IF(($L75      =0),0,((($N75      -$L75      )/$L75      )*100))</f>
        <v>-4.6851232126559168</v>
      </c>
      <c r="S75" s="68">
        <f>IF(($M75      =0),0,((($O75      -$M75      )/$M75      )*100))</f>
        <v>46.801796629289669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97.968048750360268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99.999997941285457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21746000</v>
      </c>
      <c r="C87" s="128">
        <f t="shared" si="48"/>
        <v>4945000</v>
      </c>
      <c r="D87" s="128">
        <f t="shared" si="48"/>
        <v>0</v>
      </c>
      <c r="E87" s="128">
        <f t="shared" si="48"/>
        <v>26691000</v>
      </c>
      <c r="F87" s="128">
        <f t="shared" si="48"/>
        <v>0</v>
      </c>
      <c r="G87" s="128">
        <f t="shared" si="48"/>
        <v>0</v>
      </c>
      <c r="H87" s="128">
        <f t="shared" si="48"/>
        <v>1392000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1392000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5.2152410925030912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20354000</v>
      </c>
      <c r="C91" s="108">
        <v>4945000</v>
      </c>
      <c r="D91" s="108"/>
      <c r="E91" s="108">
        <f t="shared" si="49"/>
        <v>25299000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1392000</v>
      </c>
      <c r="C93" s="108"/>
      <c r="D93" s="108"/>
      <c r="E93" s="108">
        <f t="shared" si="49"/>
        <v>1392000</v>
      </c>
      <c r="F93" s="108">
        <v>0</v>
      </c>
      <c r="G93" s="108">
        <v>0</v>
      </c>
      <c r="H93" s="108">
        <v>1392000</v>
      </c>
      <c r="I93" s="108"/>
      <c r="J93" s="108"/>
      <c r="K93" s="108"/>
      <c r="L93" s="108"/>
      <c r="M93" s="108"/>
      <c r="N93" s="108"/>
      <c r="O93" s="108"/>
      <c r="P93" s="108">
        <f t="shared" si="50"/>
        <v>1392000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21746000</v>
      </c>
      <c r="C114" s="137">
        <f t="shared" si="62"/>
        <v>4945000</v>
      </c>
      <c r="D114" s="137">
        <f t="shared" si="62"/>
        <v>0</v>
      </c>
      <c r="E114" s="137">
        <f t="shared" si="62"/>
        <v>26691000</v>
      </c>
      <c r="F114" s="137">
        <f t="shared" si="62"/>
        <v>0</v>
      </c>
      <c r="G114" s="137">
        <f t="shared" si="62"/>
        <v>0</v>
      </c>
      <c r="H114" s="137">
        <f t="shared" si="62"/>
        <v>1392000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1392000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5.2152410925030909E-2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21746000</v>
      </c>
      <c r="C115" s="139">
        <f t="shared" ref="C115:Q115" si="63">C87</f>
        <v>4945000</v>
      </c>
      <c r="D115" s="139">
        <f t="shared" si="63"/>
        <v>0</v>
      </c>
      <c r="E115" s="139">
        <f t="shared" si="63"/>
        <v>26691000</v>
      </c>
      <c r="F115" s="139">
        <f t="shared" si="63"/>
        <v>0</v>
      </c>
      <c r="G115" s="139">
        <f t="shared" si="63"/>
        <v>0</v>
      </c>
      <c r="H115" s="139">
        <f t="shared" si="63"/>
        <v>1392000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1392000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5.2152410925030909E-2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CqnLy9KfUygvDJe56zDjiWTaZPqCN20PWkKTCAPIBpMmo/REebrn1JKA1dnZTijFLnIUHw8cJdfXLEffn89yw==" saltValue="Ttz9IR3zu5/xPixdexBb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462000</v>
      </c>
      <c r="I10" s="110"/>
      <c r="J10" s="109">
        <v>53000</v>
      </c>
      <c r="K10" s="110">
        <v>221097</v>
      </c>
      <c r="L10" s="109"/>
      <c r="M10" s="110">
        <v>656154</v>
      </c>
      <c r="N10" s="109"/>
      <c r="O10" s="110">
        <v>2122749</v>
      </c>
      <c r="P10" s="109">
        <f t="shared" ref="P10:P17" si="1">$H10      +$J10      +$L10      +$N10</f>
        <v>515000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223.51383973884177</v>
      </c>
      <c r="T10" s="54">
        <f t="shared" ref="T10:T16" si="5">IF(($E10      =0),0,(($P10      /$E10      )*100))</f>
        <v>17.166666666666668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462000</v>
      </c>
      <c r="I17" s="113">
        <f t="shared" si="7"/>
        <v>0</v>
      </c>
      <c r="J17" s="112">
        <f t="shared" si="7"/>
        <v>53000</v>
      </c>
      <c r="K17" s="113">
        <f t="shared" si="7"/>
        <v>221097</v>
      </c>
      <c r="L17" s="112">
        <f t="shared" si="7"/>
        <v>0</v>
      </c>
      <c r="M17" s="113">
        <f t="shared" si="7"/>
        <v>656154</v>
      </c>
      <c r="N17" s="112">
        <f t="shared" si="7"/>
        <v>0</v>
      </c>
      <c r="O17" s="113">
        <f t="shared" si="7"/>
        <v>2122749</v>
      </c>
      <c r="P17" s="112">
        <f t="shared" si="1"/>
        <v>515000</v>
      </c>
      <c r="Q17" s="113">
        <f t="shared" si="2"/>
        <v>3000000</v>
      </c>
      <c r="R17" s="58">
        <f t="shared" si="3"/>
        <v>0</v>
      </c>
      <c r="S17" s="59">
        <f t="shared" si="4"/>
        <v>223.51383973884177</v>
      </c>
      <c r="T17" s="58">
        <f>IF((SUM($E9:$E14))=0,0,(P17/(SUM($E9:$E14))*100))</f>
        <v>17.166666666666668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1329000</v>
      </c>
      <c r="C34" s="108"/>
      <c r="D34" s="108"/>
      <c r="E34" s="108">
        <f>$B34      +$C34      +$D34</f>
        <v>1329000</v>
      </c>
      <c r="F34" s="109">
        <v>1329000</v>
      </c>
      <c r="G34" s="110">
        <v>1329000</v>
      </c>
      <c r="H34" s="109">
        <v>333000</v>
      </c>
      <c r="I34" s="110">
        <v>455695</v>
      </c>
      <c r="J34" s="109">
        <v>439000</v>
      </c>
      <c r="K34" s="110">
        <v>439030</v>
      </c>
      <c r="L34" s="109">
        <v>231000</v>
      </c>
      <c r="M34" s="110">
        <v>434275</v>
      </c>
      <c r="N34" s="109"/>
      <c r="O34" s="110"/>
      <c r="P34" s="109">
        <f>$H34      +$J34      +$L34      +$N34</f>
        <v>1003000</v>
      </c>
      <c r="Q34" s="110">
        <f>$I34      +$K34      +$M34      +$O34</f>
        <v>1329000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75.470278404815645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1329000</v>
      </c>
      <c r="C35" s="111">
        <f>C34</f>
        <v>0</v>
      </c>
      <c r="D35" s="111"/>
      <c r="E35" s="111">
        <f>$B35      +$C35      +$D35</f>
        <v>1329000</v>
      </c>
      <c r="F35" s="112">
        <f t="shared" ref="F35:O35" si="17">F34</f>
        <v>1329000</v>
      </c>
      <c r="G35" s="113">
        <f t="shared" si="17"/>
        <v>1329000</v>
      </c>
      <c r="H35" s="112">
        <f t="shared" si="17"/>
        <v>333000</v>
      </c>
      <c r="I35" s="113">
        <f t="shared" si="17"/>
        <v>455695</v>
      </c>
      <c r="J35" s="112">
        <f t="shared" si="17"/>
        <v>439000</v>
      </c>
      <c r="K35" s="113">
        <f t="shared" si="17"/>
        <v>439030</v>
      </c>
      <c r="L35" s="112">
        <f t="shared" si="17"/>
        <v>231000</v>
      </c>
      <c r="M35" s="113">
        <f t="shared" si="17"/>
        <v>434275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1003000</v>
      </c>
      <c r="Q35" s="113">
        <f>$I35      +$K35      +$M35      +$O35</f>
        <v>1329000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75.470278404815645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8799000</v>
      </c>
      <c r="C38" s="108">
        <v>2831000</v>
      </c>
      <c r="D38" s="108"/>
      <c r="E38" s="108">
        <f t="shared" si="18"/>
        <v>11630000</v>
      </c>
      <c r="F38" s="109">
        <v>8799000</v>
      </c>
      <c r="G38" s="110">
        <v>0</v>
      </c>
      <c r="H38" s="109"/>
      <c r="I38" s="110"/>
      <c r="J38" s="109"/>
      <c r="K38" s="110"/>
      <c r="L38" s="109"/>
      <c r="M38" s="110"/>
      <c r="N38" s="109">
        <v>371000</v>
      </c>
      <c r="O38" s="110"/>
      <c r="P38" s="109">
        <f t="shared" si="19"/>
        <v>371000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3.1900257953568358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8799000</v>
      </c>
      <c r="C42" s="111">
        <f>SUM(C37:C41)</f>
        <v>2831000</v>
      </c>
      <c r="D42" s="111"/>
      <c r="E42" s="111">
        <f t="shared" si="18"/>
        <v>11630000</v>
      </c>
      <c r="F42" s="112">
        <f t="shared" ref="F42:O42" si="25">SUM(F37:F41)</f>
        <v>8799000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371000</v>
      </c>
      <c r="O42" s="113">
        <f t="shared" si="25"/>
        <v>0</v>
      </c>
      <c r="P42" s="112">
        <f t="shared" si="19"/>
        <v>371000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13128000</v>
      </c>
      <c r="C69" s="120">
        <f>SUM(C9:C16,C19:C25,C28:C31,C34,C37:C41,C44:C54,C57:C60,C63:C67)</f>
        <v>2831000</v>
      </c>
      <c r="D69" s="120"/>
      <c r="E69" s="120">
        <f t="shared" si="35"/>
        <v>15959000</v>
      </c>
      <c r="F69" s="121">
        <f t="shared" ref="F69:O69" si="43">SUM(F9:F16,F19:F25,F28:F31,F34,F37:F41,F44:F54,F57:F60,F63:F67)</f>
        <v>13128000</v>
      </c>
      <c r="G69" s="122">
        <f t="shared" si="43"/>
        <v>4329000</v>
      </c>
      <c r="H69" s="121">
        <f t="shared" si="43"/>
        <v>795000</v>
      </c>
      <c r="I69" s="122">
        <f t="shared" si="43"/>
        <v>455695</v>
      </c>
      <c r="J69" s="121">
        <f t="shared" si="43"/>
        <v>492000</v>
      </c>
      <c r="K69" s="122">
        <f t="shared" si="43"/>
        <v>660127</v>
      </c>
      <c r="L69" s="121">
        <f t="shared" si="43"/>
        <v>231000</v>
      </c>
      <c r="M69" s="122">
        <f t="shared" si="43"/>
        <v>1090429</v>
      </c>
      <c r="N69" s="121">
        <f t="shared" si="43"/>
        <v>371000</v>
      </c>
      <c r="O69" s="122">
        <f t="shared" si="43"/>
        <v>2122749</v>
      </c>
      <c r="P69" s="121">
        <f t="shared" si="36"/>
        <v>1889000</v>
      </c>
      <c r="Q69" s="122">
        <f t="shared" si="37"/>
        <v>4329000</v>
      </c>
      <c r="R69" s="67">
        <f t="shared" si="38"/>
        <v>60.606060606060609</v>
      </c>
      <c r="S69" s="68">
        <f t="shared" si="39"/>
        <v>94.670996461025894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43.635943635943633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43845000</v>
      </c>
      <c r="C71" s="108"/>
      <c r="D71" s="108"/>
      <c r="E71" s="108">
        <f>$B71      +$C71      +$D71</f>
        <v>43845000</v>
      </c>
      <c r="F71" s="109">
        <v>43845000</v>
      </c>
      <c r="G71" s="110">
        <v>43845000</v>
      </c>
      <c r="H71" s="109">
        <v>14855000</v>
      </c>
      <c r="I71" s="110"/>
      <c r="J71" s="109">
        <v>11857000</v>
      </c>
      <c r="K71" s="110">
        <v>17200823</v>
      </c>
      <c r="L71" s="109">
        <v>7286000</v>
      </c>
      <c r="M71" s="110">
        <v>14678601</v>
      </c>
      <c r="N71" s="109">
        <v>9468000</v>
      </c>
      <c r="O71" s="110">
        <v>11965576</v>
      </c>
      <c r="P71" s="109">
        <f>$H71      +$J71      +$L71      +$N71</f>
        <v>43466000</v>
      </c>
      <c r="Q71" s="110">
        <f>$I71      +$K71      +$M71      +$O71</f>
        <v>43845000</v>
      </c>
      <c r="R71" s="54">
        <f>IF(($L71      =0),0,((($N71      -$L71      )/$L71      )*100))</f>
        <v>29.947845182541862</v>
      </c>
      <c r="S71" s="55">
        <f>IF(($M71      =0),0,((($O71      -$M71      )/$M71      )*100))</f>
        <v>-18.482858141589926</v>
      </c>
      <c r="T71" s="54">
        <f>IF(($E71      =0),0,(($P71      /$E71      )*100))</f>
        <v>99.135591287490016</v>
      </c>
      <c r="U71" s="56">
        <f>IF(($E71      =0),0,(($Q71      /$E71      )*100))</f>
        <v>100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43845000</v>
      </c>
      <c r="C73" s="117">
        <f>SUM(C71:C72)</f>
        <v>0</v>
      </c>
      <c r="D73" s="117"/>
      <c r="E73" s="117">
        <f>$B73      +$C73      +$D73</f>
        <v>43845000</v>
      </c>
      <c r="F73" s="118">
        <f t="shared" ref="F73:O73" si="44">SUM(F71:F72)</f>
        <v>43845000</v>
      </c>
      <c r="G73" s="119">
        <f t="shared" si="44"/>
        <v>43845000</v>
      </c>
      <c r="H73" s="118">
        <f t="shared" si="44"/>
        <v>14855000</v>
      </c>
      <c r="I73" s="119">
        <f t="shared" si="44"/>
        <v>0</v>
      </c>
      <c r="J73" s="118">
        <f t="shared" si="44"/>
        <v>11857000</v>
      </c>
      <c r="K73" s="119">
        <f t="shared" si="44"/>
        <v>17200823</v>
      </c>
      <c r="L73" s="118">
        <f t="shared" si="44"/>
        <v>7286000</v>
      </c>
      <c r="M73" s="119">
        <f t="shared" si="44"/>
        <v>14678601</v>
      </c>
      <c r="N73" s="118">
        <f t="shared" si="44"/>
        <v>9468000</v>
      </c>
      <c r="O73" s="119">
        <f t="shared" si="44"/>
        <v>11965576</v>
      </c>
      <c r="P73" s="118">
        <f>$H73      +$J73      +$L73      +$N73</f>
        <v>43466000</v>
      </c>
      <c r="Q73" s="119">
        <f>$I73      +$K73      +$M73      +$O73</f>
        <v>43845000</v>
      </c>
      <c r="R73" s="63">
        <f>IF(($L73      =0),0,((($N73      -$L73      )/$L73      )*100))</f>
        <v>29.947845182541862</v>
      </c>
      <c r="S73" s="64">
        <f>IF(($M73      =0),0,((($O73      -$M73      )/$M73      )*100))</f>
        <v>-18.482858141589926</v>
      </c>
      <c r="T73" s="63">
        <f>IF(($E71      =0),0,(($P71      /$E71      )*100))</f>
        <v>99.135591287490016</v>
      </c>
      <c r="U73" s="65">
        <f>IF($E71   =0,0,($Q71   /$E71 )*100)</f>
        <v>100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43845000</v>
      </c>
      <c r="C74" s="120">
        <f>SUM(C71:C72)</f>
        <v>0</v>
      </c>
      <c r="D74" s="120"/>
      <c r="E74" s="120">
        <f>$B74      +$C74      +$D74</f>
        <v>43845000</v>
      </c>
      <c r="F74" s="121">
        <f t="shared" ref="F74:O74" si="45">SUM(F71:F72)</f>
        <v>43845000</v>
      </c>
      <c r="G74" s="122">
        <f t="shared" si="45"/>
        <v>43845000</v>
      </c>
      <c r="H74" s="121">
        <f t="shared" si="45"/>
        <v>14855000</v>
      </c>
      <c r="I74" s="122">
        <f t="shared" si="45"/>
        <v>0</v>
      </c>
      <c r="J74" s="121">
        <f t="shared" si="45"/>
        <v>11857000</v>
      </c>
      <c r="K74" s="122">
        <f t="shared" si="45"/>
        <v>17200823</v>
      </c>
      <c r="L74" s="121">
        <f t="shared" si="45"/>
        <v>7286000</v>
      </c>
      <c r="M74" s="122">
        <f t="shared" si="45"/>
        <v>14678601</v>
      </c>
      <c r="N74" s="121">
        <f t="shared" si="45"/>
        <v>9468000</v>
      </c>
      <c r="O74" s="122">
        <f t="shared" si="45"/>
        <v>11965576</v>
      </c>
      <c r="P74" s="121">
        <f>$H74      +$J74      +$L74      +$N74</f>
        <v>43466000</v>
      </c>
      <c r="Q74" s="122">
        <f>$I74      +$K74      +$M74      +$O74</f>
        <v>43845000</v>
      </c>
      <c r="R74" s="67">
        <f>IF(($L74      =0),0,((($N74      -$L74      )/$L74      )*100))</f>
        <v>29.947845182541862</v>
      </c>
      <c r="S74" s="68">
        <f>IF(($M74      =0),0,((($O74      -$M74      )/$M74      )*100))</f>
        <v>-18.482858141589926</v>
      </c>
      <c r="T74" s="67">
        <f>IF(($E71      =0),0,(($P71      /$E71      )*100))</f>
        <v>99.135591287490016</v>
      </c>
      <c r="U74" s="71">
        <f>IF($E71   =0,0,($Q71   /$E71 )*100)</f>
        <v>100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56973000</v>
      </c>
      <c r="C75" s="120">
        <f>SUM(C9:C16,C19:C25,C28:C31,C34,C37:C41,C44:C54,C57:C60,C63:C67,C71:C72)</f>
        <v>2831000</v>
      </c>
      <c r="D75" s="120"/>
      <c r="E75" s="120">
        <f>$B75      +$C75      +$D75</f>
        <v>59804000</v>
      </c>
      <c r="F75" s="121">
        <f t="shared" ref="F75:O75" si="46">SUM(F9:F16,F19:F25,F28:F31,F34,F37:F41,F44:F54,F57:F60,F63:F67,F71:F72)</f>
        <v>56973000</v>
      </c>
      <c r="G75" s="122">
        <f t="shared" si="46"/>
        <v>48174000</v>
      </c>
      <c r="H75" s="121">
        <f t="shared" si="46"/>
        <v>15650000</v>
      </c>
      <c r="I75" s="122">
        <f t="shared" si="46"/>
        <v>455695</v>
      </c>
      <c r="J75" s="121">
        <f t="shared" si="46"/>
        <v>12349000</v>
      </c>
      <c r="K75" s="122">
        <f t="shared" si="46"/>
        <v>17860950</v>
      </c>
      <c r="L75" s="121">
        <f t="shared" si="46"/>
        <v>7517000</v>
      </c>
      <c r="M75" s="122">
        <f t="shared" si="46"/>
        <v>15769030</v>
      </c>
      <c r="N75" s="121">
        <f t="shared" si="46"/>
        <v>9839000</v>
      </c>
      <c r="O75" s="122">
        <f t="shared" si="46"/>
        <v>14088325</v>
      </c>
      <c r="P75" s="121">
        <f>$H75      +$J75      +$L75      +$N75</f>
        <v>45355000</v>
      </c>
      <c r="Q75" s="122">
        <f>$I75      +$K75      +$M75      +$O75</f>
        <v>48174000</v>
      </c>
      <c r="R75" s="67">
        <f>IF(($L75      =0),0,((($N75      -$L75      )/$L75      )*100))</f>
        <v>30.889982705866704</v>
      </c>
      <c r="S75" s="68">
        <f>IF(($M75      =0),0,((($O75      -$M75      )/$M75      )*100))</f>
        <v>-10.65826496620274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94.14829576119898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27135000</v>
      </c>
      <c r="C87" s="128">
        <f t="shared" si="48"/>
        <v>-13928000</v>
      </c>
      <c r="D87" s="128">
        <f t="shared" si="48"/>
        <v>0</v>
      </c>
      <c r="E87" s="128">
        <f t="shared" si="48"/>
        <v>13207000</v>
      </c>
      <c r="F87" s="128">
        <f t="shared" si="48"/>
        <v>0</v>
      </c>
      <c r="G87" s="128">
        <f t="shared" si="48"/>
        <v>0</v>
      </c>
      <c r="H87" s="128">
        <f t="shared" si="48"/>
        <v>12329000</v>
      </c>
      <c r="I87" s="128">
        <f t="shared" si="48"/>
        <v>0</v>
      </c>
      <c r="J87" s="128">
        <f t="shared" si="48"/>
        <v>671000</v>
      </c>
      <c r="K87" s="128">
        <f t="shared" si="48"/>
        <v>0</v>
      </c>
      <c r="L87" s="128">
        <f t="shared" si="48"/>
        <v>207000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13207000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14135000</v>
      </c>
      <c r="C91" s="108">
        <v>-14135000</v>
      </c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13000000</v>
      </c>
      <c r="C94" s="108">
        <v>207000</v>
      </c>
      <c r="D94" s="108"/>
      <c r="E94" s="108">
        <f t="shared" si="49"/>
        <v>13207000</v>
      </c>
      <c r="F94" s="108">
        <v>0</v>
      </c>
      <c r="G94" s="108">
        <v>0</v>
      </c>
      <c r="H94" s="108">
        <v>12329000</v>
      </c>
      <c r="I94" s="108"/>
      <c r="J94" s="108">
        <v>671000</v>
      </c>
      <c r="K94" s="108"/>
      <c r="L94" s="108">
        <v>207000</v>
      </c>
      <c r="M94" s="108"/>
      <c r="N94" s="108"/>
      <c r="O94" s="108"/>
      <c r="P94" s="108">
        <f t="shared" si="50"/>
        <v>13207000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27135000</v>
      </c>
      <c r="C114" s="137">
        <f t="shared" si="62"/>
        <v>-13928000</v>
      </c>
      <c r="D114" s="137">
        <f t="shared" si="62"/>
        <v>0</v>
      </c>
      <c r="E114" s="137">
        <f t="shared" si="62"/>
        <v>13207000</v>
      </c>
      <c r="F114" s="137">
        <f t="shared" si="62"/>
        <v>0</v>
      </c>
      <c r="G114" s="137">
        <f t="shared" si="62"/>
        <v>0</v>
      </c>
      <c r="H114" s="137">
        <f t="shared" si="62"/>
        <v>12329000</v>
      </c>
      <c r="I114" s="137">
        <f t="shared" si="62"/>
        <v>0</v>
      </c>
      <c r="J114" s="137">
        <f t="shared" si="62"/>
        <v>671000</v>
      </c>
      <c r="K114" s="137">
        <f t="shared" si="62"/>
        <v>0</v>
      </c>
      <c r="L114" s="137">
        <f t="shared" si="62"/>
        <v>207000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13207000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142</v>
      </c>
      <c r="B115" s="139">
        <f>B87</f>
        <v>27135000</v>
      </c>
      <c r="C115" s="139">
        <f t="shared" ref="C115:Q115" si="63">C87</f>
        <v>-13928000</v>
      </c>
      <c r="D115" s="139">
        <f t="shared" si="63"/>
        <v>0</v>
      </c>
      <c r="E115" s="139">
        <f t="shared" si="63"/>
        <v>13207000</v>
      </c>
      <c r="F115" s="139">
        <f t="shared" si="63"/>
        <v>0</v>
      </c>
      <c r="G115" s="139">
        <f t="shared" si="63"/>
        <v>0</v>
      </c>
      <c r="H115" s="139">
        <f t="shared" si="63"/>
        <v>12329000</v>
      </c>
      <c r="I115" s="139">
        <f t="shared" si="63"/>
        <v>0</v>
      </c>
      <c r="J115" s="139">
        <f t="shared" si="63"/>
        <v>671000</v>
      </c>
      <c r="K115" s="139">
        <f t="shared" si="63"/>
        <v>0</v>
      </c>
      <c r="L115" s="139">
        <f t="shared" si="63"/>
        <v>207000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13207000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143</v>
      </c>
    </row>
    <row r="118" spans="1:23" x14ac:dyDescent="0.25">
      <c r="A118" s="35" t="s">
        <v>144</v>
      </c>
    </row>
    <row r="119" spans="1:23" ht="13" x14ac:dyDescent="0.3">
      <c r="A119" s="35" t="s">
        <v>145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yrzpyPn4/suRVhX26efTV8dqZIv/jRymCEdiDIFWCFFMz4gyAO1rIEP5Fpflu6h19XSgABBwN3SvUY+rK0koQ==" saltValue="fHsAqG5CHMhgIKUQa9x8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F3C541-1A3C-4E1E-A6EF-8F873D75D4B0}"/>
</file>

<file path=customXml/itemProps2.xml><?xml version="1.0" encoding="utf-8"?>
<ds:datastoreItem xmlns:ds="http://schemas.openxmlformats.org/officeDocument/2006/customXml" ds:itemID="{8D6D6100-4DA1-4839-BF43-951ACC39DC3F}"/>
</file>

<file path=customXml/itemProps3.xml><?xml version="1.0" encoding="utf-8"?>
<ds:datastoreItem xmlns:ds="http://schemas.openxmlformats.org/officeDocument/2006/customXml" ds:itemID="{E04AA7B8-508F-4DBB-AEB1-FBFB927371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2025-08-18T08:48:59Z</dcterms:created>
  <dcterms:modified xsi:type="dcterms:W3CDTF">2025-08-18T08:51:56Z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