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4\Final\"/>
    </mc:Choice>
  </mc:AlternateContent>
  <xr:revisionPtr revIDLastSave="0" documentId="8_{1EFA6DE2-A78F-4711-9FB1-209E279AEC60}" xr6:coauthVersionLast="47" xr6:coauthVersionMax="47" xr10:uidLastSave="{00000000-0000-0000-0000-000000000000}"/>
  <workbookProtection workbookAlgorithmName="SHA-512" workbookHashValue="Vw81BtV+u558UiUuDibg3aY/yJEM+kcjaReWYEFvZD2k+/4IuJlhoU6LyJt43MoyLA6An70tZHzTSQuAhC7PgA==" workbookSaltValue="GPkHN0/Q1j0AMNCVCQluCw==" workbookSpinCount="100000" lockStructure="1"/>
  <bookViews>
    <workbookView xWindow="28680" yWindow="-120" windowWidth="29040" windowHeight="15720" xr2:uid="{00000000-000D-0000-FFFF-FFFF00000000}"/>
  </bookViews>
  <sheets>
    <sheet name="Summary" sheetId="1" r:id="rId1"/>
    <sheet name="FS184" sheetId="2" r:id="rId2"/>
    <sheet name="GT421" sheetId="3" r:id="rId3"/>
    <sheet name="GT481" sheetId="4" r:id="rId4"/>
    <sheet name="KZN225" sheetId="5" r:id="rId5"/>
    <sheet name="KZN252" sheetId="6" r:id="rId6"/>
    <sheet name="KZN282" sheetId="7" r:id="rId7"/>
    <sheet name="LIM354" sheetId="8" r:id="rId8"/>
    <sheet name="MP307" sheetId="9" r:id="rId9"/>
    <sheet name="MP312" sheetId="10" r:id="rId10"/>
    <sheet name="MP313" sheetId="11" r:id="rId11"/>
    <sheet name="MP326" sheetId="12" r:id="rId12"/>
    <sheet name="NC091" sheetId="13" r:id="rId13"/>
    <sheet name="NW372" sheetId="14" r:id="rId14"/>
    <sheet name="NW373" sheetId="15" r:id="rId15"/>
    <sheet name="NW403" sheetId="16" r:id="rId16"/>
    <sheet name="NW405" sheetId="17" r:id="rId17"/>
    <sheet name="WC023" sheetId="18" r:id="rId18"/>
    <sheet name="WC024" sheetId="19" r:id="rId19"/>
    <sheet name="WC044" sheetId="20" r:id="rId20"/>
  </sheets>
  <definedNames>
    <definedName name="_xlnm.Print_Area" localSheetId="1">'FS184'!$A$1:$X$78</definedName>
    <definedName name="_xlnm.Print_Area" localSheetId="2">'GT421'!$A$1:$X$78</definedName>
    <definedName name="_xlnm.Print_Area" localSheetId="3">'GT481'!$A$1:$X$78</definedName>
    <definedName name="_xlnm.Print_Area" localSheetId="4">'KZN225'!$A$1:$X$78</definedName>
    <definedName name="_xlnm.Print_Area" localSheetId="5">'KZN252'!$A$1:$X$78</definedName>
    <definedName name="_xlnm.Print_Area" localSheetId="6">'KZN282'!$A$1:$X$78</definedName>
    <definedName name="_xlnm.Print_Area" localSheetId="7">'LIM354'!$A$1:$X$78</definedName>
    <definedName name="_xlnm.Print_Area" localSheetId="8">'MP307'!$A$1:$X$78</definedName>
    <definedName name="_xlnm.Print_Area" localSheetId="9">'MP312'!$A$1:$X$78</definedName>
    <definedName name="_xlnm.Print_Area" localSheetId="10">'MP313'!$A$1:$X$78</definedName>
    <definedName name="_xlnm.Print_Area" localSheetId="11">'MP326'!$A$1:$X$78</definedName>
    <definedName name="_xlnm.Print_Area" localSheetId="12">'NC091'!$A$1:$X$78</definedName>
    <definedName name="_xlnm.Print_Area" localSheetId="13">'NW372'!$A$1:$X$78</definedName>
    <definedName name="_xlnm.Print_Area" localSheetId="14">'NW373'!$A$1:$X$78</definedName>
    <definedName name="_xlnm.Print_Area" localSheetId="15">'NW403'!$A$1:$X$78</definedName>
    <definedName name="_xlnm.Print_Area" localSheetId="16">'NW405'!$A$1:$X$78</definedName>
    <definedName name="_xlnm.Print_Area" localSheetId="0">Summary!$A$1:$X$78</definedName>
    <definedName name="_xlnm.Print_Area" localSheetId="17">'WC023'!$A$1:$X$78</definedName>
    <definedName name="_xlnm.Print_Area" localSheetId="18">'WC024'!$A$1:$X$78</definedName>
    <definedName name="_xlnm.Print_Area" localSheetId="19">'WC044'!$A$1:$X$78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2" i="2" l="1"/>
  <c r="V62" i="2"/>
  <c r="W62" i="3"/>
  <c r="V62" i="3"/>
  <c r="W62" i="4"/>
  <c r="V62" i="4"/>
  <c r="W62" i="5"/>
  <c r="V62" i="5"/>
  <c r="W62" i="6"/>
  <c r="V62" i="6"/>
  <c r="W62" i="7"/>
  <c r="V62" i="7"/>
  <c r="W62" i="8"/>
  <c r="V62" i="8"/>
  <c r="W62" i="9"/>
  <c r="V62" i="9"/>
  <c r="W62" i="10"/>
  <c r="V62" i="10"/>
  <c r="W62" i="11"/>
  <c r="V62" i="11"/>
  <c r="W62" i="12"/>
  <c r="V62" i="12"/>
  <c r="W62" i="13"/>
  <c r="V62" i="13"/>
  <c r="W62" i="14"/>
  <c r="V62" i="14"/>
  <c r="W62" i="15"/>
  <c r="V62" i="15"/>
  <c r="W62" i="16"/>
  <c r="V62" i="16"/>
  <c r="W62" i="17"/>
  <c r="V62" i="17"/>
  <c r="W62" i="18"/>
  <c r="V62" i="18"/>
  <c r="W62" i="19"/>
  <c r="V62" i="19"/>
  <c r="W62" i="20"/>
  <c r="V62" i="20"/>
  <c r="W62" i="1"/>
  <c r="V62" i="1"/>
  <c r="O62" i="2"/>
  <c r="N62" i="2"/>
  <c r="M62" i="2"/>
  <c r="S62" i="2" s="1"/>
  <c r="L62" i="2"/>
  <c r="R62" i="2" s="1"/>
  <c r="K62" i="2"/>
  <c r="J62" i="2"/>
  <c r="I62" i="2"/>
  <c r="H62" i="2"/>
  <c r="G62" i="2"/>
  <c r="F62" i="2"/>
  <c r="D62" i="2"/>
  <c r="C62" i="2"/>
  <c r="B62" i="2"/>
  <c r="O62" i="3"/>
  <c r="N62" i="3"/>
  <c r="M62" i="3"/>
  <c r="S62" i="3" s="1"/>
  <c r="L62" i="3"/>
  <c r="K62" i="3"/>
  <c r="J62" i="3"/>
  <c r="I62" i="3"/>
  <c r="H62" i="3"/>
  <c r="G62" i="3"/>
  <c r="F62" i="3"/>
  <c r="D62" i="3"/>
  <c r="C62" i="3"/>
  <c r="B62" i="3"/>
  <c r="O62" i="4"/>
  <c r="N62" i="4"/>
  <c r="M62" i="4"/>
  <c r="L62" i="4"/>
  <c r="K62" i="4"/>
  <c r="J62" i="4"/>
  <c r="I62" i="4"/>
  <c r="H62" i="4"/>
  <c r="G62" i="4"/>
  <c r="F62" i="4"/>
  <c r="D62" i="4"/>
  <c r="C62" i="4"/>
  <c r="B62" i="4"/>
  <c r="O62" i="5"/>
  <c r="N62" i="5"/>
  <c r="M62" i="5"/>
  <c r="L62" i="5"/>
  <c r="K62" i="5"/>
  <c r="J62" i="5"/>
  <c r="I62" i="5"/>
  <c r="H62" i="5"/>
  <c r="G62" i="5"/>
  <c r="F62" i="5"/>
  <c r="D62" i="5"/>
  <c r="C62" i="5"/>
  <c r="B62" i="5"/>
  <c r="O62" i="6"/>
  <c r="N62" i="6"/>
  <c r="M62" i="6"/>
  <c r="S62" i="6" s="1"/>
  <c r="L62" i="6"/>
  <c r="R62" i="6" s="1"/>
  <c r="K62" i="6"/>
  <c r="J62" i="6"/>
  <c r="I62" i="6"/>
  <c r="H62" i="6"/>
  <c r="G62" i="6"/>
  <c r="F62" i="6"/>
  <c r="D62" i="6"/>
  <c r="C62" i="6"/>
  <c r="B62" i="6"/>
  <c r="O62" i="7"/>
  <c r="N62" i="7"/>
  <c r="M62" i="7"/>
  <c r="S62" i="7" s="1"/>
  <c r="L62" i="7"/>
  <c r="R62" i="7" s="1"/>
  <c r="K62" i="7"/>
  <c r="J62" i="7"/>
  <c r="I62" i="7"/>
  <c r="H62" i="7"/>
  <c r="G62" i="7"/>
  <c r="F62" i="7"/>
  <c r="D62" i="7"/>
  <c r="C62" i="7"/>
  <c r="B62" i="7"/>
  <c r="O62" i="8"/>
  <c r="N62" i="8"/>
  <c r="M62" i="8"/>
  <c r="L62" i="8"/>
  <c r="K62" i="8"/>
  <c r="J62" i="8"/>
  <c r="I62" i="8"/>
  <c r="H62" i="8"/>
  <c r="G62" i="8"/>
  <c r="F62" i="8"/>
  <c r="D62" i="8"/>
  <c r="C62" i="8"/>
  <c r="B62" i="8"/>
  <c r="O62" i="9"/>
  <c r="N62" i="9"/>
  <c r="M62" i="9"/>
  <c r="S62" i="9" s="1"/>
  <c r="L62" i="9"/>
  <c r="K62" i="9"/>
  <c r="J62" i="9"/>
  <c r="I62" i="9"/>
  <c r="H62" i="9"/>
  <c r="G62" i="9"/>
  <c r="F62" i="9"/>
  <c r="D62" i="9"/>
  <c r="C62" i="9"/>
  <c r="B62" i="9"/>
  <c r="O62" i="10"/>
  <c r="N62" i="10"/>
  <c r="M62" i="10"/>
  <c r="S62" i="10" s="1"/>
  <c r="L62" i="10"/>
  <c r="K62" i="10"/>
  <c r="J62" i="10"/>
  <c r="I62" i="10"/>
  <c r="H62" i="10"/>
  <c r="G62" i="10"/>
  <c r="F62" i="10"/>
  <c r="D62" i="10"/>
  <c r="C62" i="10"/>
  <c r="B62" i="10"/>
  <c r="O62" i="11"/>
  <c r="N62" i="11"/>
  <c r="M62" i="11"/>
  <c r="S62" i="11" s="1"/>
  <c r="L62" i="11"/>
  <c r="R62" i="11" s="1"/>
  <c r="K62" i="11"/>
  <c r="J62" i="11"/>
  <c r="I62" i="11"/>
  <c r="H62" i="11"/>
  <c r="G62" i="11"/>
  <c r="F62" i="11"/>
  <c r="D62" i="11"/>
  <c r="C62" i="11"/>
  <c r="B62" i="11"/>
  <c r="O62" i="12"/>
  <c r="N62" i="12"/>
  <c r="M62" i="12"/>
  <c r="S62" i="12" s="1"/>
  <c r="L62" i="12"/>
  <c r="R62" i="12" s="1"/>
  <c r="K62" i="12"/>
  <c r="J62" i="12"/>
  <c r="I62" i="12"/>
  <c r="H62" i="12"/>
  <c r="G62" i="12"/>
  <c r="F62" i="12"/>
  <c r="D62" i="12"/>
  <c r="C62" i="12"/>
  <c r="B62" i="12"/>
  <c r="O62" i="13"/>
  <c r="N62" i="13"/>
  <c r="M62" i="13"/>
  <c r="S62" i="13" s="1"/>
  <c r="L62" i="13"/>
  <c r="K62" i="13"/>
  <c r="J62" i="13"/>
  <c r="I62" i="13"/>
  <c r="H62" i="13"/>
  <c r="G62" i="13"/>
  <c r="F62" i="13"/>
  <c r="D62" i="13"/>
  <c r="C62" i="13"/>
  <c r="B62" i="13"/>
  <c r="O62" i="14"/>
  <c r="N62" i="14"/>
  <c r="M62" i="14"/>
  <c r="L62" i="14"/>
  <c r="R62" i="14" s="1"/>
  <c r="K62" i="14"/>
  <c r="J62" i="14"/>
  <c r="I62" i="14"/>
  <c r="H62" i="14"/>
  <c r="G62" i="14"/>
  <c r="F62" i="14"/>
  <c r="D62" i="14"/>
  <c r="C62" i="14"/>
  <c r="B62" i="14"/>
  <c r="O62" i="15"/>
  <c r="N62" i="15"/>
  <c r="M62" i="15"/>
  <c r="L62" i="15"/>
  <c r="K62" i="15"/>
  <c r="J62" i="15"/>
  <c r="I62" i="15"/>
  <c r="H62" i="15"/>
  <c r="G62" i="15"/>
  <c r="F62" i="15"/>
  <c r="D62" i="15"/>
  <c r="C62" i="15"/>
  <c r="B62" i="15"/>
  <c r="O62" i="16"/>
  <c r="N62" i="16"/>
  <c r="M62" i="16"/>
  <c r="L62" i="16"/>
  <c r="R62" i="16" s="1"/>
  <c r="K62" i="16"/>
  <c r="J62" i="16"/>
  <c r="I62" i="16"/>
  <c r="H62" i="16"/>
  <c r="G62" i="16"/>
  <c r="F62" i="16"/>
  <c r="D62" i="16"/>
  <c r="C62" i="16"/>
  <c r="B62" i="16"/>
  <c r="O62" i="17"/>
  <c r="N62" i="17"/>
  <c r="M62" i="17"/>
  <c r="S62" i="17" s="1"/>
  <c r="L62" i="17"/>
  <c r="R62" i="17" s="1"/>
  <c r="K62" i="17"/>
  <c r="J62" i="17"/>
  <c r="I62" i="17"/>
  <c r="H62" i="17"/>
  <c r="G62" i="17"/>
  <c r="F62" i="17"/>
  <c r="D62" i="17"/>
  <c r="C62" i="17"/>
  <c r="B62" i="17"/>
  <c r="O62" i="18"/>
  <c r="N62" i="18"/>
  <c r="M62" i="18"/>
  <c r="S62" i="18" s="1"/>
  <c r="L62" i="18"/>
  <c r="R62" i="18" s="1"/>
  <c r="K62" i="18"/>
  <c r="J62" i="18"/>
  <c r="I62" i="18"/>
  <c r="H62" i="18"/>
  <c r="G62" i="18"/>
  <c r="F62" i="18"/>
  <c r="D62" i="18"/>
  <c r="C62" i="18"/>
  <c r="B62" i="18"/>
  <c r="O62" i="19"/>
  <c r="N62" i="19"/>
  <c r="M62" i="19"/>
  <c r="S62" i="19" s="1"/>
  <c r="L62" i="19"/>
  <c r="K62" i="19"/>
  <c r="J62" i="19"/>
  <c r="I62" i="19"/>
  <c r="H62" i="19"/>
  <c r="G62" i="19"/>
  <c r="F62" i="19"/>
  <c r="D62" i="19"/>
  <c r="C62" i="19"/>
  <c r="B62" i="19"/>
  <c r="O62" i="20"/>
  <c r="N62" i="20"/>
  <c r="M62" i="20"/>
  <c r="S62" i="20" s="1"/>
  <c r="L62" i="20"/>
  <c r="R62" i="20" s="1"/>
  <c r="K62" i="20"/>
  <c r="J62" i="20"/>
  <c r="I62" i="20"/>
  <c r="H62" i="20"/>
  <c r="G62" i="20"/>
  <c r="F62" i="20"/>
  <c r="D62" i="20"/>
  <c r="C62" i="20"/>
  <c r="B62" i="20"/>
  <c r="O62" i="1"/>
  <c r="N62" i="1"/>
  <c r="M62" i="1"/>
  <c r="L62" i="1"/>
  <c r="R62" i="1" s="1"/>
  <c r="K62" i="1"/>
  <c r="J62" i="1"/>
  <c r="I62" i="1"/>
  <c r="H62" i="1"/>
  <c r="G62" i="1"/>
  <c r="F62" i="1"/>
  <c r="D62" i="1"/>
  <c r="C62" i="1"/>
  <c r="B62" i="1"/>
  <c r="W56" i="2"/>
  <c r="V56" i="2"/>
  <c r="W56" i="3"/>
  <c r="V56" i="3"/>
  <c r="W56" i="4"/>
  <c r="V56" i="4"/>
  <c r="W56" i="5"/>
  <c r="V56" i="5"/>
  <c r="W56" i="6"/>
  <c r="V56" i="6"/>
  <c r="W56" i="7"/>
  <c r="V56" i="7"/>
  <c r="W56" i="8"/>
  <c r="V56" i="8"/>
  <c r="W56" i="9"/>
  <c r="V56" i="9"/>
  <c r="W56" i="10"/>
  <c r="V56" i="10"/>
  <c r="W56" i="11"/>
  <c r="V56" i="11"/>
  <c r="W56" i="12"/>
  <c r="V56" i="12"/>
  <c r="W56" i="13"/>
  <c r="V56" i="13"/>
  <c r="W56" i="14"/>
  <c r="V56" i="14"/>
  <c r="W56" i="15"/>
  <c r="V56" i="15"/>
  <c r="V43" i="15" s="1"/>
  <c r="W56" i="16"/>
  <c r="V56" i="16"/>
  <c r="W56" i="17"/>
  <c r="V56" i="17"/>
  <c r="W56" i="18"/>
  <c r="V56" i="18"/>
  <c r="W56" i="19"/>
  <c r="V56" i="19"/>
  <c r="W56" i="20"/>
  <c r="V56" i="20"/>
  <c r="W56" i="1"/>
  <c r="V56" i="1"/>
  <c r="O56" i="2"/>
  <c r="N56" i="2"/>
  <c r="M56" i="2"/>
  <c r="L56" i="2"/>
  <c r="R56" i="2" s="1"/>
  <c r="K56" i="2"/>
  <c r="J56" i="2"/>
  <c r="I56" i="2"/>
  <c r="H56" i="2"/>
  <c r="G56" i="2"/>
  <c r="G43" i="2" s="1"/>
  <c r="F56" i="2"/>
  <c r="F43" i="2" s="1"/>
  <c r="D56" i="2"/>
  <c r="D43" i="2" s="1"/>
  <c r="C56" i="2"/>
  <c r="B56" i="2"/>
  <c r="O56" i="3"/>
  <c r="N56" i="3"/>
  <c r="M56" i="3"/>
  <c r="S56" i="3" s="1"/>
  <c r="L56" i="3"/>
  <c r="R56" i="3" s="1"/>
  <c r="K56" i="3"/>
  <c r="J56" i="3"/>
  <c r="I56" i="3"/>
  <c r="H56" i="3"/>
  <c r="G56" i="3"/>
  <c r="F56" i="3"/>
  <c r="D56" i="3"/>
  <c r="C56" i="3"/>
  <c r="B56" i="3"/>
  <c r="O56" i="4"/>
  <c r="N56" i="4"/>
  <c r="M56" i="4"/>
  <c r="S56" i="4" s="1"/>
  <c r="L56" i="4"/>
  <c r="R56" i="4" s="1"/>
  <c r="K56" i="4"/>
  <c r="J56" i="4"/>
  <c r="I56" i="4"/>
  <c r="H56" i="4"/>
  <c r="G56" i="4"/>
  <c r="F56" i="4"/>
  <c r="D56" i="4"/>
  <c r="C56" i="4"/>
  <c r="B56" i="4"/>
  <c r="O56" i="5"/>
  <c r="N56" i="5"/>
  <c r="N43" i="5" s="1"/>
  <c r="M56" i="5"/>
  <c r="M43" i="5" s="1"/>
  <c r="S43" i="5" s="1"/>
  <c r="L56" i="5"/>
  <c r="R56" i="5" s="1"/>
  <c r="K56" i="5"/>
  <c r="J56" i="5"/>
  <c r="I56" i="5"/>
  <c r="H56" i="5"/>
  <c r="G56" i="5"/>
  <c r="F56" i="5"/>
  <c r="D56" i="5"/>
  <c r="D43" i="5" s="1"/>
  <c r="C56" i="5"/>
  <c r="C43" i="5" s="1"/>
  <c r="B56" i="5"/>
  <c r="O56" i="6"/>
  <c r="O43" i="6" s="1"/>
  <c r="N56" i="6"/>
  <c r="M56" i="6"/>
  <c r="L56" i="6"/>
  <c r="R56" i="6" s="1"/>
  <c r="K56" i="6"/>
  <c r="J56" i="6"/>
  <c r="I56" i="6"/>
  <c r="H56" i="6"/>
  <c r="G56" i="6"/>
  <c r="F56" i="6"/>
  <c r="D56" i="6"/>
  <c r="C56" i="6"/>
  <c r="B56" i="6"/>
  <c r="O56" i="7"/>
  <c r="N56" i="7"/>
  <c r="M56" i="7"/>
  <c r="S56" i="7" s="1"/>
  <c r="L56" i="7"/>
  <c r="K56" i="7"/>
  <c r="J56" i="7"/>
  <c r="I56" i="7"/>
  <c r="H56" i="7"/>
  <c r="H43" i="7" s="1"/>
  <c r="G56" i="7"/>
  <c r="G43" i="7" s="1"/>
  <c r="F56" i="7"/>
  <c r="F43" i="7" s="1"/>
  <c r="D56" i="7"/>
  <c r="C56" i="7"/>
  <c r="B56" i="7"/>
  <c r="O56" i="8"/>
  <c r="N56" i="8"/>
  <c r="M56" i="8"/>
  <c r="M43" i="8" s="1"/>
  <c r="S43" i="8" s="1"/>
  <c r="L56" i="8"/>
  <c r="L43" i="8" s="1"/>
  <c r="R43" i="8" s="1"/>
  <c r="K56" i="8"/>
  <c r="J56" i="8"/>
  <c r="I56" i="8"/>
  <c r="H56" i="8"/>
  <c r="G56" i="8"/>
  <c r="F56" i="8"/>
  <c r="F43" i="8" s="1"/>
  <c r="D56" i="8"/>
  <c r="C56" i="8"/>
  <c r="B56" i="8"/>
  <c r="O56" i="9"/>
  <c r="N56" i="9"/>
  <c r="M56" i="9"/>
  <c r="S56" i="9" s="1"/>
  <c r="L56" i="9"/>
  <c r="L43" i="9" s="1"/>
  <c r="R43" i="9" s="1"/>
  <c r="K56" i="9"/>
  <c r="J56" i="9"/>
  <c r="I56" i="9"/>
  <c r="H56" i="9"/>
  <c r="G56" i="9"/>
  <c r="F56" i="9"/>
  <c r="D56" i="9"/>
  <c r="D43" i="9" s="1"/>
  <c r="C56" i="9"/>
  <c r="C43" i="9" s="1"/>
  <c r="B56" i="9"/>
  <c r="O56" i="10"/>
  <c r="N56" i="10"/>
  <c r="M56" i="10"/>
  <c r="L56" i="10"/>
  <c r="R56" i="10" s="1"/>
  <c r="K56" i="10"/>
  <c r="J56" i="10"/>
  <c r="I56" i="10"/>
  <c r="H56" i="10"/>
  <c r="G56" i="10"/>
  <c r="F56" i="10"/>
  <c r="D56" i="10"/>
  <c r="D43" i="10" s="1"/>
  <c r="C56" i="10"/>
  <c r="B56" i="10"/>
  <c r="O56" i="11"/>
  <c r="N56" i="11"/>
  <c r="M56" i="11"/>
  <c r="S56" i="11" s="1"/>
  <c r="L56" i="11"/>
  <c r="R56" i="11" s="1"/>
  <c r="K56" i="11"/>
  <c r="K43" i="11" s="1"/>
  <c r="J56" i="11"/>
  <c r="I56" i="11"/>
  <c r="H56" i="11"/>
  <c r="G56" i="11"/>
  <c r="F56" i="11"/>
  <c r="D56" i="11"/>
  <c r="D43" i="11" s="1"/>
  <c r="C56" i="11"/>
  <c r="B56" i="11"/>
  <c r="O56" i="12"/>
  <c r="N56" i="12"/>
  <c r="N43" i="12" s="1"/>
  <c r="M56" i="12"/>
  <c r="L56" i="12"/>
  <c r="K56" i="12"/>
  <c r="J56" i="12"/>
  <c r="I56" i="12"/>
  <c r="H56" i="12"/>
  <c r="G56" i="12"/>
  <c r="F56" i="12"/>
  <c r="F43" i="12" s="1"/>
  <c r="D56" i="12"/>
  <c r="C56" i="12"/>
  <c r="B56" i="12"/>
  <c r="O56" i="13"/>
  <c r="O43" i="13" s="1"/>
  <c r="N56" i="13"/>
  <c r="M56" i="13"/>
  <c r="L56" i="13"/>
  <c r="K56" i="13"/>
  <c r="J56" i="13"/>
  <c r="I56" i="13"/>
  <c r="H56" i="13"/>
  <c r="G56" i="13"/>
  <c r="G43" i="13" s="1"/>
  <c r="F56" i="13"/>
  <c r="F43" i="13" s="1"/>
  <c r="D56" i="13"/>
  <c r="D43" i="13" s="1"/>
  <c r="C56" i="13"/>
  <c r="B56" i="13"/>
  <c r="O56" i="14"/>
  <c r="N56" i="14"/>
  <c r="M56" i="14"/>
  <c r="L56" i="14"/>
  <c r="R56" i="14" s="1"/>
  <c r="K56" i="14"/>
  <c r="J56" i="14"/>
  <c r="I56" i="14"/>
  <c r="H56" i="14"/>
  <c r="G56" i="14"/>
  <c r="F56" i="14"/>
  <c r="F43" i="14" s="1"/>
  <c r="D56" i="14"/>
  <c r="C56" i="14"/>
  <c r="B56" i="14"/>
  <c r="O56" i="15"/>
  <c r="N56" i="15"/>
  <c r="M56" i="15"/>
  <c r="S56" i="15" s="1"/>
  <c r="L56" i="15"/>
  <c r="R56" i="15" s="1"/>
  <c r="K56" i="15"/>
  <c r="J56" i="15"/>
  <c r="I56" i="15"/>
  <c r="H56" i="15"/>
  <c r="G56" i="15"/>
  <c r="F56" i="15"/>
  <c r="D56" i="15"/>
  <c r="C56" i="15"/>
  <c r="B56" i="15"/>
  <c r="O56" i="16"/>
  <c r="N56" i="16"/>
  <c r="M56" i="16"/>
  <c r="L56" i="16"/>
  <c r="R56" i="16" s="1"/>
  <c r="K56" i="16"/>
  <c r="J56" i="16"/>
  <c r="I56" i="16"/>
  <c r="H56" i="16"/>
  <c r="G56" i="16"/>
  <c r="F56" i="16"/>
  <c r="D56" i="16"/>
  <c r="C56" i="16"/>
  <c r="B56" i="16"/>
  <c r="O56" i="17"/>
  <c r="O43" i="17" s="1"/>
  <c r="N56" i="17"/>
  <c r="N43" i="17" s="1"/>
  <c r="M56" i="17"/>
  <c r="S56" i="17" s="1"/>
  <c r="L56" i="17"/>
  <c r="K56" i="17"/>
  <c r="J56" i="17"/>
  <c r="I56" i="17"/>
  <c r="I43" i="17" s="1"/>
  <c r="H56" i="17"/>
  <c r="G56" i="17"/>
  <c r="G43" i="17" s="1"/>
  <c r="F56" i="17"/>
  <c r="F43" i="17" s="1"/>
  <c r="D56" i="17"/>
  <c r="D43" i="17" s="1"/>
  <c r="C56" i="17"/>
  <c r="B56" i="17"/>
  <c r="O56" i="18"/>
  <c r="N56" i="18"/>
  <c r="N43" i="18" s="1"/>
  <c r="M56" i="18"/>
  <c r="S56" i="18" s="1"/>
  <c r="L56" i="18"/>
  <c r="R56" i="18" s="1"/>
  <c r="K56" i="18"/>
  <c r="J56" i="18"/>
  <c r="I56" i="18"/>
  <c r="H56" i="18"/>
  <c r="G56" i="18"/>
  <c r="F56" i="18"/>
  <c r="F43" i="18" s="1"/>
  <c r="D56" i="18"/>
  <c r="D43" i="18" s="1"/>
  <c r="C56" i="18"/>
  <c r="B56" i="18"/>
  <c r="O56" i="19"/>
  <c r="N56" i="19"/>
  <c r="M56" i="19"/>
  <c r="L56" i="19"/>
  <c r="L43" i="19" s="1"/>
  <c r="R43" i="19" s="1"/>
  <c r="K56" i="19"/>
  <c r="J56" i="19"/>
  <c r="I56" i="19"/>
  <c r="H56" i="19"/>
  <c r="G56" i="19"/>
  <c r="F56" i="19"/>
  <c r="D56" i="19"/>
  <c r="D43" i="19" s="1"/>
  <c r="C56" i="19"/>
  <c r="B56" i="19"/>
  <c r="O56" i="20"/>
  <c r="N56" i="20"/>
  <c r="M56" i="20"/>
  <c r="S56" i="20" s="1"/>
  <c r="L56" i="20"/>
  <c r="R56" i="20" s="1"/>
  <c r="K56" i="20"/>
  <c r="J56" i="20"/>
  <c r="I56" i="20"/>
  <c r="I43" i="20" s="1"/>
  <c r="H56" i="20"/>
  <c r="G56" i="20"/>
  <c r="F56" i="20"/>
  <c r="D56" i="20"/>
  <c r="C56" i="20"/>
  <c r="B56" i="20"/>
  <c r="O56" i="1"/>
  <c r="O43" i="1" s="1"/>
  <c r="N56" i="1"/>
  <c r="M56" i="1"/>
  <c r="L56" i="1"/>
  <c r="R56" i="1" s="1"/>
  <c r="K56" i="1"/>
  <c r="J56" i="1"/>
  <c r="I56" i="1"/>
  <c r="H56" i="1"/>
  <c r="G56" i="1"/>
  <c r="F56" i="1"/>
  <c r="D56" i="1"/>
  <c r="C56" i="1"/>
  <c r="B56" i="1"/>
  <c r="W44" i="2"/>
  <c r="V44" i="2"/>
  <c r="W44" i="3"/>
  <c r="V44" i="3"/>
  <c r="W44" i="4"/>
  <c r="V44" i="4"/>
  <c r="W44" i="5"/>
  <c r="V44" i="5"/>
  <c r="W44" i="6"/>
  <c r="V44" i="6"/>
  <c r="W44" i="7"/>
  <c r="V44" i="7"/>
  <c r="W44" i="8"/>
  <c r="V44" i="8"/>
  <c r="V43" i="8" s="1"/>
  <c r="W44" i="9"/>
  <c r="V44" i="9"/>
  <c r="W44" i="10"/>
  <c r="V44" i="10"/>
  <c r="W44" i="11"/>
  <c r="V44" i="11"/>
  <c r="W44" i="12"/>
  <c r="V44" i="12"/>
  <c r="V43" i="12" s="1"/>
  <c r="W44" i="13"/>
  <c r="V44" i="13"/>
  <c r="W44" i="14"/>
  <c r="V44" i="14"/>
  <c r="W44" i="15"/>
  <c r="V44" i="15"/>
  <c r="W44" i="16"/>
  <c r="V44" i="16"/>
  <c r="W44" i="17"/>
  <c r="V44" i="17"/>
  <c r="W44" i="18"/>
  <c r="V44" i="18"/>
  <c r="W44" i="19"/>
  <c r="V44" i="19"/>
  <c r="W44" i="20"/>
  <c r="V44" i="20"/>
  <c r="V43" i="20" s="1"/>
  <c r="W44" i="1"/>
  <c r="V44" i="1"/>
  <c r="O44" i="2"/>
  <c r="N44" i="2"/>
  <c r="M44" i="2"/>
  <c r="L44" i="2"/>
  <c r="K44" i="2"/>
  <c r="K43" i="2" s="1"/>
  <c r="J44" i="2"/>
  <c r="J43" i="2" s="1"/>
  <c r="I44" i="2"/>
  <c r="I43" i="2" s="1"/>
  <c r="H44" i="2"/>
  <c r="H43" i="2" s="1"/>
  <c r="G44" i="2"/>
  <c r="F44" i="2"/>
  <c r="D44" i="2"/>
  <c r="C44" i="2"/>
  <c r="B44" i="2"/>
  <c r="B43" i="2" s="1"/>
  <c r="O43" i="2"/>
  <c r="N43" i="2"/>
  <c r="M43" i="2"/>
  <c r="S43" i="2" s="1"/>
  <c r="O44" i="3"/>
  <c r="O43" i="3" s="1"/>
  <c r="N44" i="3"/>
  <c r="M44" i="3"/>
  <c r="M43" i="3" s="1"/>
  <c r="S43" i="3" s="1"/>
  <c r="L44" i="3"/>
  <c r="L43" i="3" s="1"/>
  <c r="R43" i="3" s="1"/>
  <c r="K44" i="3"/>
  <c r="J44" i="3"/>
  <c r="I44" i="3"/>
  <c r="H44" i="3"/>
  <c r="G44" i="3"/>
  <c r="F44" i="3"/>
  <c r="F43" i="3" s="1"/>
  <c r="D44" i="3"/>
  <c r="C44" i="3"/>
  <c r="B44" i="3"/>
  <c r="N43" i="3"/>
  <c r="O44" i="4"/>
  <c r="N44" i="4"/>
  <c r="M44" i="4"/>
  <c r="L44" i="4"/>
  <c r="K44" i="4"/>
  <c r="J44" i="4"/>
  <c r="I44" i="4"/>
  <c r="H44" i="4"/>
  <c r="G44" i="4"/>
  <c r="G43" i="4" s="1"/>
  <c r="F44" i="4"/>
  <c r="D44" i="4"/>
  <c r="D43" i="4" s="1"/>
  <c r="C44" i="4"/>
  <c r="C43" i="4" s="1"/>
  <c r="B44" i="4"/>
  <c r="O44" i="5"/>
  <c r="O43" i="5" s="1"/>
  <c r="N44" i="5"/>
  <c r="M44" i="5"/>
  <c r="L44" i="5"/>
  <c r="K44" i="5"/>
  <c r="J44" i="5"/>
  <c r="J43" i="5" s="1"/>
  <c r="I44" i="5"/>
  <c r="I43" i="5" s="1"/>
  <c r="H44" i="5"/>
  <c r="H43" i="5" s="1"/>
  <c r="G44" i="5"/>
  <c r="G43" i="5" s="1"/>
  <c r="F44" i="5"/>
  <c r="D44" i="5"/>
  <c r="C44" i="5"/>
  <c r="B44" i="5"/>
  <c r="O44" i="6"/>
  <c r="N44" i="6"/>
  <c r="M44" i="6"/>
  <c r="L44" i="6"/>
  <c r="K44" i="6"/>
  <c r="K43" i="6" s="1"/>
  <c r="J44" i="6"/>
  <c r="I44" i="6"/>
  <c r="H44" i="6"/>
  <c r="G44" i="6"/>
  <c r="F44" i="6"/>
  <c r="F43" i="6" s="1"/>
  <c r="D44" i="6"/>
  <c r="C44" i="6"/>
  <c r="B44" i="6"/>
  <c r="G43" i="6"/>
  <c r="O44" i="7"/>
  <c r="N44" i="7"/>
  <c r="N43" i="7" s="1"/>
  <c r="M44" i="7"/>
  <c r="L44" i="7"/>
  <c r="L43" i="7" s="1"/>
  <c r="R43" i="7" s="1"/>
  <c r="K44" i="7"/>
  <c r="K43" i="7" s="1"/>
  <c r="J44" i="7"/>
  <c r="J43" i="7" s="1"/>
  <c r="I44" i="7"/>
  <c r="H44" i="7"/>
  <c r="G44" i="7"/>
  <c r="F44" i="7"/>
  <c r="D44" i="7"/>
  <c r="C44" i="7"/>
  <c r="B44" i="7"/>
  <c r="O44" i="8"/>
  <c r="O43" i="8" s="1"/>
  <c r="N44" i="8"/>
  <c r="M44" i="8"/>
  <c r="L44" i="8"/>
  <c r="K44" i="8"/>
  <c r="J44" i="8"/>
  <c r="I44" i="8"/>
  <c r="H44" i="8"/>
  <c r="G44" i="8"/>
  <c r="F44" i="8"/>
  <c r="D44" i="8"/>
  <c r="C44" i="8"/>
  <c r="B44" i="8"/>
  <c r="N43" i="8"/>
  <c r="O44" i="9"/>
  <c r="O43" i="9" s="1"/>
  <c r="N44" i="9"/>
  <c r="M44" i="9"/>
  <c r="L44" i="9"/>
  <c r="K44" i="9"/>
  <c r="J44" i="9"/>
  <c r="I44" i="9"/>
  <c r="H44" i="9"/>
  <c r="G44" i="9"/>
  <c r="F44" i="9"/>
  <c r="D44" i="9"/>
  <c r="C44" i="9"/>
  <c r="B44" i="9"/>
  <c r="B43" i="9" s="1"/>
  <c r="N43" i="9"/>
  <c r="F43" i="9"/>
  <c r="O44" i="10"/>
  <c r="N44" i="10"/>
  <c r="M44" i="10"/>
  <c r="M43" i="10" s="1"/>
  <c r="S43" i="10" s="1"/>
  <c r="L44" i="10"/>
  <c r="K44" i="10"/>
  <c r="K43" i="10" s="1"/>
  <c r="J44" i="10"/>
  <c r="I44" i="10"/>
  <c r="I43" i="10" s="1"/>
  <c r="H44" i="10"/>
  <c r="H43" i="10" s="1"/>
  <c r="G44" i="10"/>
  <c r="F44" i="10"/>
  <c r="D44" i="10"/>
  <c r="C44" i="10"/>
  <c r="B44" i="10"/>
  <c r="O44" i="11"/>
  <c r="N44" i="11"/>
  <c r="M44" i="11"/>
  <c r="S44" i="11" s="1"/>
  <c r="L44" i="11"/>
  <c r="K44" i="11"/>
  <c r="J44" i="11"/>
  <c r="I44" i="11"/>
  <c r="H44" i="11"/>
  <c r="G44" i="11"/>
  <c r="F44" i="11"/>
  <c r="D44" i="11"/>
  <c r="C44" i="11"/>
  <c r="B44" i="11"/>
  <c r="N43" i="11"/>
  <c r="F43" i="11"/>
  <c r="O44" i="12"/>
  <c r="N44" i="12"/>
  <c r="M44" i="12"/>
  <c r="L44" i="12"/>
  <c r="L43" i="12" s="1"/>
  <c r="R43" i="12" s="1"/>
  <c r="K44" i="12"/>
  <c r="K43" i="12" s="1"/>
  <c r="J44" i="12"/>
  <c r="J43" i="12" s="1"/>
  <c r="I44" i="12"/>
  <c r="I43" i="12" s="1"/>
  <c r="H44" i="12"/>
  <c r="G44" i="12"/>
  <c r="F44" i="12"/>
  <c r="D44" i="12"/>
  <c r="C44" i="12"/>
  <c r="B44" i="12"/>
  <c r="M43" i="12"/>
  <c r="S43" i="12" s="1"/>
  <c r="O44" i="13"/>
  <c r="N44" i="13"/>
  <c r="M44" i="13"/>
  <c r="S44" i="13" s="1"/>
  <c r="L44" i="13"/>
  <c r="K44" i="13"/>
  <c r="J44" i="13"/>
  <c r="J43" i="13" s="1"/>
  <c r="I44" i="13"/>
  <c r="I43" i="13" s="1"/>
  <c r="H44" i="13"/>
  <c r="G44" i="13"/>
  <c r="F44" i="13"/>
  <c r="D44" i="13"/>
  <c r="C44" i="13"/>
  <c r="B44" i="13"/>
  <c r="N43" i="13"/>
  <c r="M43" i="13"/>
  <c r="S43" i="13" s="1"/>
  <c r="O44" i="14"/>
  <c r="O43" i="14" s="1"/>
  <c r="N44" i="14"/>
  <c r="N43" i="14" s="1"/>
  <c r="M44" i="14"/>
  <c r="L44" i="14"/>
  <c r="K44" i="14"/>
  <c r="J44" i="14"/>
  <c r="I44" i="14"/>
  <c r="H44" i="14"/>
  <c r="G44" i="14"/>
  <c r="F44" i="14"/>
  <c r="D44" i="14"/>
  <c r="D43" i="14" s="1"/>
  <c r="C44" i="14"/>
  <c r="B44" i="14"/>
  <c r="O44" i="15"/>
  <c r="N44" i="15"/>
  <c r="M44" i="15"/>
  <c r="L44" i="15"/>
  <c r="K44" i="15"/>
  <c r="J44" i="15"/>
  <c r="I44" i="15"/>
  <c r="H44" i="15"/>
  <c r="G44" i="15"/>
  <c r="F44" i="15"/>
  <c r="D44" i="15"/>
  <c r="C44" i="15"/>
  <c r="B44" i="15"/>
  <c r="O43" i="15"/>
  <c r="N43" i="15"/>
  <c r="O44" i="16"/>
  <c r="O43" i="16" s="1"/>
  <c r="N44" i="16"/>
  <c r="M44" i="16"/>
  <c r="L44" i="16"/>
  <c r="K44" i="16"/>
  <c r="J44" i="16"/>
  <c r="I44" i="16"/>
  <c r="I43" i="16" s="1"/>
  <c r="H44" i="16"/>
  <c r="H43" i="16" s="1"/>
  <c r="G44" i="16"/>
  <c r="G43" i="16" s="1"/>
  <c r="F44" i="16"/>
  <c r="F43" i="16" s="1"/>
  <c r="D44" i="16"/>
  <c r="D43" i="16" s="1"/>
  <c r="C44" i="16"/>
  <c r="B44" i="16"/>
  <c r="N43" i="16"/>
  <c r="L43" i="16"/>
  <c r="R43" i="16" s="1"/>
  <c r="O44" i="17"/>
  <c r="N44" i="17"/>
  <c r="M44" i="17"/>
  <c r="L44" i="17"/>
  <c r="L43" i="17" s="1"/>
  <c r="R43" i="17" s="1"/>
  <c r="K44" i="17"/>
  <c r="K43" i="17" s="1"/>
  <c r="J44" i="17"/>
  <c r="J43" i="17" s="1"/>
  <c r="I44" i="17"/>
  <c r="H44" i="17"/>
  <c r="G44" i="17"/>
  <c r="F44" i="17"/>
  <c r="D44" i="17"/>
  <c r="C44" i="17"/>
  <c r="B44" i="17"/>
  <c r="O44" i="18"/>
  <c r="N44" i="18"/>
  <c r="M44" i="18"/>
  <c r="S44" i="18" s="1"/>
  <c r="L44" i="18"/>
  <c r="K44" i="18"/>
  <c r="K43" i="18" s="1"/>
  <c r="J44" i="18"/>
  <c r="I44" i="18"/>
  <c r="H44" i="18"/>
  <c r="G44" i="18"/>
  <c r="F44" i="18"/>
  <c r="D44" i="18"/>
  <c r="C44" i="18"/>
  <c r="B44" i="18"/>
  <c r="B43" i="18" s="1"/>
  <c r="O44" i="19"/>
  <c r="O43" i="19" s="1"/>
  <c r="N44" i="19"/>
  <c r="N43" i="19" s="1"/>
  <c r="M44" i="19"/>
  <c r="L44" i="19"/>
  <c r="K44" i="19"/>
  <c r="J44" i="19"/>
  <c r="I44" i="19"/>
  <c r="H44" i="19"/>
  <c r="G44" i="19"/>
  <c r="F44" i="19"/>
  <c r="D44" i="19"/>
  <c r="C44" i="19"/>
  <c r="B44" i="19"/>
  <c r="M43" i="19"/>
  <c r="S43" i="19" s="1"/>
  <c r="O44" i="20"/>
  <c r="O43" i="20" s="1"/>
  <c r="N44" i="20"/>
  <c r="M44" i="20"/>
  <c r="S44" i="20" s="1"/>
  <c r="L44" i="20"/>
  <c r="K44" i="20"/>
  <c r="J44" i="20"/>
  <c r="J43" i="20" s="1"/>
  <c r="I44" i="20"/>
  <c r="H44" i="20"/>
  <c r="G44" i="20"/>
  <c r="G43" i="20" s="1"/>
  <c r="F44" i="20"/>
  <c r="D44" i="20"/>
  <c r="D43" i="20" s="1"/>
  <c r="C44" i="20"/>
  <c r="C43" i="20" s="1"/>
  <c r="B44" i="20"/>
  <c r="L43" i="20"/>
  <c r="R43" i="20" s="1"/>
  <c r="B43" i="20"/>
  <c r="O44" i="1"/>
  <c r="N44" i="1"/>
  <c r="M44" i="1"/>
  <c r="L44" i="1"/>
  <c r="K44" i="1"/>
  <c r="J44" i="1"/>
  <c r="I44" i="1"/>
  <c r="H44" i="1"/>
  <c r="G44" i="1"/>
  <c r="F44" i="1"/>
  <c r="D44" i="1"/>
  <c r="C44" i="1"/>
  <c r="B44" i="1"/>
  <c r="W28" i="2"/>
  <c r="V28" i="2"/>
  <c r="W28" i="3"/>
  <c r="V28" i="3"/>
  <c r="W28" i="4"/>
  <c r="V28" i="4"/>
  <c r="W28" i="5"/>
  <c r="V28" i="5"/>
  <c r="W28" i="6"/>
  <c r="V28" i="6"/>
  <c r="W28" i="7"/>
  <c r="V28" i="7"/>
  <c r="W28" i="8"/>
  <c r="V28" i="8"/>
  <c r="W28" i="9"/>
  <c r="V28" i="9"/>
  <c r="W28" i="10"/>
  <c r="V28" i="10"/>
  <c r="W28" i="11"/>
  <c r="V28" i="11"/>
  <c r="W28" i="12"/>
  <c r="V28" i="12"/>
  <c r="W28" i="13"/>
  <c r="V28" i="13"/>
  <c r="W28" i="14"/>
  <c r="V28" i="14"/>
  <c r="W28" i="15"/>
  <c r="V28" i="15"/>
  <c r="W28" i="16"/>
  <c r="V28" i="16"/>
  <c r="W28" i="17"/>
  <c r="V28" i="17"/>
  <c r="W28" i="18"/>
  <c r="V28" i="18"/>
  <c r="W28" i="19"/>
  <c r="V28" i="19"/>
  <c r="W28" i="20"/>
  <c r="V28" i="20"/>
  <c r="W28" i="1"/>
  <c r="V28" i="1"/>
  <c r="O28" i="2"/>
  <c r="S28" i="2" s="1"/>
  <c r="N28" i="2"/>
  <c r="M28" i="2"/>
  <c r="L28" i="2"/>
  <c r="K28" i="2"/>
  <c r="J28" i="2"/>
  <c r="I28" i="2"/>
  <c r="H28" i="2"/>
  <c r="G28" i="2"/>
  <c r="F28" i="2"/>
  <c r="D28" i="2"/>
  <c r="C28" i="2"/>
  <c r="B28" i="2"/>
  <c r="O28" i="3"/>
  <c r="N28" i="3"/>
  <c r="M28" i="3"/>
  <c r="L28" i="3"/>
  <c r="K28" i="3"/>
  <c r="J28" i="3"/>
  <c r="I28" i="3"/>
  <c r="H28" i="3"/>
  <c r="H8" i="3" s="1"/>
  <c r="G28" i="3"/>
  <c r="F28" i="3"/>
  <c r="D28" i="3"/>
  <c r="C28" i="3"/>
  <c r="B28" i="3"/>
  <c r="O28" i="4"/>
  <c r="N28" i="4"/>
  <c r="M28" i="4"/>
  <c r="S28" i="4" s="1"/>
  <c r="L28" i="4"/>
  <c r="R28" i="4" s="1"/>
  <c r="K28" i="4"/>
  <c r="J28" i="4"/>
  <c r="I28" i="4"/>
  <c r="H28" i="4"/>
  <c r="G28" i="4"/>
  <c r="F28" i="4"/>
  <c r="D28" i="4"/>
  <c r="C28" i="4"/>
  <c r="B28" i="4"/>
  <c r="O28" i="5"/>
  <c r="N28" i="5"/>
  <c r="N8" i="5" s="1"/>
  <c r="M28" i="5"/>
  <c r="S28" i="5" s="1"/>
  <c r="L28" i="5"/>
  <c r="R28" i="5" s="1"/>
  <c r="K28" i="5"/>
  <c r="J28" i="5"/>
  <c r="I28" i="5"/>
  <c r="H28" i="5"/>
  <c r="G28" i="5"/>
  <c r="F28" i="5"/>
  <c r="F8" i="5" s="1"/>
  <c r="D28" i="5"/>
  <c r="C28" i="5"/>
  <c r="B28" i="5"/>
  <c r="O28" i="6"/>
  <c r="S28" i="6" s="1"/>
  <c r="N28" i="6"/>
  <c r="N8" i="6" s="1"/>
  <c r="M28" i="6"/>
  <c r="L28" i="6"/>
  <c r="K28" i="6"/>
  <c r="J28" i="6"/>
  <c r="I28" i="6"/>
  <c r="H28" i="6"/>
  <c r="G28" i="6"/>
  <c r="F28" i="6"/>
  <c r="D28" i="6"/>
  <c r="C28" i="6"/>
  <c r="B28" i="6"/>
  <c r="O28" i="7"/>
  <c r="N28" i="7"/>
  <c r="M28" i="7"/>
  <c r="L28" i="7"/>
  <c r="K28" i="7"/>
  <c r="J28" i="7"/>
  <c r="I28" i="7"/>
  <c r="H28" i="7"/>
  <c r="G28" i="7"/>
  <c r="F28" i="7"/>
  <c r="D28" i="7"/>
  <c r="C28" i="7"/>
  <c r="B28" i="7"/>
  <c r="O28" i="8"/>
  <c r="N28" i="8"/>
  <c r="M28" i="8"/>
  <c r="M8" i="8" s="1"/>
  <c r="L28" i="8"/>
  <c r="K28" i="8"/>
  <c r="J28" i="8"/>
  <c r="I28" i="8"/>
  <c r="H28" i="8"/>
  <c r="G28" i="8"/>
  <c r="F28" i="8"/>
  <c r="D28" i="8"/>
  <c r="D8" i="8" s="1"/>
  <c r="C28" i="8"/>
  <c r="B28" i="8"/>
  <c r="O28" i="9"/>
  <c r="N28" i="9"/>
  <c r="M28" i="9"/>
  <c r="L28" i="9"/>
  <c r="R28" i="9" s="1"/>
  <c r="K28" i="9"/>
  <c r="J28" i="9"/>
  <c r="I28" i="9"/>
  <c r="H28" i="9"/>
  <c r="G28" i="9"/>
  <c r="F28" i="9"/>
  <c r="D28" i="9"/>
  <c r="C28" i="9"/>
  <c r="B28" i="9"/>
  <c r="O28" i="10"/>
  <c r="N28" i="10"/>
  <c r="M28" i="10"/>
  <c r="L28" i="10"/>
  <c r="K28" i="10"/>
  <c r="J28" i="10"/>
  <c r="I28" i="10"/>
  <c r="H28" i="10"/>
  <c r="G28" i="10"/>
  <c r="F28" i="10"/>
  <c r="D28" i="10"/>
  <c r="C28" i="10"/>
  <c r="B28" i="10"/>
  <c r="O28" i="11"/>
  <c r="N28" i="11"/>
  <c r="R28" i="11" s="1"/>
  <c r="M28" i="11"/>
  <c r="S28" i="11" s="1"/>
  <c r="L28" i="11"/>
  <c r="K28" i="11"/>
  <c r="J28" i="11"/>
  <c r="I28" i="11"/>
  <c r="H28" i="11"/>
  <c r="G28" i="11"/>
  <c r="F28" i="11"/>
  <c r="D28" i="11"/>
  <c r="C28" i="11"/>
  <c r="B28" i="11"/>
  <c r="O28" i="12"/>
  <c r="O8" i="12" s="1"/>
  <c r="N28" i="12"/>
  <c r="M28" i="12"/>
  <c r="L28" i="12"/>
  <c r="K28" i="12"/>
  <c r="J28" i="12"/>
  <c r="I28" i="12"/>
  <c r="H28" i="12"/>
  <c r="G28" i="12"/>
  <c r="F28" i="12"/>
  <c r="D28" i="12"/>
  <c r="C28" i="12"/>
  <c r="B28" i="12"/>
  <c r="O28" i="13"/>
  <c r="N28" i="13"/>
  <c r="M28" i="13"/>
  <c r="S28" i="13" s="1"/>
  <c r="L28" i="13"/>
  <c r="K28" i="13"/>
  <c r="J28" i="13"/>
  <c r="I28" i="13"/>
  <c r="H28" i="13"/>
  <c r="G28" i="13"/>
  <c r="F28" i="13"/>
  <c r="D28" i="13"/>
  <c r="C28" i="13"/>
  <c r="B28" i="13"/>
  <c r="O28" i="14"/>
  <c r="N28" i="14"/>
  <c r="R28" i="14" s="1"/>
  <c r="M28" i="14"/>
  <c r="S28" i="14" s="1"/>
  <c r="L28" i="14"/>
  <c r="K28" i="14"/>
  <c r="J28" i="14"/>
  <c r="I28" i="14"/>
  <c r="H28" i="14"/>
  <c r="G28" i="14"/>
  <c r="F28" i="14"/>
  <c r="D28" i="14"/>
  <c r="C28" i="14"/>
  <c r="B28" i="14"/>
  <c r="O28" i="15"/>
  <c r="N28" i="15"/>
  <c r="M28" i="15"/>
  <c r="L28" i="15"/>
  <c r="K28" i="15"/>
  <c r="K8" i="15" s="1"/>
  <c r="J28" i="15"/>
  <c r="I28" i="15"/>
  <c r="H28" i="15"/>
  <c r="G28" i="15"/>
  <c r="F28" i="15"/>
  <c r="D28" i="15"/>
  <c r="C28" i="15"/>
  <c r="B28" i="15"/>
  <c r="O28" i="16"/>
  <c r="N28" i="16"/>
  <c r="M28" i="16"/>
  <c r="L28" i="16"/>
  <c r="R28" i="16" s="1"/>
  <c r="K28" i="16"/>
  <c r="J28" i="16"/>
  <c r="I28" i="16"/>
  <c r="H28" i="16"/>
  <c r="G28" i="16"/>
  <c r="F28" i="16"/>
  <c r="D28" i="16"/>
  <c r="C28" i="16"/>
  <c r="B28" i="16"/>
  <c r="O28" i="17"/>
  <c r="N28" i="17"/>
  <c r="R28" i="17" s="1"/>
  <c r="M28" i="17"/>
  <c r="L28" i="17"/>
  <c r="K28" i="17"/>
  <c r="J28" i="17"/>
  <c r="I28" i="17"/>
  <c r="H28" i="17"/>
  <c r="G28" i="17"/>
  <c r="F28" i="17"/>
  <c r="D28" i="17"/>
  <c r="C28" i="17"/>
  <c r="B28" i="17"/>
  <c r="O28" i="18"/>
  <c r="N28" i="18"/>
  <c r="M28" i="18"/>
  <c r="L28" i="18"/>
  <c r="R28" i="18" s="1"/>
  <c r="K28" i="18"/>
  <c r="J28" i="18"/>
  <c r="I28" i="18"/>
  <c r="H28" i="18"/>
  <c r="G28" i="18"/>
  <c r="F28" i="18"/>
  <c r="D28" i="18"/>
  <c r="C28" i="18"/>
  <c r="B28" i="18"/>
  <c r="O28" i="19"/>
  <c r="N28" i="19"/>
  <c r="M28" i="19"/>
  <c r="L28" i="19"/>
  <c r="L8" i="19" s="1"/>
  <c r="K28" i="19"/>
  <c r="J28" i="19"/>
  <c r="I28" i="19"/>
  <c r="H28" i="19"/>
  <c r="H8" i="19" s="1"/>
  <c r="G28" i="19"/>
  <c r="F28" i="19"/>
  <c r="D28" i="19"/>
  <c r="C28" i="19"/>
  <c r="B28" i="19"/>
  <c r="O28" i="20"/>
  <c r="N28" i="20"/>
  <c r="M28" i="20"/>
  <c r="L28" i="20"/>
  <c r="K28" i="20"/>
  <c r="J28" i="20"/>
  <c r="I28" i="20"/>
  <c r="H28" i="20"/>
  <c r="G28" i="20"/>
  <c r="F28" i="20"/>
  <c r="D28" i="20"/>
  <c r="C28" i="20"/>
  <c r="B28" i="20"/>
  <c r="O28" i="1"/>
  <c r="N28" i="1"/>
  <c r="M28" i="1"/>
  <c r="S28" i="1" s="1"/>
  <c r="L28" i="1"/>
  <c r="L8" i="1" s="1"/>
  <c r="K28" i="1"/>
  <c r="J28" i="1"/>
  <c r="I28" i="1"/>
  <c r="H28" i="1"/>
  <c r="G28" i="1"/>
  <c r="F28" i="1"/>
  <c r="D28" i="1"/>
  <c r="C28" i="1"/>
  <c r="B28" i="1"/>
  <c r="W9" i="2"/>
  <c r="V9" i="2"/>
  <c r="W8" i="2"/>
  <c r="V8" i="2"/>
  <c r="W9" i="3"/>
  <c r="V9" i="3"/>
  <c r="W9" i="4"/>
  <c r="V9" i="4"/>
  <c r="W9" i="5"/>
  <c r="W8" i="5" s="1"/>
  <c r="V9" i="5"/>
  <c r="V8" i="5" s="1"/>
  <c r="W9" i="6"/>
  <c r="W8" i="6" s="1"/>
  <c r="V9" i="6"/>
  <c r="V8" i="6" s="1"/>
  <c r="W9" i="7"/>
  <c r="W8" i="7" s="1"/>
  <c r="V9" i="7"/>
  <c r="V8" i="7" s="1"/>
  <c r="W9" i="8"/>
  <c r="V9" i="8"/>
  <c r="W9" i="9"/>
  <c r="V9" i="9"/>
  <c r="W9" i="10"/>
  <c r="V9" i="10"/>
  <c r="W9" i="11"/>
  <c r="W8" i="11" s="1"/>
  <c r="V9" i="11"/>
  <c r="V8" i="11" s="1"/>
  <c r="W9" i="12"/>
  <c r="W8" i="12" s="1"/>
  <c r="V9" i="12"/>
  <c r="W9" i="13"/>
  <c r="V9" i="13"/>
  <c r="V8" i="13" s="1"/>
  <c r="W9" i="14"/>
  <c r="V9" i="14"/>
  <c r="W9" i="15"/>
  <c r="V9" i="15"/>
  <c r="W9" i="16"/>
  <c r="V9" i="16"/>
  <c r="W8" i="16"/>
  <c r="W9" i="17"/>
  <c r="W8" i="17" s="1"/>
  <c r="V9" i="17"/>
  <c r="V8" i="17" s="1"/>
  <c r="W9" i="18"/>
  <c r="W8" i="18" s="1"/>
  <c r="V9" i="18"/>
  <c r="W9" i="19"/>
  <c r="V9" i="19"/>
  <c r="V8" i="19" s="1"/>
  <c r="W8" i="19"/>
  <c r="W9" i="20"/>
  <c r="V9" i="20"/>
  <c r="W9" i="1"/>
  <c r="V9" i="1"/>
  <c r="O9" i="2"/>
  <c r="O8" i="2" s="1"/>
  <c r="N9" i="2"/>
  <c r="N8" i="2" s="1"/>
  <c r="M9" i="2"/>
  <c r="M8" i="2" s="1"/>
  <c r="L9" i="2"/>
  <c r="L8" i="2" s="1"/>
  <c r="K9" i="2"/>
  <c r="J9" i="2"/>
  <c r="J8" i="2" s="1"/>
  <c r="I9" i="2"/>
  <c r="H9" i="2"/>
  <c r="G9" i="2"/>
  <c r="F9" i="2"/>
  <c r="D9" i="2"/>
  <c r="D8" i="2" s="1"/>
  <c r="C9" i="2"/>
  <c r="C8" i="2" s="1"/>
  <c r="B9" i="2"/>
  <c r="B8" i="2"/>
  <c r="O9" i="3"/>
  <c r="O8" i="3" s="1"/>
  <c r="N9" i="3"/>
  <c r="M9" i="3"/>
  <c r="S9" i="3" s="1"/>
  <c r="L9" i="3"/>
  <c r="R9" i="3" s="1"/>
  <c r="K9" i="3"/>
  <c r="J9" i="3"/>
  <c r="I9" i="3"/>
  <c r="H9" i="3"/>
  <c r="G9" i="3"/>
  <c r="F9" i="3"/>
  <c r="D9" i="3"/>
  <c r="C9" i="3"/>
  <c r="B9" i="3"/>
  <c r="O9" i="4"/>
  <c r="N9" i="4"/>
  <c r="M9" i="4"/>
  <c r="L9" i="4"/>
  <c r="K9" i="4"/>
  <c r="J9" i="4"/>
  <c r="I9" i="4"/>
  <c r="I8" i="4" s="1"/>
  <c r="H9" i="4"/>
  <c r="H8" i="4" s="1"/>
  <c r="G9" i="4"/>
  <c r="F9" i="4"/>
  <c r="D9" i="4"/>
  <c r="D8" i="4" s="1"/>
  <c r="C9" i="4"/>
  <c r="B9" i="4"/>
  <c r="O9" i="5"/>
  <c r="N9" i="5"/>
  <c r="M9" i="5"/>
  <c r="L9" i="5"/>
  <c r="K9" i="5"/>
  <c r="J9" i="5"/>
  <c r="I9" i="5"/>
  <c r="H9" i="5"/>
  <c r="G9" i="5"/>
  <c r="F9" i="5"/>
  <c r="D9" i="5"/>
  <c r="D8" i="5" s="1"/>
  <c r="C9" i="5"/>
  <c r="B9" i="5"/>
  <c r="O8" i="5"/>
  <c r="H8" i="5"/>
  <c r="O9" i="6"/>
  <c r="N9" i="6"/>
  <c r="M9" i="6"/>
  <c r="L9" i="6"/>
  <c r="L8" i="6" s="1"/>
  <c r="K9" i="6"/>
  <c r="J9" i="6"/>
  <c r="I9" i="6"/>
  <c r="H9" i="6"/>
  <c r="H8" i="6" s="1"/>
  <c r="G9" i="6"/>
  <c r="F9" i="6"/>
  <c r="F8" i="6" s="1"/>
  <c r="D9" i="6"/>
  <c r="C9" i="6"/>
  <c r="B9" i="6"/>
  <c r="O9" i="7"/>
  <c r="N9" i="7"/>
  <c r="M9" i="7"/>
  <c r="M8" i="7" s="1"/>
  <c r="L9" i="7"/>
  <c r="K9" i="7"/>
  <c r="J9" i="7"/>
  <c r="I9" i="7"/>
  <c r="H9" i="7"/>
  <c r="H8" i="7" s="1"/>
  <c r="G9" i="7"/>
  <c r="F9" i="7"/>
  <c r="D9" i="7"/>
  <c r="C9" i="7"/>
  <c r="B9" i="7"/>
  <c r="O9" i="8"/>
  <c r="N9" i="8"/>
  <c r="N8" i="8" s="1"/>
  <c r="M9" i="8"/>
  <c r="L9" i="8"/>
  <c r="K9" i="8"/>
  <c r="J9" i="8"/>
  <c r="I9" i="8"/>
  <c r="H9" i="8"/>
  <c r="G9" i="8"/>
  <c r="F9" i="8"/>
  <c r="D9" i="8"/>
  <c r="C9" i="8"/>
  <c r="B9" i="8"/>
  <c r="O9" i="9"/>
  <c r="O8" i="9" s="1"/>
  <c r="N9" i="9"/>
  <c r="M9" i="9"/>
  <c r="L9" i="9"/>
  <c r="L8" i="9" s="1"/>
  <c r="K9" i="9"/>
  <c r="J9" i="9"/>
  <c r="I9" i="9"/>
  <c r="H9" i="9"/>
  <c r="G9" i="9"/>
  <c r="G8" i="9" s="1"/>
  <c r="F9" i="9"/>
  <c r="D9" i="9"/>
  <c r="C9" i="9"/>
  <c r="B9" i="9"/>
  <c r="O9" i="10"/>
  <c r="N9" i="10"/>
  <c r="N8" i="10" s="1"/>
  <c r="M9" i="10"/>
  <c r="M8" i="10" s="1"/>
  <c r="L9" i="10"/>
  <c r="K9" i="10"/>
  <c r="J9" i="10"/>
  <c r="I9" i="10"/>
  <c r="H9" i="10"/>
  <c r="G9" i="10"/>
  <c r="F9" i="10"/>
  <c r="F8" i="10" s="1"/>
  <c r="D9" i="10"/>
  <c r="D8" i="10" s="1"/>
  <c r="C9" i="10"/>
  <c r="B9" i="10"/>
  <c r="O9" i="11"/>
  <c r="N9" i="11"/>
  <c r="M9" i="11"/>
  <c r="L9" i="11"/>
  <c r="K9" i="11"/>
  <c r="J9" i="11"/>
  <c r="I9" i="11"/>
  <c r="I8" i="11" s="1"/>
  <c r="H9" i="11"/>
  <c r="H8" i="11" s="1"/>
  <c r="G9" i="11"/>
  <c r="F9" i="11"/>
  <c r="F8" i="11" s="1"/>
  <c r="D9" i="11"/>
  <c r="C9" i="11"/>
  <c r="B9" i="11"/>
  <c r="O9" i="12"/>
  <c r="N9" i="12"/>
  <c r="M9" i="12"/>
  <c r="M8" i="12" s="1"/>
  <c r="L9" i="12"/>
  <c r="L8" i="12" s="1"/>
  <c r="K9" i="12"/>
  <c r="J9" i="12"/>
  <c r="I9" i="12"/>
  <c r="I8" i="12" s="1"/>
  <c r="H9" i="12"/>
  <c r="H8" i="12" s="1"/>
  <c r="G9" i="12"/>
  <c r="F9" i="12"/>
  <c r="D9" i="12"/>
  <c r="C9" i="12"/>
  <c r="B9" i="12"/>
  <c r="O9" i="13"/>
  <c r="O8" i="13" s="1"/>
  <c r="N9" i="13"/>
  <c r="M9" i="13"/>
  <c r="S9" i="13" s="1"/>
  <c r="L9" i="13"/>
  <c r="K9" i="13"/>
  <c r="J9" i="13"/>
  <c r="I9" i="13"/>
  <c r="I8" i="13" s="1"/>
  <c r="H9" i="13"/>
  <c r="G9" i="13"/>
  <c r="F9" i="13"/>
  <c r="D9" i="13"/>
  <c r="C9" i="13"/>
  <c r="B9" i="13"/>
  <c r="O9" i="14"/>
  <c r="O8" i="14" s="1"/>
  <c r="N9" i="14"/>
  <c r="N8" i="14" s="1"/>
  <c r="M9" i="14"/>
  <c r="S9" i="14" s="1"/>
  <c r="L9" i="14"/>
  <c r="K9" i="14"/>
  <c r="J9" i="14"/>
  <c r="I9" i="14"/>
  <c r="H9" i="14"/>
  <c r="G9" i="14"/>
  <c r="G8" i="14" s="1"/>
  <c r="F9" i="14"/>
  <c r="F8" i="14" s="1"/>
  <c r="D9" i="14"/>
  <c r="C9" i="14"/>
  <c r="B9" i="14"/>
  <c r="O9" i="15"/>
  <c r="O8" i="15" s="1"/>
  <c r="N9" i="15"/>
  <c r="M9" i="15"/>
  <c r="L9" i="15"/>
  <c r="L8" i="15" s="1"/>
  <c r="K9" i="15"/>
  <c r="J9" i="15"/>
  <c r="I9" i="15"/>
  <c r="H9" i="15"/>
  <c r="G9" i="15"/>
  <c r="G8" i="15" s="1"/>
  <c r="F9" i="15"/>
  <c r="D9" i="15"/>
  <c r="C9" i="15"/>
  <c r="B9" i="15"/>
  <c r="N8" i="15"/>
  <c r="O9" i="16"/>
  <c r="N9" i="16"/>
  <c r="M9" i="16"/>
  <c r="L9" i="16"/>
  <c r="K9" i="16"/>
  <c r="J9" i="16"/>
  <c r="J8" i="16" s="1"/>
  <c r="I9" i="16"/>
  <c r="I8" i="16" s="1"/>
  <c r="H9" i="16"/>
  <c r="H8" i="16" s="1"/>
  <c r="G9" i="16"/>
  <c r="G8" i="16" s="1"/>
  <c r="F9" i="16"/>
  <c r="F8" i="16" s="1"/>
  <c r="D9" i="16"/>
  <c r="D8" i="16" s="1"/>
  <c r="C9" i="16"/>
  <c r="B9" i="16"/>
  <c r="O9" i="17"/>
  <c r="N9" i="17"/>
  <c r="M9" i="17"/>
  <c r="L9" i="17"/>
  <c r="R9" i="17" s="1"/>
  <c r="K9" i="17"/>
  <c r="J9" i="17"/>
  <c r="I9" i="17"/>
  <c r="H9" i="17"/>
  <c r="H8" i="17" s="1"/>
  <c r="G9" i="17"/>
  <c r="G8" i="17" s="1"/>
  <c r="F9" i="17"/>
  <c r="D9" i="17"/>
  <c r="C9" i="17"/>
  <c r="B9" i="17"/>
  <c r="O9" i="18"/>
  <c r="O8" i="18" s="1"/>
  <c r="N9" i="18"/>
  <c r="M9" i="18"/>
  <c r="L9" i="18"/>
  <c r="K9" i="18"/>
  <c r="J9" i="18"/>
  <c r="I9" i="18"/>
  <c r="I8" i="18" s="1"/>
  <c r="H9" i="18"/>
  <c r="H8" i="18" s="1"/>
  <c r="G9" i="18"/>
  <c r="F9" i="18"/>
  <c r="D9" i="18"/>
  <c r="C9" i="18"/>
  <c r="B9" i="18"/>
  <c r="O9" i="19"/>
  <c r="N9" i="19"/>
  <c r="R9" i="19" s="1"/>
  <c r="M9" i="19"/>
  <c r="L9" i="19"/>
  <c r="K9" i="19"/>
  <c r="J9" i="19"/>
  <c r="I9" i="19"/>
  <c r="H9" i="19"/>
  <c r="G9" i="19"/>
  <c r="F9" i="19"/>
  <c r="D9" i="19"/>
  <c r="C9" i="19"/>
  <c r="B9" i="19"/>
  <c r="O9" i="20"/>
  <c r="N9" i="20"/>
  <c r="N8" i="20" s="1"/>
  <c r="M9" i="20"/>
  <c r="L9" i="20"/>
  <c r="K9" i="20"/>
  <c r="J9" i="20"/>
  <c r="I9" i="20"/>
  <c r="H9" i="20"/>
  <c r="G9" i="20"/>
  <c r="F9" i="20"/>
  <c r="F8" i="20" s="1"/>
  <c r="D9" i="20"/>
  <c r="C9" i="20"/>
  <c r="B9" i="20"/>
  <c r="M8" i="20"/>
  <c r="L8" i="20"/>
  <c r="O9" i="1"/>
  <c r="O8" i="1" s="1"/>
  <c r="N9" i="1"/>
  <c r="R9" i="1" s="1"/>
  <c r="M9" i="1"/>
  <c r="L9" i="1"/>
  <c r="K9" i="1"/>
  <c r="J9" i="1"/>
  <c r="I9" i="1"/>
  <c r="H9" i="1"/>
  <c r="G9" i="1"/>
  <c r="G8" i="1" s="1"/>
  <c r="F9" i="1"/>
  <c r="F8" i="1" s="1"/>
  <c r="D9" i="1"/>
  <c r="C9" i="1"/>
  <c r="B9" i="1"/>
  <c r="S64" i="20"/>
  <c r="R64" i="20"/>
  <c r="Q64" i="20"/>
  <c r="P64" i="20"/>
  <c r="E64" i="20"/>
  <c r="U64" i="20" s="1"/>
  <c r="S63" i="20"/>
  <c r="R63" i="20"/>
  <c r="Q63" i="20"/>
  <c r="P63" i="20"/>
  <c r="E63" i="20"/>
  <c r="S60" i="20"/>
  <c r="R60" i="20"/>
  <c r="Q60" i="20"/>
  <c r="P60" i="20"/>
  <c r="E60" i="20"/>
  <c r="T60" i="20" s="1"/>
  <c r="S59" i="20"/>
  <c r="R59" i="20"/>
  <c r="Q59" i="20"/>
  <c r="P59" i="20"/>
  <c r="E59" i="20"/>
  <c r="S58" i="20"/>
  <c r="R58" i="20"/>
  <c r="Q58" i="20"/>
  <c r="P58" i="20"/>
  <c r="E58" i="20"/>
  <c r="U58" i="20" s="1"/>
  <c r="U57" i="20"/>
  <c r="T57" i="20"/>
  <c r="S57" i="20"/>
  <c r="R57" i="20"/>
  <c r="Q57" i="20"/>
  <c r="P57" i="20"/>
  <c r="E57" i="20"/>
  <c r="U55" i="20"/>
  <c r="S55" i="20"/>
  <c r="R55" i="20"/>
  <c r="Q55" i="20"/>
  <c r="P55" i="20"/>
  <c r="E55" i="20"/>
  <c r="T55" i="20" s="1"/>
  <c r="S54" i="20"/>
  <c r="R54" i="20"/>
  <c r="Q54" i="20"/>
  <c r="P54" i="20"/>
  <c r="E54" i="20"/>
  <c r="S53" i="20"/>
  <c r="R53" i="20"/>
  <c r="Q53" i="20"/>
  <c r="P53" i="20"/>
  <c r="E53" i="20"/>
  <c r="U53" i="20" s="1"/>
  <c r="S52" i="20"/>
  <c r="R52" i="20"/>
  <c r="Q52" i="20"/>
  <c r="P52" i="20"/>
  <c r="E52" i="20"/>
  <c r="S51" i="20"/>
  <c r="R51" i="20"/>
  <c r="Q51" i="20"/>
  <c r="P51" i="20"/>
  <c r="E51" i="20"/>
  <c r="U51" i="20" s="1"/>
  <c r="S50" i="20"/>
  <c r="R50" i="20"/>
  <c r="Q50" i="20"/>
  <c r="P50" i="20"/>
  <c r="E50" i="20"/>
  <c r="U50" i="20" s="1"/>
  <c r="S49" i="20"/>
  <c r="R49" i="20"/>
  <c r="Q49" i="20"/>
  <c r="P49" i="20"/>
  <c r="E49" i="20"/>
  <c r="U49" i="20" s="1"/>
  <c r="S48" i="20"/>
  <c r="R48" i="20"/>
  <c r="Q48" i="20"/>
  <c r="P48" i="20"/>
  <c r="E48" i="20"/>
  <c r="U48" i="20" s="1"/>
  <c r="S47" i="20"/>
  <c r="R47" i="20"/>
  <c r="Q47" i="20"/>
  <c r="P47" i="20"/>
  <c r="E47" i="20"/>
  <c r="S46" i="20"/>
  <c r="R46" i="20"/>
  <c r="Q46" i="20"/>
  <c r="P46" i="20"/>
  <c r="E46" i="20"/>
  <c r="S45" i="20"/>
  <c r="R45" i="20"/>
  <c r="Q45" i="20"/>
  <c r="P45" i="20"/>
  <c r="E45" i="20"/>
  <c r="U45" i="20" s="1"/>
  <c r="R44" i="20"/>
  <c r="S42" i="20"/>
  <c r="R42" i="20"/>
  <c r="Q42" i="20"/>
  <c r="P42" i="20"/>
  <c r="E42" i="20"/>
  <c r="S41" i="20"/>
  <c r="R41" i="20"/>
  <c r="Q41" i="20"/>
  <c r="P41" i="20"/>
  <c r="E41" i="20"/>
  <c r="U41" i="20" s="1"/>
  <c r="S40" i="20"/>
  <c r="R40" i="20"/>
  <c r="Q40" i="20"/>
  <c r="P40" i="20"/>
  <c r="E40" i="20"/>
  <c r="U40" i="20" s="1"/>
  <c r="U39" i="20"/>
  <c r="S39" i="20"/>
  <c r="R39" i="20"/>
  <c r="Q39" i="20"/>
  <c r="P39" i="20"/>
  <c r="E39" i="20"/>
  <c r="T39" i="20" s="1"/>
  <c r="S38" i="20"/>
  <c r="R38" i="20"/>
  <c r="Q38" i="20"/>
  <c r="P38" i="20"/>
  <c r="E38" i="20"/>
  <c r="S37" i="20"/>
  <c r="R37" i="20"/>
  <c r="Q37" i="20"/>
  <c r="P37" i="20"/>
  <c r="E37" i="20"/>
  <c r="U37" i="20" s="1"/>
  <c r="S36" i="20"/>
  <c r="R36" i="20"/>
  <c r="Q36" i="20"/>
  <c r="P36" i="20"/>
  <c r="E36" i="20"/>
  <c r="U35" i="20"/>
  <c r="T35" i="20"/>
  <c r="S35" i="20"/>
  <c r="R35" i="20"/>
  <c r="Q35" i="20"/>
  <c r="P35" i="20"/>
  <c r="E35" i="20"/>
  <c r="S34" i="20"/>
  <c r="R34" i="20"/>
  <c r="Q34" i="20"/>
  <c r="P34" i="20"/>
  <c r="E34" i="20"/>
  <c r="U34" i="20" s="1"/>
  <c r="S33" i="20"/>
  <c r="R33" i="20"/>
  <c r="Q33" i="20"/>
  <c r="P33" i="20"/>
  <c r="E33" i="20"/>
  <c r="S32" i="20"/>
  <c r="R32" i="20"/>
  <c r="Q32" i="20"/>
  <c r="P32" i="20"/>
  <c r="E32" i="20"/>
  <c r="U32" i="20" s="1"/>
  <c r="U31" i="20"/>
  <c r="S31" i="20"/>
  <c r="R31" i="20"/>
  <c r="Q31" i="20"/>
  <c r="P31" i="20"/>
  <c r="E31" i="20"/>
  <c r="T31" i="20" s="1"/>
  <c r="S30" i="20"/>
  <c r="R30" i="20"/>
  <c r="Q30" i="20"/>
  <c r="P30" i="20"/>
  <c r="E30" i="20"/>
  <c r="S29" i="20"/>
  <c r="R29" i="20"/>
  <c r="Q29" i="20"/>
  <c r="P29" i="20"/>
  <c r="E29" i="20"/>
  <c r="S28" i="20"/>
  <c r="R28" i="20"/>
  <c r="S27" i="20"/>
  <c r="R27" i="20"/>
  <c r="Q27" i="20"/>
  <c r="P27" i="20"/>
  <c r="E27" i="20"/>
  <c r="U27" i="20" s="1"/>
  <c r="S26" i="20"/>
  <c r="R26" i="20"/>
  <c r="Q26" i="20"/>
  <c r="P26" i="20"/>
  <c r="E26" i="20"/>
  <c r="T25" i="20"/>
  <c r="S25" i="20"/>
  <c r="R25" i="20"/>
  <c r="Q25" i="20"/>
  <c r="P25" i="20"/>
  <c r="E25" i="20"/>
  <c r="S24" i="20"/>
  <c r="R24" i="20"/>
  <c r="Q24" i="20"/>
  <c r="P24" i="20"/>
  <c r="E24" i="20"/>
  <c r="U24" i="20" s="1"/>
  <c r="S23" i="20"/>
  <c r="R23" i="20"/>
  <c r="Q23" i="20"/>
  <c r="U23" i="20" s="1"/>
  <c r="P23" i="20"/>
  <c r="E23" i="20"/>
  <c r="S22" i="20"/>
  <c r="R22" i="20"/>
  <c r="Q22" i="20"/>
  <c r="P22" i="20"/>
  <c r="E22" i="20"/>
  <c r="T22" i="20" s="1"/>
  <c r="T21" i="20"/>
  <c r="S21" i="20"/>
  <c r="R21" i="20"/>
  <c r="Q21" i="20"/>
  <c r="P21" i="20"/>
  <c r="E21" i="20"/>
  <c r="U21" i="20" s="1"/>
  <c r="S20" i="20"/>
  <c r="R20" i="20"/>
  <c r="Q20" i="20"/>
  <c r="P20" i="20"/>
  <c r="E20" i="20"/>
  <c r="U20" i="20" s="1"/>
  <c r="T19" i="20"/>
  <c r="S19" i="20"/>
  <c r="R19" i="20"/>
  <c r="Q19" i="20"/>
  <c r="P19" i="20"/>
  <c r="E19" i="20"/>
  <c r="U19" i="20" s="1"/>
  <c r="S18" i="20"/>
  <c r="R18" i="20"/>
  <c r="Q18" i="20"/>
  <c r="P18" i="20"/>
  <c r="E18" i="20"/>
  <c r="T17" i="20"/>
  <c r="S17" i="20"/>
  <c r="R17" i="20"/>
  <c r="Q17" i="20"/>
  <c r="P17" i="20"/>
  <c r="E17" i="20"/>
  <c r="U17" i="20" s="1"/>
  <c r="S16" i="20"/>
  <c r="R16" i="20"/>
  <c r="Q16" i="20"/>
  <c r="P16" i="20"/>
  <c r="E16" i="20"/>
  <c r="U16" i="20" s="1"/>
  <c r="S15" i="20"/>
  <c r="R15" i="20"/>
  <c r="Q15" i="20"/>
  <c r="P15" i="20"/>
  <c r="E15" i="20"/>
  <c r="T15" i="20" s="1"/>
  <c r="S14" i="20"/>
  <c r="R14" i="20"/>
  <c r="Q14" i="20"/>
  <c r="P14" i="20"/>
  <c r="E14" i="20"/>
  <c r="T14" i="20" s="1"/>
  <c r="T13" i="20"/>
  <c r="S13" i="20"/>
  <c r="R13" i="20"/>
  <c r="Q13" i="20"/>
  <c r="P13" i="20"/>
  <c r="E13" i="20"/>
  <c r="U13" i="20" s="1"/>
  <c r="S12" i="20"/>
  <c r="R12" i="20"/>
  <c r="Q12" i="20"/>
  <c r="P12" i="20"/>
  <c r="E12" i="20"/>
  <c r="U12" i="20" s="1"/>
  <c r="S11" i="20"/>
  <c r="R11" i="20"/>
  <c r="Q11" i="20"/>
  <c r="P11" i="20"/>
  <c r="E11" i="20"/>
  <c r="U11" i="20" s="1"/>
  <c r="S10" i="20"/>
  <c r="R10" i="20"/>
  <c r="Q10" i="20"/>
  <c r="P10" i="20"/>
  <c r="E10" i="20"/>
  <c r="R9" i="20"/>
  <c r="S64" i="19"/>
  <c r="R64" i="19"/>
  <c r="Q64" i="19"/>
  <c r="P64" i="19"/>
  <c r="E64" i="19"/>
  <c r="U64" i="19" s="1"/>
  <c r="S63" i="19"/>
  <c r="R63" i="19"/>
  <c r="Q63" i="19"/>
  <c r="P63" i="19"/>
  <c r="E63" i="19"/>
  <c r="R62" i="19"/>
  <c r="U60" i="19"/>
  <c r="S60" i="19"/>
  <c r="R60" i="19"/>
  <c r="Q60" i="19"/>
  <c r="P60" i="19"/>
  <c r="E60" i="19"/>
  <c r="T60" i="19" s="1"/>
  <c r="S59" i="19"/>
  <c r="R59" i="19"/>
  <c r="Q59" i="19"/>
  <c r="P59" i="19"/>
  <c r="E59" i="19"/>
  <c r="T58" i="19"/>
  <c r="S58" i="19"/>
  <c r="R58" i="19"/>
  <c r="Q58" i="19"/>
  <c r="P58" i="19"/>
  <c r="E58" i="19"/>
  <c r="U58" i="19" s="1"/>
  <c r="S57" i="19"/>
  <c r="R57" i="19"/>
  <c r="Q57" i="19"/>
  <c r="P57" i="19"/>
  <c r="E57" i="19"/>
  <c r="S56" i="19"/>
  <c r="R56" i="19"/>
  <c r="S55" i="19"/>
  <c r="R55" i="19"/>
  <c r="Q55" i="19"/>
  <c r="P55" i="19"/>
  <c r="E55" i="19"/>
  <c r="S54" i="19"/>
  <c r="R54" i="19"/>
  <c r="Q54" i="19"/>
  <c r="P54" i="19"/>
  <c r="E54" i="19"/>
  <c r="S53" i="19"/>
  <c r="R53" i="19"/>
  <c r="Q53" i="19"/>
  <c r="P53" i="19"/>
  <c r="E53" i="19"/>
  <c r="S52" i="19"/>
  <c r="R52" i="19"/>
  <c r="Q52" i="19"/>
  <c r="P52" i="19"/>
  <c r="E52" i="19"/>
  <c r="U52" i="19" s="1"/>
  <c r="S51" i="19"/>
  <c r="R51" i="19"/>
  <c r="Q51" i="19"/>
  <c r="P51" i="19"/>
  <c r="E51" i="19"/>
  <c r="U51" i="19" s="1"/>
  <c r="S50" i="19"/>
  <c r="R50" i="19"/>
  <c r="Q50" i="19"/>
  <c r="P50" i="19"/>
  <c r="E50" i="19"/>
  <c r="T50" i="19" s="1"/>
  <c r="T49" i="19"/>
  <c r="S49" i="19"/>
  <c r="R49" i="19"/>
  <c r="Q49" i="19"/>
  <c r="P49" i="19"/>
  <c r="E49" i="19"/>
  <c r="U49" i="19" s="1"/>
  <c r="S48" i="19"/>
  <c r="R48" i="19"/>
  <c r="Q48" i="19"/>
  <c r="P48" i="19"/>
  <c r="E48" i="19"/>
  <c r="U48" i="19" s="1"/>
  <c r="T47" i="19"/>
  <c r="S47" i="19"/>
  <c r="R47" i="19"/>
  <c r="Q47" i="19"/>
  <c r="P47" i="19"/>
  <c r="E47" i="19"/>
  <c r="U47" i="19" s="1"/>
  <c r="S46" i="19"/>
  <c r="R46" i="19"/>
  <c r="Q46" i="19"/>
  <c r="U46" i="19" s="1"/>
  <c r="P46" i="19"/>
  <c r="E46" i="19"/>
  <c r="T45" i="19"/>
  <c r="S45" i="19"/>
  <c r="R45" i="19"/>
  <c r="Q45" i="19"/>
  <c r="P45" i="19"/>
  <c r="E45" i="19"/>
  <c r="U45" i="19" s="1"/>
  <c r="S44" i="19"/>
  <c r="R44" i="19"/>
  <c r="S42" i="19"/>
  <c r="R42" i="19"/>
  <c r="Q42" i="19"/>
  <c r="P42" i="19"/>
  <c r="E42" i="19"/>
  <c r="S41" i="19"/>
  <c r="R41" i="19"/>
  <c r="Q41" i="19"/>
  <c r="P41" i="19"/>
  <c r="E41" i="19"/>
  <c r="S40" i="19"/>
  <c r="R40" i="19"/>
  <c r="Q40" i="19"/>
  <c r="P40" i="19"/>
  <c r="E40" i="19"/>
  <c r="S39" i="19"/>
  <c r="R39" i="19"/>
  <c r="Q39" i="19"/>
  <c r="P39" i="19"/>
  <c r="E39" i="19"/>
  <c r="U39" i="19" s="1"/>
  <c r="S38" i="19"/>
  <c r="R38" i="19"/>
  <c r="Q38" i="19"/>
  <c r="P38" i="19"/>
  <c r="E38" i="19"/>
  <c r="U38" i="19" s="1"/>
  <c r="S37" i="19"/>
  <c r="R37" i="19"/>
  <c r="Q37" i="19"/>
  <c r="P37" i="19"/>
  <c r="E37" i="19"/>
  <c r="T37" i="19" s="1"/>
  <c r="S36" i="19"/>
  <c r="R36" i="19"/>
  <c r="Q36" i="19"/>
  <c r="U36" i="19" s="1"/>
  <c r="P36" i="19"/>
  <c r="T36" i="19" s="1"/>
  <c r="E36" i="19"/>
  <c r="S35" i="19"/>
  <c r="R35" i="19"/>
  <c r="Q35" i="19"/>
  <c r="P35" i="19"/>
  <c r="E35" i="19"/>
  <c r="U35" i="19" s="1"/>
  <c r="S34" i="19"/>
  <c r="R34" i="19"/>
  <c r="Q34" i="19"/>
  <c r="P34" i="19"/>
  <c r="E34" i="19"/>
  <c r="S33" i="19"/>
  <c r="R33" i="19"/>
  <c r="Q33" i="19"/>
  <c r="P33" i="19"/>
  <c r="E33" i="19"/>
  <c r="S32" i="19"/>
  <c r="R32" i="19"/>
  <c r="Q32" i="19"/>
  <c r="P32" i="19"/>
  <c r="E32" i="19"/>
  <c r="S31" i="19"/>
  <c r="R31" i="19"/>
  <c r="Q31" i="19"/>
  <c r="P31" i="19"/>
  <c r="E31" i="19"/>
  <c r="S30" i="19"/>
  <c r="R30" i="19"/>
  <c r="Q30" i="19"/>
  <c r="P30" i="19"/>
  <c r="E30" i="19"/>
  <c r="U30" i="19" s="1"/>
  <c r="U29" i="19"/>
  <c r="S29" i="19"/>
  <c r="R29" i="19"/>
  <c r="Q29" i="19"/>
  <c r="P29" i="19"/>
  <c r="E29" i="19"/>
  <c r="T29" i="19" s="1"/>
  <c r="S27" i="19"/>
  <c r="R27" i="19"/>
  <c r="Q27" i="19"/>
  <c r="P27" i="19"/>
  <c r="E27" i="19"/>
  <c r="T26" i="19"/>
  <c r="S26" i="19"/>
  <c r="R26" i="19"/>
  <c r="Q26" i="19"/>
  <c r="P26" i="19"/>
  <c r="E26" i="19"/>
  <c r="U26" i="19" s="1"/>
  <c r="S25" i="19"/>
  <c r="R25" i="19"/>
  <c r="Q25" i="19"/>
  <c r="P25" i="19"/>
  <c r="E25" i="19"/>
  <c r="U25" i="19" s="1"/>
  <c r="S24" i="19"/>
  <c r="R24" i="19"/>
  <c r="Q24" i="19"/>
  <c r="P24" i="19"/>
  <c r="E24" i="19"/>
  <c r="U23" i="19"/>
  <c r="T23" i="19"/>
  <c r="S23" i="19"/>
  <c r="R23" i="19"/>
  <c r="Q23" i="19"/>
  <c r="P23" i="19"/>
  <c r="E23" i="19"/>
  <c r="S22" i="19"/>
  <c r="R22" i="19"/>
  <c r="Q22" i="19"/>
  <c r="P22" i="19"/>
  <c r="E22" i="19"/>
  <c r="S21" i="19"/>
  <c r="R21" i="19"/>
  <c r="Q21" i="19"/>
  <c r="P21" i="19"/>
  <c r="E21" i="19"/>
  <c r="S20" i="19"/>
  <c r="R20" i="19"/>
  <c r="Q20" i="19"/>
  <c r="P20" i="19"/>
  <c r="E20" i="19"/>
  <c r="U19" i="19"/>
  <c r="S19" i="19"/>
  <c r="R19" i="19"/>
  <c r="Q19" i="19"/>
  <c r="P19" i="19"/>
  <c r="E19" i="19"/>
  <c r="T19" i="19" s="1"/>
  <c r="S18" i="19"/>
  <c r="R18" i="19"/>
  <c r="Q18" i="19"/>
  <c r="P18" i="19"/>
  <c r="E18" i="19"/>
  <c r="S17" i="19"/>
  <c r="R17" i="19"/>
  <c r="Q17" i="19"/>
  <c r="P17" i="19"/>
  <c r="E17" i="19"/>
  <c r="U17" i="19" s="1"/>
  <c r="S16" i="19"/>
  <c r="R16" i="19"/>
  <c r="Q16" i="19"/>
  <c r="P16" i="19"/>
  <c r="E16" i="19"/>
  <c r="U15" i="19"/>
  <c r="S15" i="19"/>
  <c r="R15" i="19"/>
  <c r="Q15" i="19"/>
  <c r="P15" i="19"/>
  <c r="E15" i="19"/>
  <c r="T15" i="19" s="1"/>
  <c r="T14" i="19"/>
  <c r="S14" i="19"/>
  <c r="R14" i="19"/>
  <c r="Q14" i="19"/>
  <c r="P14" i="19"/>
  <c r="E14" i="19"/>
  <c r="U14" i="19" s="1"/>
  <c r="S13" i="19"/>
  <c r="R13" i="19"/>
  <c r="Q13" i="19"/>
  <c r="P13" i="19"/>
  <c r="E13" i="19"/>
  <c r="U12" i="19"/>
  <c r="T12" i="19"/>
  <c r="S12" i="19"/>
  <c r="R12" i="19"/>
  <c r="Q12" i="19"/>
  <c r="P12" i="19"/>
  <c r="E12" i="19"/>
  <c r="S11" i="19"/>
  <c r="R11" i="19"/>
  <c r="Q11" i="19"/>
  <c r="P11" i="19"/>
  <c r="E11" i="19"/>
  <c r="T11" i="19" s="1"/>
  <c r="T10" i="19"/>
  <c r="S10" i="19"/>
  <c r="R10" i="19"/>
  <c r="Q10" i="19"/>
  <c r="P10" i="19"/>
  <c r="E10" i="19"/>
  <c r="S64" i="18"/>
  <c r="R64" i="18"/>
  <c r="Q64" i="18"/>
  <c r="P64" i="18"/>
  <c r="E64" i="18"/>
  <c r="U64" i="18" s="1"/>
  <c r="U63" i="18"/>
  <c r="T63" i="18"/>
  <c r="S63" i="18"/>
  <c r="R63" i="18"/>
  <c r="Q63" i="18"/>
  <c r="P63" i="18"/>
  <c r="E63" i="18"/>
  <c r="S60" i="18"/>
  <c r="R60" i="18"/>
  <c r="Q60" i="18"/>
  <c r="P60" i="18"/>
  <c r="E60" i="18"/>
  <c r="U60" i="18" s="1"/>
  <c r="T59" i="18"/>
  <c r="S59" i="18"/>
  <c r="R59" i="18"/>
  <c r="Q59" i="18"/>
  <c r="P59" i="18"/>
  <c r="E59" i="18"/>
  <c r="U59" i="18" s="1"/>
  <c r="S58" i="18"/>
  <c r="R58" i="18"/>
  <c r="Q58" i="18"/>
  <c r="P58" i="18"/>
  <c r="E58" i="18"/>
  <c r="U57" i="18"/>
  <c r="T57" i="18"/>
  <c r="S57" i="18"/>
  <c r="R57" i="18"/>
  <c r="Q57" i="18"/>
  <c r="P57" i="18"/>
  <c r="E57" i="18"/>
  <c r="T55" i="18"/>
  <c r="S55" i="18"/>
  <c r="R55" i="18"/>
  <c r="Q55" i="18"/>
  <c r="P55" i="18"/>
  <c r="E55" i="18"/>
  <c r="U55" i="18" s="1"/>
  <c r="T54" i="18"/>
  <c r="S54" i="18"/>
  <c r="R54" i="18"/>
  <c r="Q54" i="18"/>
  <c r="P54" i="18"/>
  <c r="E54" i="18"/>
  <c r="U54" i="18" s="1"/>
  <c r="S53" i="18"/>
  <c r="R53" i="18"/>
  <c r="Q53" i="18"/>
  <c r="P53" i="18"/>
  <c r="E53" i="18"/>
  <c r="S52" i="18"/>
  <c r="R52" i="18"/>
  <c r="Q52" i="18"/>
  <c r="P52" i="18"/>
  <c r="E52" i="18"/>
  <c r="U52" i="18" s="1"/>
  <c r="S51" i="18"/>
  <c r="R51" i="18"/>
  <c r="Q51" i="18"/>
  <c r="P51" i="18"/>
  <c r="E51" i="18"/>
  <c r="T51" i="18" s="1"/>
  <c r="T50" i="18"/>
  <c r="S50" i="18"/>
  <c r="R50" i="18"/>
  <c r="Q50" i="18"/>
  <c r="P50" i="18"/>
  <c r="E50" i="18"/>
  <c r="U50" i="18" s="1"/>
  <c r="S49" i="18"/>
  <c r="R49" i="18"/>
  <c r="Q49" i="18"/>
  <c r="P49" i="18"/>
  <c r="E49" i="18"/>
  <c r="T49" i="18" s="1"/>
  <c r="S48" i="18"/>
  <c r="R48" i="18"/>
  <c r="Q48" i="18"/>
  <c r="P48" i="18"/>
  <c r="E48" i="18"/>
  <c r="U48" i="18" s="1"/>
  <c r="S47" i="18"/>
  <c r="R47" i="18"/>
  <c r="Q47" i="18"/>
  <c r="P47" i="18"/>
  <c r="E47" i="18"/>
  <c r="U47" i="18" s="1"/>
  <c r="S46" i="18"/>
  <c r="R46" i="18"/>
  <c r="Q46" i="18"/>
  <c r="P46" i="18"/>
  <c r="E46" i="18"/>
  <c r="U46" i="18" s="1"/>
  <c r="S45" i="18"/>
  <c r="R45" i="18"/>
  <c r="Q45" i="18"/>
  <c r="P45" i="18"/>
  <c r="E45" i="18"/>
  <c r="R44" i="18"/>
  <c r="S42" i="18"/>
  <c r="R42" i="18"/>
  <c r="Q42" i="18"/>
  <c r="P42" i="18"/>
  <c r="E42" i="18"/>
  <c r="T41" i="18"/>
  <c r="S41" i="18"/>
  <c r="R41" i="18"/>
  <c r="Q41" i="18"/>
  <c r="P41" i="18"/>
  <c r="E41" i="18"/>
  <c r="U41" i="18" s="1"/>
  <c r="S40" i="18"/>
  <c r="R40" i="18"/>
  <c r="Q40" i="18"/>
  <c r="P40" i="18"/>
  <c r="E40" i="18"/>
  <c r="U40" i="18" s="1"/>
  <c r="S39" i="18"/>
  <c r="R39" i="18"/>
  <c r="Q39" i="18"/>
  <c r="P39" i="18"/>
  <c r="E39" i="18"/>
  <c r="T39" i="18" s="1"/>
  <c r="S38" i="18"/>
  <c r="R38" i="18"/>
  <c r="Q38" i="18"/>
  <c r="P38" i="18"/>
  <c r="E38" i="18"/>
  <c r="U37" i="18"/>
  <c r="S37" i="18"/>
  <c r="R37" i="18"/>
  <c r="Q37" i="18"/>
  <c r="P37" i="18"/>
  <c r="T37" i="18" s="1"/>
  <c r="E37" i="18"/>
  <c r="S36" i="18"/>
  <c r="R36" i="18"/>
  <c r="Q36" i="18"/>
  <c r="P36" i="18"/>
  <c r="E36" i="18"/>
  <c r="S35" i="18"/>
  <c r="R35" i="18"/>
  <c r="Q35" i="18"/>
  <c r="P35" i="18"/>
  <c r="E35" i="18"/>
  <c r="S34" i="18"/>
  <c r="R34" i="18"/>
  <c r="Q34" i="18"/>
  <c r="P34" i="18"/>
  <c r="E34" i="18"/>
  <c r="U33" i="18"/>
  <c r="S33" i="18"/>
  <c r="R33" i="18"/>
  <c r="Q33" i="18"/>
  <c r="P33" i="18"/>
  <c r="E33" i="18"/>
  <c r="T33" i="18" s="1"/>
  <c r="S32" i="18"/>
  <c r="R32" i="18"/>
  <c r="Q32" i="18"/>
  <c r="P32" i="18"/>
  <c r="E32" i="18"/>
  <c r="S31" i="18"/>
  <c r="R31" i="18"/>
  <c r="Q31" i="18"/>
  <c r="P31" i="18"/>
  <c r="E31" i="18"/>
  <c r="T31" i="18" s="1"/>
  <c r="S30" i="18"/>
  <c r="R30" i="18"/>
  <c r="Q30" i="18"/>
  <c r="P30" i="18"/>
  <c r="E30" i="18"/>
  <c r="U30" i="18" s="1"/>
  <c r="S29" i="18"/>
  <c r="R29" i="18"/>
  <c r="Q29" i="18"/>
  <c r="P29" i="18"/>
  <c r="E29" i="18"/>
  <c r="T29" i="18" s="1"/>
  <c r="S28" i="18"/>
  <c r="S27" i="18"/>
  <c r="R27" i="18"/>
  <c r="Q27" i="18"/>
  <c r="P27" i="18"/>
  <c r="E27" i="18"/>
  <c r="U27" i="18" s="1"/>
  <c r="S26" i="18"/>
  <c r="R26" i="18"/>
  <c r="Q26" i="18"/>
  <c r="P26" i="18"/>
  <c r="E26" i="18"/>
  <c r="T26" i="18" s="1"/>
  <c r="T25" i="18"/>
  <c r="S25" i="18"/>
  <c r="R25" i="18"/>
  <c r="Q25" i="18"/>
  <c r="U25" i="18" s="1"/>
  <c r="P25" i="18"/>
  <c r="E25" i="18"/>
  <c r="S24" i="18"/>
  <c r="R24" i="18"/>
  <c r="Q24" i="18"/>
  <c r="P24" i="18"/>
  <c r="E24" i="18"/>
  <c r="S23" i="18"/>
  <c r="R23" i="18"/>
  <c r="Q23" i="18"/>
  <c r="P23" i="18"/>
  <c r="E23" i="18"/>
  <c r="S22" i="18"/>
  <c r="R22" i="18"/>
  <c r="Q22" i="18"/>
  <c r="P22" i="18"/>
  <c r="E22" i="18"/>
  <c r="U21" i="18"/>
  <c r="T21" i="18"/>
  <c r="S21" i="18"/>
  <c r="R21" i="18"/>
  <c r="Q21" i="18"/>
  <c r="P21" i="18"/>
  <c r="E21" i="18"/>
  <c r="U20" i="18"/>
  <c r="T20" i="18"/>
  <c r="S20" i="18"/>
  <c r="R20" i="18"/>
  <c r="Q20" i="18"/>
  <c r="P20" i="18"/>
  <c r="E20" i="18"/>
  <c r="S19" i="18"/>
  <c r="R19" i="18"/>
  <c r="Q19" i="18"/>
  <c r="P19" i="18"/>
  <c r="E19" i="18"/>
  <c r="S18" i="18"/>
  <c r="R18" i="18"/>
  <c r="Q18" i="18"/>
  <c r="P18" i="18"/>
  <c r="E18" i="18"/>
  <c r="T18" i="18" s="1"/>
  <c r="U17" i="18"/>
  <c r="T17" i="18"/>
  <c r="S17" i="18"/>
  <c r="R17" i="18"/>
  <c r="Q17" i="18"/>
  <c r="P17" i="18"/>
  <c r="E17" i="18"/>
  <c r="U16" i="18"/>
  <c r="S16" i="18"/>
  <c r="R16" i="18"/>
  <c r="Q16" i="18"/>
  <c r="P16" i="18"/>
  <c r="E16" i="18"/>
  <c r="T16" i="18" s="1"/>
  <c r="S15" i="18"/>
  <c r="R15" i="18"/>
  <c r="Q15" i="18"/>
  <c r="P15" i="18"/>
  <c r="E15" i="18"/>
  <c r="U15" i="18" s="1"/>
  <c r="S14" i="18"/>
  <c r="R14" i="18"/>
  <c r="Q14" i="18"/>
  <c r="P14" i="18"/>
  <c r="E14" i="18"/>
  <c r="S13" i="18"/>
  <c r="R13" i="18"/>
  <c r="Q13" i="18"/>
  <c r="U13" i="18" s="1"/>
  <c r="P13" i="18"/>
  <c r="T13" i="18" s="1"/>
  <c r="E13" i="18"/>
  <c r="S12" i="18"/>
  <c r="R12" i="18"/>
  <c r="Q12" i="18"/>
  <c r="P12" i="18"/>
  <c r="E12" i="18"/>
  <c r="T12" i="18" s="1"/>
  <c r="S11" i="18"/>
  <c r="R11" i="18"/>
  <c r="Q11" i="18"/>
  <c r="P11" i="18"/>
  <c r="E11" i="18"/>
  <c r="U11" i="18" s="1"/>
  <c r="U10" i="18"/>
  <c r="S10" i="18"/>
  <c r="R10" i="18"/>
  <c r="Q10" i="18"/>
  <c r="P10" i="18"/>
  <c r="E10" i="18"/>
  <c r="S64" i="17"/>
  <c r="R64" i="17"/>
  <c r="Q64" i="17"/>
  <c r="P64" i="17"/>
  <c r="E64" i="17"/>
  <c r="U64" i="17" s="1"/>
  <c r="S63" i="17"/>
  <c r="R63" i="17"/>
  <c r="Q63" i="17"/>
  <c r="P63" i="17"/>
  <c r="E63" i="17"/>
  <c r="T60" i="17"/>
  <c r="S60" i="17"/>
  <c r="R60" i="17"/>
  <c r="Q60" i="17"/>
  <c r="P60" i="17"/>
  <c r="E60" i="17"/>
  <c r="U60" i="17" s="1"/>
  <c r="U59" i="17"/>
  <c r="S59" i="17"/>
  <c r="R59" i="17"/>
  <c r="Q59" i="17"/>
  <c r="P59" i="17"/>
  <c r="E59" i="17"/>
  <c r="T59" i="17" s="1"/>
  <c r="S58" i="17"/>
  <c r="R58" i="17"/>
  <c r="Q58" i="17"/>
  <c r="P58" i="17"/>
  <c r="E58" i="17"/>
  <c r="S57" i="17"/>
  <c r="R57" i="17"/>
  <c r="Q57" i="17"/>
  <c r="P57" i="17"/>
  <c r="E57" i="17"/>
  <c r="R56" i="17"/>
  <c r="S55" i="17"/>
  <c r="R55" i="17"/>
  <c r="Q55" i="17"/>
  <c r="P55" i="17"/>
  <c r="E55" i="17"/>
  <c r="U55" i="17" s="1"/>
  <c r="S54" i="17"/>
  <c r="R54" i="17"/>
  <c r="Q54" i="17"/>
  <c r="P54" i="17"/>
  <c r="E54" i="17"/>
  <c r="T54" i="17" s="1"/>
  <c r="S53" i="17"/>
  <c r="R53" i="17"/>
  <c r="Q53" i="17"/>
  <c r="P53" i="17"/>
  <c r="E53" i="17"/>
  <c r="S52" i="17"/>
  <c r="R52" i="17"/>
  <c r="Q52" i="17"/>
  <c r="P52" i="17"/>
  <c r="E52" i="17"/>
  <c r="S51" i="17"/>
  <c r="R51" i="17"/>
  <c r="Q51" i="17"/>
  <c r="P51" i="17"/>
  <c r="E51" i="17"/>
  <c r="U51" i="17" s="1"/>
  <c r="S50" i="17"/>
  <c r="R50" i="17"/>
  <c r="Q50" i="17"/>
  <c r="P50" i="17"/>
  <c r="E50" i="17"/>
  <c r="T50" i="17" s="1"/>
  <c r="S49" i="17"/>
  <c r="R49" i="17"/>
  <c r="Q49" i="17"/>
  <c r="P49" i="17"/>
  <c r="E49" i="17"/>
  <c r="U49" i="17" s="1"/>
  <c r="S48" i="17"/>
  <c r="R48" i="17"/>
  <c r="Q48" i="17"/>
  <c r="P48" i="17"/>
  <c r="E48" i="17"/>
  <c r="T48" i="17" s="1"/>
  <c r="S47" i="17"/>
  <c r="R47" i="17"/>
  <c r="Q47" i="17"/>
  <c r="P47" i="17"/>
  <c r="E47" i="17"/>
  <c r="U47" i="17" s="1"/>
  <c r="U46" i="17"/>
  <c r="S46" i="17"/>
  <c r="R46" i="17"/>
  <c r="Q46" i="17"/>
  <c r="P46" i="17"/>
  <c r="E46" i="17"/>
  <c r="T46" i="17" s="1"/>
  <c r="S45" i="17"/>
  <c r="R45" i="17"/>
  <c r="Q45" i="17"/>
  <c r="P45" i="17"/>
  <c r="E45" i="17"/>
  <c r="S44" i="17"/>
  <c r="S42" i="17"/>
  <c r="R42" i="17"/>
  <c r="Q42" i="17"/>
  <c r="P42" i="17"/>
  <c r="E42" i="17"/>
  <c r="S41" i="17"/>
  <c r="R41" i="17"/>
  <c r="Q41" i="17"/>
  <c r="P41" i="17"/>
  <c r="E41" i="17"/>
  <c r="U41" i="17" s="1"/>
  <c r="S40" i="17"/>
  <c r="R40" i="17"/>
  <c r="Q40" i="17"/>
  <c r="P40" i="17"/>
  <c r="E40" i="17"/>
  <c r="T40" i="17" s="1"/>
  <c r="S39" i="17"/>
  <c r="R39" i="17"/>
  <c r="Q39" i="17"/>
  <c r="P39" i="17"/>
  <c r="E39" i="17"/>
  <c r="U39" i="17" s="1"/>
  <c r="S38" i="17"/>
  <c r="R38" i="17"/>
  <c r="Q38" i="17"/>
  <c r="P38" i="17"/>
  <c r="E38" i="17"/>
  <c r="T38" i="17" s="1"/>
  <c r="T37" i="17"/>
  <c r="S37" i="17"/>
  <c r="R37" i="17"/>
  <c r="Q37" i="17"/>
  <c r="P37" i="17"/>
  <c r="E37" i="17"/>
  <c r="U37" i="17" s="1"/>
  <c r="S36" i="17"/>
  <c r="R36" i="17"/>
  <c r="Q36" i="17"/>
  <c r="P36" i="17"/>
  <c r="E36" i="17"/>
  <c r="T36" i="17" s="1"/>
  <c r="T35" i="17"/>
  <c r="S35" i="17"/>
  <c r="R35" i="17"/>
  <c r="Q35" i="17"/>
  <c r="P35" i="17"/>
  <c r="E35" i="17"/>
  <c r="U35" i="17" s="1"/>
  <c r="S34" i="17"/>
  <c r="R34" i="17"/>
  <c r="Q34" i="17"/>
  <c r="P34" i="17"/>
  <c r="E34" i="17"/>
  <c r="S33" i="17"/>
  <c r="R33" i="17"/>
  <c r="Q33" i="17"/>
  <c r="P33" i="17"/>
  <c r="E33" i="17"/>
  <c r="S32" i="17"/>
  <c r="R32" i="17"/>
  <c r="Q32" i="17"/>
  <c r="P32" i="17"/>
  <c r="E32" i="17"/>
  <c r="T32" i="17" s="1"/>
  <c r="U31" i="17"/>
  <c r="T31" i="17"/>
  <c r="S31" i="17"/>
  <c r="R31" i="17"/>
  <c r="Q31" i="17"/>
  <c r="P31" i="17"/>
  <c r="E31" i="17"/>
  <c r="S30" i="17"/>
  <c r="R30" i="17"/>
  <c r="Q30" i="17"/>
  <c r="P30" i="17"/>
  <c r="E30" i="17"/>
  <c r="T29" i="17"/>
  <c r="S29" i="17"/>
  <c r="R29" i="17"/>
  <c r="Q29" i="17"/>
  <c r="P29" i="17"/>
  <c r="E29" i="17"/>
  <c r="U29" i="17" s="1"/>
  <c r="S27" i="17"/>
  <c r="R27" i="17"/>
  <c r="Q27" i="17"/>
  <c r="P27" i="17"/>
  <c r="E27" i="17"/>
  <c r="U26" i="17"/>
  <c r="T26" i="17"/>
  <c r="S26" i="17"/>
  <c r="R26" i="17"/>
  <c r="Q26" i="17"/>
  <c r="P26" i="17"/>
  <c r="E26" i="17"/>
  <c r="S25" i="17"/>
  <c r="R25" i="17"/>
  <c r="Q25" i="17"/>
  <c r="P25" i="17"/>
  <c r="E25" i="17"/>
  <c r="U25" i="17" s="1"/>
  <c r="U24" i="17"/>
  <c r="S24" i="17"/>
  <c r="R24" i="17"/>
  <c r="Q24" i="17"/>
  <c r="P24" i="17"/>
  <c r="E24" i="17"/>
  <c r="T24" i="17" s="1"/>
  <c r="S23" i="17"/>
  <c r="R23" i="17"/>
  <c r="Q23" i="17"/>
  <c r="P23" i="17"/>
  <c r="T23" i="17" s="1"/>
  <c r="E23" i="17"/>
  <c r="S22" i="17"/>
  <c r="R22" i="17"/>
  <c r="Q22" i="17"/>
  <c r="P22" i="17"/>
  <c r="E22" i="17"/>
  <c r="S21" i="17"/>
  <c r="R21" i="17"/>
  <c r="Q21" i="17"/>
  <c r="P21" i="17"/>
  <c r="E21" i="17"/>
  <c r="U21" i="17" s="1"/>
  <c r="S20" i="17"/>
  <c r="R20" i="17"/>
  <c r="Q20" i="17"/>
  <c r="P20" i="17"/>
  <c r="E20" i="17"/>
  <c r="U19" i="17"/>
  <c r="S19" i="17"/>
  <c r="R19" i="17"/>
  <c r="Q19" i="17"/>
  <c r="P19" i="17"/>
  <c r="E19" i="17"/>
  <c r="T19" i="17" s="1"/>
  <c r="S18" i="17"/>
  <c r="R18" i="17"/>
  <c r="Q18" i="17"/>
  <c r="P18" i="17"/>
  <c r="E18" i="17"/>
  <c r="T17" i="17"/>
  <c r="S17" i="17"/>
  <c r="R17" i="17"/>
  <c r="Q17" i="17"/>
  <c r="P17" i="17"/>
  <c r="E17" i="17"/>
  <c r="U17" i="17" s="1"/>
  <c r="S16" i="17"/>
  <c r="R16" i="17"/>
  <c r="Q16" i="17"/>
  <c r="P16" i="17"/>
  <c r="E16" i="17"/>
  <c r="T16" i="17" s="1"/>
  <c r="S15" i="17"/>
  <c r="R15" i="17"/>
  <c r="Q15" i="17"/>
  <c r="P15" i="17"/>
  <c r="E15" i="17"/>
  <c r="U15" i="17" s="1"/>
  <c r="S14" i="17"/>
  <c r="R14" i="17"/>
  <c r="Q14" i="17"/>
  <c r="P14" i="17"/>
  <c r="E14" i="17"/>
  <c r="U13" i="17"/>
  <c r="T13" i="17"/>
  <c r="S13" i="17"/>
  <c r="R13" i="17"/>
  <c r="Q13" i="17"/>
  <c r="P13" i="17"/>
  <c r="E13" i="17"/>
  <c r="S12" i="17"/>
  <c r="R12" i="17"/>
  <c r="Q12" i="17"/>
  <c r="P12" i="17"/>
  <c r="E12" i="17"/>
  <c r="S11" i="17"/>
  <c r="R11" i="17"/>
  <c r="Q11" i="17"/>
  <c r="P11" i="17"/>
  <c r="E11" i="17"/>
  <c r="S10" i="17"/>
  <c r="R10" i="17"/>
  <c r="Q10" i="17"/>
  <c r="P10" i="17"/>
  <c r="E10" i="17"/>
  <c r="S64" i="16"/>
  <c r="R64" i="16"/>
  <c r="Q64" i="16"/>
  <c r="P64" i="16"/>
  <c r="E64" i="16"/>
  <c r="U64" i="16" s="1"/>
  <c r="S63" i="16"/>
  <c r="R63" i="16"/>
  <c r="Q63" i="16"/>
  <c r="P63" i="16"/>
  <c r="E63" i="16"/>
  <c r="S62" i="16"/>
  <c r="S60" i="16"/>
  <c r="R60" i="16"/>
  <c r="Q60" i="16"/>
  <c r="P60" i="16"/>
  <c r="E60" i="16"/>
  <c r="U60" i="16" s="1"/>
  <c r="U59" i="16"/>
  <c r="S59" i="16"/>
  <c r="R59" i="16"/>
  <c r="Q59" i="16"/>
  <c r="P59" i="16"/>
  <c r="E59" i="16"/>
  <c r="T59" i="16" s="1"/>
  <c r="T58" i="16"/>
  <c r="S58" i="16"/>
  <c r="R58" i="16"/>
  <c r="Q58" i="16"/>
  <c r="P58" i="16"/>
  <c r="E58" i="16"/>
  <c r="U58" i="16" s="1"/>
  <c r="U57" i="16"/>
  <c r="T57" i="16"/>
  <c r="S57" i="16"/>
  <c r="R57" i="16"/>
  <c r="Q57" i="16"/>
  <c r="P57" i="16"/>
  <c r="E57" i="16"/>
  <c r="S55" i="16"/>
  <c r="R55" i="16"/>
  <c r="Q55" i="16"/>
  <c r="P55" i="16"/>
  <c r="E55" i="16"/>
  <c r="U55" i="16" s="1"/>
  <c r="S54" i="16"/>
  <c r="R54" i="16"/>
  <c r="Q54" i="16"/>
  <c r="P54" i="16"/>
  <c r="E54" i="16"/>
  <c r="U53" i="16"/>
  <c r="T53" i="16"/>
  <c r="S53" i="16"/>
  <c r="R53" i="16"/>
  <c r="Q53" i="16"/>
  <c r="P53" i="16"/>
  <c r="E53" i="16"/>
  <c r="U52" i="16"/>
  <c r="T52" i="16"/>
  <c r="S52" i="16"/>
  <c r="R52" i="16"/>
  <c r="Q52" i="16"/>
  <c r="P52" i="16"/>
  <c r="E52" i="16"/>
  <c r="T51" i="16"/>
  <c r="S51" i="16"/>
  <c r="R51" i="16"/>
  <c r="Q51" i="16"/>
  <c r="P51" i="16"/>
  <c r="E51" i="16"/>
  <c r="U51" i="16" s="1"/>
  <c r="S50" i="16"/>
  <c r="R50" i="16"/>
  <c r="Q50" i="16"/>
  <c r="P50" i="16"/>
  <c r="E50" i="16"/>
  <c r="T50" i="16" s="1"/>
  <c r="S49" i="16"/>
  <c r="R49" i="16"/>
  <c r="Q49" i="16"/>
  <c r="P49" i="16"/>
  <c r="E49" i="16"/>
  <c r="S48" i="16"/>
  <c r="R48" i="16"/>
  <c r="Q48" i="16"/>
  <c r="P48" i="16"/>
  <c r="E48" i="16"/>
  <c r="T48" i="16" s="1"/>
  <c r="S47" i="16"/>
  <c r="R47" i="16"/>
  <c r="Q47" i="16"/>
  <c r="P47" i="16"/>
  <c r="E47" i="16"/>
  <c r="U47" i="16" s="1"/>
  <c r="U46" i="16"/>
  <c r="S46" i="16"/>
  <c r="R46" i="16"/>
  <c r="Q46" i="16"/>
  <c r="P46" i="16"/>
  <c r="E46" i="16"/>
  <c r="T46" i="16" s="1"/>
  <c r="U45" i="16"/>
  <c r="T45" i="16"/>
  <c r="S45" i="16"/>
  <c r="R45" i="16"/>
  <c r="Q45" i="16"/>
  <c r="P45" i="16"/>
  <c r="E45" i="16"/>
  <c r="S44" i="16"/>
  <c r="R44" i="16"/>
  <c r="S42" i="16"/>
  <c r="R42" i="16"/>
  <c r="Q42" i="16"/>
  <c r="P42" i="16"/>
  <c r="E42" i="16"/>
  <c r="U42" i="16" s="1"/>
  <c r="T41" i="16"/>
  <c r="S41" i="16"/>
  <c r="R41" i="16"/>
  <c r="Q41" i="16"/>
  <c r="P41" i="16"/>
  <c r="E41" i="16"/>
  <c r="U41" i="16" s="1"/>
  <c r="S40" i="16"/>
  <c r="R40" i="16"/>
  <c r="Q40" i="16"/>
  <c r="P40" i="16"/>
  <c r="E40" i="16"/>
  <c r="S39" i="16"/>
  <c r="R39" i="16"/>
  <c r="Q39" i="16"/>
  <c r="P39" i="16"/>
  <c r="E39" i="16"/>
  <c r="S38" i="16"/>
  <c r="R38" i="16"/>
  <c r="Q38" i="16"/>
  <c r="P38" i="16"/>
  <c r="E38" i="16"/>
  <c r="T38" i="16" s="1"/>
  <c r="S37" i="16"/>
  <c r="R37" i="16"/>
  <c r="Q37" i="16"/>
  <c r="P37" i="16"/>
  <c r="E37" i="16"/>
  <c r="U37" i="16" s="1"/>
  <c r="S36" i="16"/>
  <c r="R36" i="16"/>
  <c r="Q36" i="16"/>
  <c r="P36" i="16"/>
  <c r="E36" i="16"/>
  <c r="S35" i="16"/>
  <c r="R35" i="16"/>
  <c r="Q35" i="16"/>
  <c r="P35" i="16"/>
  <c r="E35" i="16"/>
  <c r="U35" i="16" s="1"/>
  <c r="S34" i="16"/>
  <c r="R34" i="16"/>
  <c r="Q34" i="16"/>
  <c r="P34" i="16"/>
  <c r="E34" i="16"/>
  <c r="T34" i="16" s="1"/>
  <c r="T33" i="16"/>
  <c r="S33" i="16"/>
  <c r="R33" i="16"/>
  <c r="Q33" i="16"/>
  <c r="P33" i="16"/>
  <c r="E33" i="16"/>
  <c r="U33" i="16" s="1"/>
  <c r="U32" i="16"/>
  <c r="S32" i="16"/>
  <c r="R32" i="16"/>
  <c r="Q32" i="16"/>
  <c r="P32" i="16"/>
  <c r="E32" i="16"/>
  <c r="T32" i="16" s="1"/>
  <c r="S31" i="16"/>
  <c r="R31" i="16"/>
  <c r="Q31" i="16"/>
  <c r="P31" i="16"/>
  <c r="E31" i="16"/>
  <c r="U31" i="16" s="1"/>
  <c r="S30" i="16"/>
  <c r="R30" i="16"/>
  <c r="Q30" i="16"/>
  <c r="P30" i="16"/>
  <c r="E30" i="16"/>
  <c r="T30" i="16" s="1"/>
  <c r="S29" i="16"/>
  <c r="R29" i="16"/>
  <c r="Q29" i="16"/>
  <c r="P29" i="16"/>
  <c r="E29" i="16"/>
  <c r="U29" i="16" s="1"/>
  <c r="S27" i="16"/>
  <c r="R27" i="16"/>
  <c r="Q27" i="16"/>
  <c r="P27" i="16"/>
  <c r="E27" i="16"/>
  <c r="S26" i="16"/>
  <c r="R26" i="16"/>
  <c r="Q26" i="16"/>
  <c r="P26" i="16"/>
  <c r="E26" i="16"/>
  <c r="S25" i="16"/>
  <c r="R25" i="16"/>
  <c r="Q25" i="16"/>
  <c r="P25" i="16"/>
  <c r="E25" i="16"/>
  <c r="T25" i="16" s="1"/>
  <c r="S24" i="16"/>
  <c r="R24" i="16"/>
  <c r="Q24" i="16"/>
  <c r="P24" i="16"/>
  <c r="E24" i="16"/>
  <c r="U24" i="16" s="1"/>
  <c r="S23" i="16"/>
  <c r="R23" i="16"/>
  <c r="Q23" i="16"/>
  <c r="P23" i="16"/>
  <c r="E23" i="16"/>
  <c r="S22" i="16"/>
  <c r="R22" i="16"/>
  <c r="Q22" i="16"/>
  <c r="P22" i="16"/>
  <c r="E22" i="16"/>
  <c r="S21" i="16"/>
  <c r="R21" i="16"/>
  <c r="Q21" i="16"/>
  <c r="P21" i="16"/>
  <c r="E21" i="16"/>
  <c r="S20" i="16"/>
  <c r="R20" i="16"/>
  <c r="Q20" i="16"/>
  <c r="P20" i="16"/>
  <c r="E20" i="16"/>
  <c r="S19" i="16"/>
  <c r="R19" i="16"/>
  <c r="Q19" i="16"/>
  <c r="P19" i="16"/>
  <c r="E19" i="16"/>
  <c r="S18" i="16"/>
  <c r="R18" i="16"/>
  <c r="Q18" i="16"/>
  <c r="P18" i="16"/>
  <c r="E18" i="16"/>
  <c r="U18" i="16" s="1"/>
  <c r="S17" i="16"/>
  <c r="R17" i="16"/>
  <c r="Q17" i="16"/>
  <c r="P17" i="16"/>
  <c r="E17" i="16"/>
  <c r="T17" i="16" s="1"/>
  <c r="S16" i="16"/>
  <c r="R16" i="16"/>
  <c r="Q16" i="16"/>
  <c r="P16" i="16"/>
  <c r="E16" i="16"/>
  <c r="U16" i="16" s="1"/>
  <c r="S15" i="16"/>
  <c r="R15" i="16"/>
  <c r="Q15" i="16"/>
  <c r="P15" i="16"/>
  <c r="E15" i="16"/>
  <c r="S14" i="16"/>
  <c r="R14" i="16"/>
  <c r="Q14" i="16"/>
  <c r="P14" i="16"/>
  <c r="E14" i="16"/>
  <c r="S13" i="16"/>
  <c r="R13" i="16"/>
  <c r="Q13" i="16"/>
  <c r="P13" i="16"/>
  <c r="E13" i="16"/>
  <c r="S12" i="16"/>
  <c r="R12" i="16"/>
  <c r="Q12" i="16"/>
  <c r="P12" i="16"/>
  <c r="E12" i="16"/>
  <c r="U11" i="16"/>
  <c r="S11" i="16"/>
  <c r="R11" i="16"/>
  <c r="Q11" i="16"/>
  <c r="P11" i="16"/>
  <c r="E11" i="16"/>
  <c r="T11" i="16" s="1"/>
  <c r="S10" i="16"/>
  <c r="R10" i="16"/>
  <c r="Q10" i="16"/>
  <c r="P10" i="16"/>
  <c r="E10" i="16"/>
  <c r="S64" i="15"/>
  <c r="R64" i="15"/>
  <c r="Q64" i="15"/>
  <c r="P64" i="15"/>
  <c r="E64" i="15"/>
  <c r="U64" i="15" s="1"/>
  <c r="S63" i="15"/>
  <c r="R63" i="15"/>
  <c r="Q63" i="15"/>
  <c r="P63" i="15"/>
  <c r="E63" i="15"/>
  <c r="S62" i="15"/>
  <c r="R62" i="15"/>
  <c r="S60" i="15"/>
  <c r="R60" i="15"/>
  <c r="Q60" i="15"/>
  <c r="P60" i="15"/>
  <c r="E60" i="15"/>
  <c r="U60" i="15" s="1"/>
  <c r="S59" i="15"/>
  <c r="R59" i="15"/>
  <c r="Q59" i="15"/>
  <c r="P59" i="15"/>
  <c r="E59" i="15"/>
  <c r="S58" i="15"/>
  <c r="R58" i="15"/>
  <c r="Q58" i="15"/>
  <c r="P58" i="15"/>
  <c r="E58" i="15"/>
  <c r="U58" i="15" s="1"/>
  <c r="S57" i="15"/>
  <c r="R57" i="15"/>
  <c r="Q57" i="15"/>
  <c r="P57" i="15"/>
  <c r="E57" i="15"/>
  <c r="S55" i="15"/>
  <c r="R55" i="15"/>
  <c r="Q55" i="15"/>
  <c r="P55" i="15"/>
  <c r="E55" i="15"/>
  <c r="U55" i="15" s="1"/>
  <c r="S54" i="15"/>
  <c r="R54" i="15"/>
  <c r="Q54" i="15"/>
  <c r="P54" i="15"/>
  <c r="E54" i="15"/>
  <c r="U53" i="15"/>
  <c r="T53" i="15"/>
  <c r="S53" i="15"/>
  <c r="R53" i="15"/>
  <c r="Q53" i="15"/>
  <c r="P53" i="15"/>
  <c r="E53" i="15"/>
  <c r="S52" i="15"/>
  <c r="R52" i="15"/>
  <c r="Q52" i="15"/>
  <c r="P52" i="15"/>
  <c r="E52" i="15"/>
  <c r="S51" i="15"/>
  <c r="R51" i="15"/>
  <c r="Q51" i="15"/>
  <c r="P51" i="15"/>
  <c r="E51" i="15"/>
  <c r="U51" i="15" s="1"/>
  <c r="S50" i="15"/>
  <c r="R50" i="15"/>
  <c r="Q50" i="15"/>
  <c r="P50" i="15"/>
  <c r="E50" i="15"/>
  <c r="T49" i="15"/>
  <c r="S49" i="15"/>
  <c r="R49" i="15"/>
  <c r="Q49" i="15"/>
  <c r="P49" i="15"/>
  <c r="E49" i="15"/>
  <c r="U49" i="15" s="1"/>
  <c r="S48" i="15"/>
  <c r="R48" i="15"/>
  <c r="Q48" i="15"/>
  <c r="P48" i="15"/>
  <c r="E48" i="15"/>
  <c r="T48" i="15" s="1"/>
  <c r="S47" i="15"/>
  <c r="R47" i="15"/>
  <c r="Q47" i="15"/>
  <c r="P47" i="15"/>
  <c r="E47" i="15"/>
  <c r="U47" i="15" s="1"/>
  <c r="S46" i="15"/>
  <c r="R46" i="15"/>
  <c r="Q46" i="15"/>
  <c r="P46" i="15"/>
  <c r="E46" i="15"/>
  <c r="U45" i="15"/>
  <c r="T45" i="15"/>
  <c r="S45" i="15"/>
  <c r="R45" i="15"/>
  <c r="Q45" i="15"/>
  <c r="P45" i="15"/>
  <c r="E45" i="15"/>
  <c r="S44" i="15"/>
  <c r="R44" i="15"/>
  <c r="S42" i="15"/>
  <c r="R42" i="15"/>
  <c r="Q42" i="15"/>
  <c r="P42" i="15"/>
  <c r="E42" i="15"/>
  <c r="U42" i="15" s="1"/>
  <c r="S41" i="15"/>
  <c r="R41" i="15"/>
  <c r="Q41" i="15"/>
  <c r="P41" i="15"/>
  <c r="E41" i="15"/>
  <c r="U41" i="15" s="1"/>
  <c r="S40" i="15"/>
  <c r="R40" i="15"/>
  <c r="Q40" i="15"/>
  <c r="P40" i="15"/>
  <c r="E40" i="15"/>
  <c r="T40" i="15" s="1"/>
  <c r="T39" i="15"/>
  <c r="S39" i="15"/>
  <c r="R39" i="15"/>
  <c r="Q39" i="15"/>
  <c r="P39" i="15"/>
  <c r="E39" i="15"/>
  <c r="U39" i="15" s="1"/>
  <c r="S38" i="15"/>
  <c r="R38" i="15"/>
  <c r="Q38" i="15"/>
  <c r="P38" i="15"/>
  <c r="E38" i="15"/>
  <c r="T38" i="15" s="1"/>
  <c r="S37" i="15"/>
  <c r="R37" i="15"/>
  <c r="Q37" i="15"/>
  <c r="P37" i="15"/>
  <c r="E37" i="15"/>
  <c r="U37" i="15" s="1"/>
  <c r="U36" i="15"/>
  <c r="S36" i="15"/>
  <c r="R36" i="15"/>
  <c r="Q36" i="15"/>
  <c r="P36" i="15"/>
  <c r="E36" i="15"/>
  <c r="T36" i="15" s="1"/>
  <c r="U35" i="15"/>
  <c r="S35" i="15"/>
  <c r="R35" i="15"/>
  <c r="Q35" i="15"/>
  <c r="P35" i="15"/>
  <c r="E35" i="15"/>
  <c r="T35" i="15" s="1"/>
  <c r="S34" i="15"/>
  <c r="R34" i="15"/>
  <c r="Q34" i="15"/>
  <c r="P34" i="15"/>
  <c r="E34" i="15"/>
  <c r="U34" i="15" s="1"/>
  <c r="S33" i="15"/>
  <c r="R33" i="15"/>
  <c r="Q33" i="15"/>
  <c r="P33" i="15"/>
  <c r="E33" i="15"/>
  <c r="U32" i="15"/>
  <c r="S32" i="15"/>
  <c r="R32" i="15"/>
  <c r="Q32" i="15"/>
  <c r="P32" i="15"/>
  <c r="E32" i="15"/>
  <c r="T32" i="15" s="1"/>
  <c r="S31" i="15"/>
  <c r="R31" i="15"/>
  <c r="Q31" i="15"/>
  <c r="P31" i="15"/>
  <c r="E31" i="15"/>
  <c r="U31" i="15" s="1"/>
  <c r="S30" i="15"/>
  <c r="R30" i="15"/>
  <c r="Q30" i="15"/>
  <c r="P30" i="15"/>
  <c r="E30" i="15"/>
  <c r="T30" i="15" s="1"/>
  <c r="S29" i="15"/>
  <c r="R29" i="15"/>
  <c r="Q29" i="15"/>
  <c r="P29" i="15"/>
  <c r="E29" i="15"/>
  <c r="S28" i="15"/>
  <c r="R28" i="15"/>
  <c r="U27" i="15"/>
  <c r="S27" i="15"/>
  <c r="R27" i="15"/>
  <c r="Q27" i="15"/>
  <c r="P27" i="15"/>
  <c r="E27" i="15"/>
  <c r="T27" i="15" s="1"/>
  <c r="S26" i="15"/>
  <c r="R26" i="15"/>
  <c r="Q26" i="15"/>
  <c r="P26" i="15"/>
  <c r="E26" i="15"/>
  <c r="S25" i="15"/>
  <c r="R25" i="15"/>
  <c r="Q25" i="15"/>
  <c r="P25" i="15"/>
  <c r="E25" i="15"/>
  <c r="T25" i="15" s="1"/>
  <c r="S24" i="15"/>
  <c r="R24" i="15"/>
  <c r="Q24" i="15"/>
  <c r="P24" i="15"/>
  <c r="E24" i="15"/>
  <c r="U24" i="15" s="1"/>
  <c r="S23" i="15"/>
  <c r="R23" i="15"/>
  <c r="Q23" i="15"/>
  <c r="U23" i="15" s="1"/>
  <c r="P23" i="15"/>
  <c r="E23" i="15"/>
  <c r="T23" i="15" s="1"/>
  <c r="U22" i="15"/>
  <c r="S22" i="15"/>
  <c r="R22" i="15"/>
  <c r="Q22" i="15"/>
  <c r="P22" i="15"/>
  <c r="E22" i="15"/>
  <c r="T22" i="15" s="1"/>
  <c r="S21" i="15"/>
  <c r="R21" i="15"/>
  <c r="Q21" i="15"/>
  <c r="P21" i="15"/>
  <c r="E21" i="15"/>
  <c r="U21" i="15" s="1"/>
  <c r="S20" i="15"/>
  <c r="R20" i="15"/>
  <c r="Q20" i="15"/>
  <c r="P20" i="15"/>
  <c r="E20" i="15"/>
  <c r="U19" i="15"/>
  <c r="S19" i="15"/>
  <c r="R19" i="15"/>
  <c r="Q19" i="15"/>
  <c r="P19" i="15"/>
  <c r="E19" i="15"/>
  <c r="T19" i="15" s="1"/>
  <c r="S18" i="15"/>
  <c r="R18" i="15"/>
  <c r="Q18" i="15"/>
  <c r="P18" i="15"/>
  <c r="E18" i="15"/>
  <c r="U18" i="15" s="1"/>
  <c r="S17" i="15"/>
  <c r="R17" i="15"/>
  <c r="Q17" i="15"/>
  <c r="P17" i="15"/>
  <c r="E17" i="15"/>
  <c r="T17" i="15" s="1"/>
  <c r="S16" i="15"/>
  <c r="R16" i="15"/>
  <c r="Q16" i="15"/>
  <c r="P16" i="15"/>
  <c r="E16" i="15"/>
  <c r="U16" i="15" s="1"/>
  <c r="U15" i="15"/>
  <c r="S15" i="15"/>
  <c r="R15" i="15"/>
  <c r="Q15" i="15"/>
  <c r="P15" i="15"/>
  <c r="E15" i="15"/>
  <c r="T15" i="15" s="1"/>
  <c r="S14" i="15"/>
  <c r="R14" i="15"/>
  <c r="Q14" i="15"/>
  <c r="P14" i="15"/>
  <c r="E14" i="15"/>
  <c r="U14" i="15" s="1"/>
  <c r="S13" i="15"/>
  <c r="R13" i="15"/>
  <c r="Q13" i="15"/>
  <c r="P13" i="15"/>
  <c r="E13" i="15"/>
  <c r="T12" i="15"/>
  <c r="S12" i="15"/>
  <c r="R12" i="15"/>
  <c r="Q12" i="15"/>
  <c r="P12" i="15"/>
  <c r="E12" i="15"/>
  <c r="U12" i="15" s="1"/>
  <c r="U11" i="15"/>
  <c r="S11" i="15"/>
  <c r="R11" i="15"/>
  <c r="Q11" i="15"/>
  <c r="P11" i="15"/>
  <c r="E11" i="15"/>
  <c r="T11" i="15" s="1"/>
  <c r="T10" i="15"/>
  <c r="S10" i="15"/>
  <c r="R10" i="15"/>
  <c r="Q10" i="15"/>
  <c r="P10" i="15"/>
  <c r="E10" i="15"/>
  <c r="S64" i="14"/>
  <c r="R64" i="14"/>
  <c r="Q64" i="14"/>
  <c r="P64" i="14"/>
  <c r="E64" i="14"/>
  <c r="S63" i="14"/>
  <c r="R63" i="14"/>
  <c r="Q63" i="14"/>
  <c r="P63" i="14"/>
  <c r="P62" i="14" s="1"/>
  <c r="E63" i="14"/>
  <c r="S62" i="14"/>
  <c r="U60" i="14"/>
  <c r="S60" i="14"/>
  <c r="R60" i="14"/>
  <c r="Q60" i="14"/>
  <c r="P60" i="14"/>
  <c r="E60" i="14"/>
  <c r="T60" i="14" s="1"/>
  <c r="S59" i="14"/>
  <c r="R59" i="14"/>
  <c r="Q59" i="14"/>
  <c r="P59" i="14"/>
  <c r="E59" i="14"/>
  <c r="S58" i="14"/>
  <c r="R58" i="14"/>
  <c r="Q58" i="14"/>
  <c r="P58" i="14"/>
  <c r="E58" i="14"/>
  <c r="U58" i="14" s="1"/>
  <c r="S57" i="14"/>
  <c r="R57" i="14"/>
  <c r="Q57" i="14"/>
  <c r="P57" i="14"/>
  <c r="E57" i="14"/>
  <c r="S56" i="14"/>
  <c r="U55" i="14"/>
  <c r="S55" i="14"/>
  <c r="R55" i="14"/>
  <c r="Q55" i="14"/>
  <c r="P55" i="14"/>
  <c r="E55" i="14"/>
  <c r="T55" i="14" s="1"/>
  <c r="S54" i="14"/>
  <c r="R54" i="14"/>
  <c r="Q54" i="14"/>
  <c r="P54" i="14"/>
  <c r="E54" i="14"/>
  <c r="S53" i="14"/>
  <c r="R53" i="14"/>
  <c r="Q53" i="14"/>
  <c r="P53" i="14"/>
  <c r="E53" i="14"/>
  <c r="U53" i="14" s="1"/>
  <c r="S52" i="14"/>
  <c r="R52" i="14"/>
  <c r="Q52" i="14"/>
  <c r="P52" i="14"/>
  <c r="E52" i="14"/>
  <c r="U52" i="14" s="1"/>
  <c r="S51" i="14"/>
  <c r="R51" i="14"/>
  <c r="Q51" i="14"/>
  <c r="P51" i="14"/>
  <c r="E51" i="14"/>
  <c r="S50" i="14"/>
  <c r="R50" i="14"/>
  <c r="Q50" i="14"/>
  <c r="P50" i="14"/>
  <c r="E50" i="14"/>
  <c r="S49" i="14"/>
  <c r="R49" i="14"/>
  <c r="Q49" i="14"/>
  <c r="P49" i="14"/>
  <c r="E49" i="14"/>
  <c r="S48" i="14"/>
  <c r="R48" i="14"/>
  <c r="Q48" i="14"/>
  <c r="P48" i="14"/>
  <c r="E48" i="14"/>
  <c r="S47" i="14"/>
  <c r="R47" i="14"/>
  <c r="Q47" i="14"/>
  <c r="P47" i="14"/>
  <c r="E47" i="14"/>
  <c r="S46" i="14"/>
  <c r="R46" i="14"/>
  <c r="Q46" i="14"/>
  <c r="P46" i="14"/>
  <c r="E46" i="14"/>
  <c r="U46" i="14" s="1"/>
  <c r="S45" i="14"/>
  <c r="R45" i="14"/>
  <c r="Q45" i="14"/>
  <c r="P45" i="14"/>
  <c r="E45" i="14"/>
  <c r="S44" i="14"/>
  <c r="R44" i="14"/>
  <c r="S42" i="14"/>
  <c r="R42" i="14"/>
  <c r="Q42" i="14"/>
  <c r="P42" i="14"/>
  <c r="E42" i="14"/>
  <c r="U42" i="14" s="1"/>
  <c r="U41" i="14"/>
  <c r="S41" i="14"/>
  <c r="R41" i="14"/>
  <c r="Q41" i="14"/>
  <c r="P41" i="14"/>
  <c r="E41" i="14"/>
  <c r="T41" i="14" s="1"/>
  <c r="U40" i="14"/>
  <c r="S40" i="14"/>
  <c r="R40" i="14"/>
  <c r="Q40" i="14"/>
  <c r="P40" i="14"/>
  <c r="E40" i="14"/>
  <c r="T40" i="14" s="1"/>
  <c r="S39" i="14"/>
  <c r="R39" i="14"/>
  <c r="Q39" i="14"/>
  <c r="P39" i="14"/>
  <c r="E39" i="14"/>
  <c r="S38" i="14"/>
  <c r="R38" i="14"/>
  <c r="Q38" i="14"/>
  <c r="P38" i="14"/>
  <c r="E38" i="14"/>
  <c r="S37" i="14"/>
  <c r="R37" i="14"/>
  <c r="Q37" i="14"/>
  <c r="P37" i="14"/>
  <c r="E37" i="14"/>
  <c r="T37" i="14" s="1"/>
  <c r="S36" i="14"/>
  <c r="R36" i="14"/>
  <c r="Q36" i="14"/>
  <c r="P36" i="14"/>
  <c r="E36" i="14"/>
  <c r="S35" i="14"/>
  <c r="R35" i="14"/>
  <c r="Q35" i="14"/>
  <c r="P35" i="14"/>
  <c r="E35" i="14"/>
  <c r="U35" i="14" s="1"/>
  <c r="T34" i="14"/>
  <c r="S34" i="14"/>
  <c r="R34" i="14"/>
  <c r="Q34" i="14"/>
  <c r="P34" i="14"/>
  <c r="E34" i="14"/>
  <c r="U34" i="14" s="1"/>
  <c r="S33" i="14"/>
  <c r="R33" i="14"/>
  <c r="Q33" i="14"/>
  <c r="P33" i="14"/>
  <c r="E33" i="14"/>
  <c r="T33" i="14" s="1"/>
  <c r="S32" i="14"/>
  <c r="R32" i="14"/>
  <c r="Q32" i="14"/>
  <c r="P32" i="14"/>
  <c r="E32" i="14"/>
  <c r="S31" i="14"/>
  <c r="R31" i="14"/>
  <c r="Q31" i="14"/>
  <c r="P31" i="14"/>
  <c r="E31" i="14"/>
  <c r="S30" i="14"/>
  <c r="R30" i="14"/>
  <c r="Q30" i="14"/>
  <c r="P30" i="14"/>
  <c r="E30" i="14"/>
  <c r="S29" i="14"/>
  <c r="R29" i="14"/>
  <c r="Q29" i="14"/>
  <c r="P29" i="14"/>
  <c r="E29" i="14"/>
  <c r="S27" i="14"/>
  <c r="R27" i="14"/>
  <c r="Q27" i="14"/>
  <c r="P27" i="14"/>
  <c r="E27" i="14"/>
  <c r="S26" i="14"/>
  <c r="R26" i="14"/>
  <c r="Q26" i="14"/>
  <c r="P26" i="14"/>
  <c r="E26" i="14"/>
  <c r="S25" i="14"/>
  <c r="R25" i="14"/>
  <c r="Q25" i="14"/>
  <c r="P25" i="14"/>
  <c r="E25" i="14"/>
  <c r="U24" i="14"/>
  <c r="S24" i="14"/>
  <c r="R24" i="14"/>
  <c r="Q24" i="14"/>
  <c r="P24" i="14"/>
  <c r="E24" i="14"/>
  <c r="T24" i="14" s="1"/>
  <c r="S23" i="14"/>
  <c r="R23" i="14"/>
  <c r="Q23" i="14"/>
  <c r="P23" i="14"/>
  <c r="E23" i="14"/>
  <c r="S22" i="14"/>
  <c r="R22" i="14"/>
  <c r="Q22" i="14"/>
  <c r="P22" i="14"/>
  <c r="E22" i="14"/>
  <c r="U22" i="14" s="1"/>
  <c r="S21" i="14"/>
  <c r="R21" i="14"/>
  <c r="Q21" i="14"/>
  <c r="P21" i="14"/>
  <c r="E21" i="14"/>
  <c r="U20" i="14"/>
  <c r="S20" i="14"/>
  <c r="R20" i="14"/>
  <c r="Q20" i="14"/>
  <c r="P20" i="14"/>
  <c r="E20" i="14"/>
  <c r="T20" i="14" s="1"/>
  <c r="S19" i="14"/>
  <c r="R19" i="14"/>
  <c r="Q19" i="14"/>
  <c r="P19" i="14"/>
  <c r="E19" i="14"/>
  <c r="U19" i="14" s="1"/>
  <c r="S18" i="14"/>
  <c r="R18" i="14"/>
  <c r="Q18" i="14"/>
  <c r="P18" i="14"/>
  <c r="E18" i="14"/>
  <c r="S17" i="14"/>
  <c r="R17" i="14"/>
  <c r="Q17" i="14"/>
  <c r="P17" i="14"/>
  <c r="E17" i="14"/>
  <c r="U16" i="14"/>
  <c r="S16" i="14"/>
  <c r="R16" i="14"/>
  <c r="Q16" i="14"/>
  <c r="P16" i="14"/>
  <c r="E16" i="14"/>
  <c r="T16" i="14" s="1"/>
  <c r="S15" i="14"/>
  <c r="R15" i="14"/>
  <c r="Q15" i="14"/>
  <c r="P15" i="14"/>
  <c r="E15" i="14"/>
  <c r="S14" i="14"/>
  <c r="R14" i="14"/>
  <c r="Q14" i="14"/>
  <c r="P14" i="14"/>
  <c r="E14" i="14"/>
  <c r="U14" i="14" s="1"/>
  <c r="S13" i="14"/>
  <c r="R13" i="14"/>
  <c r="Q13" i="14"/>
  <c r="P13" i="14"/>
  <c r="E13" i="14"/>
  <c r="U12" i="14"/>
  <c r="S12" i="14"/>
  <c r="R12" i="14"/>
  <c r="Q12" i="14"/>
  <c r="P12" i="14"/>
  <c r="E12" i="14"/>
  <c r="T12" i="14" s="1"/>
  <c r="S11" i="14"/>
  <c r="R11" i="14"/>
  <c r="Q11" i="14"/>
  <c r="P11" i="14"/>
  <c r="E11" i="14"/>
  <c r="T11" i="14" s="1"/>
  <c r="S10" i="14"/>
  <c r="R10" i="14"/>
  <c r="Q10" i="14"/>
  <c r="P10" i="14"/>
  <c r="E10" i="14"/>
  <c r="S64" i="13"/>
  <c r="R64" i="13"/>
  <c r="Q64" i="13"/>
  <c r="P64" i="13"/>
  <c r="E64" i="13"/>
  <c r="T64" i="13" s="1"/>
  <c r="U63" i="13"/>
  <c r="S63" i="13"/>
  <c r="R63" i="13"/>
  <c r="Q63" i="13"/>
  <c r="P63" i="13"/>
  <c r="E63" i="13"/>
  <c r="T63" i="13" s="1"/>
  <c r="R62" i="13"/>
  <c r="U60" i="13"/>
  <c r="S60" i="13"/>
  <c r="R60" i="13"/>
  <c r="Q60" i="13"/>
  <c r="P60" i="13"/>
  <c r="E60" i="13"/>
  <c r="T60" i="13" s="1"/>
  <c r="S59" i="13"/>
  <c r="R59" i="13"/>
  <c r="Q59" i="13"/>
  <c r="P59" i="13"/>
  <c r="E59" i="13"/>
  <c r="S58" i="13"/>
  <c r="R58" i="13"/>
  <c r="Q58" i="13"/>
  <c r="P58" i="13"/>
  <c r="E58" i="13"/>
  <c r="T58" i="13" s="1"/>
  <c r="S57" i="13"/>
  <c r="R57" i="13"/>
  <c r="Q57" i="13"/>
  <c r="P57" i="13"/>
  <c r="E57" i="13"/>
  <c r="S56" i="13"/>
  <c r="R56" i="13"/>
  <c r="S55" i="13"/>
  <c r="R55" i="13"/>
  <c r="Q55" i="13"/>
  <c r="P55" i="13"/>
  <c r="E55" i="13"/>
  <c r="T54" i="13"/>
  <c r="S54" i="13"/>
  <c r="R54" i="13"/>
  <c r="Q54" i="13"/>
  <c r="P54" i="13"/>
  <c r="E54" i="13"/>
  <c r="U54" i="13" s="1"/>
  <c r="S53" i="13"/>
  <c r="R53" i="13"/>
  <c r="Q53" i="13"/>
  <c r="P53" i="13"/>
  <c r="E53" i="13"/>
  <c r="T53" i="13" s="1"/>
  <c r="T52" i="13"/>
  <c r="S52" i="13"/>
  <c r="R52" i="13"/>
  <c r="Q52" i="13"/>
  <c r="P52" i="13"/>
  <c r="E52" i="13"/>
  <c r="U52" i="13" s="1"/>
  <c r="S51" i="13"/>
  <c r="R51" i="13"/>
  <c r="Q51" i="13"/>
  <c r="P51" i="13"/>
  <c r="E51" i="13"/>
  <c r="S50" i="13"/>
  <c r="R50" i="13"/>
  <c r="Q50" i="13"/>
  <c r="P50" i="13"/>
  <c r="E50" i="13"/>
  <c r="S49" i="13"/>
  <c r="R49" i="13"/>
  <c r="Q49" i="13"/>
  <c r="P49" i="13"/>
  <c r="E49" i="13"/>
  <c r="S48" i="13"/>
  <c r="R48" i="13"/>
  <c r="Q48" i="13"/>
  <c r="P48" i="13"/>
  <c r="E48" i="13"/>
  <c r="U48" i="13" s="1"/>
  <c r="S47" i="13"/>
  <c r="R47" i="13"/>
  <c r="Q47" i="13"/>
  <c r="P47" i="13"/>
  <c r="E47" i="13"/>
  <c r="U47" i="13" s="1"/>
  <c r="S46" i="13"/>
  <c r="R46" i="13"/>
  <c r="Q46" i="13"/>
  <c r="P46" i="13"/>
  <c r="E46" i="13"/>
  <c r="U46" i="13" s="1"/>
  <c r="S45" i="13"/>
  <c r="R45" i="13"/>
  <c r="Q45" i="13"/>
  <c r="P45" i="13"/>
  <c r="E45" i="13"/>
  <c r="U45" i="13" s="1"/>
  <c r="R44" i="13"/>
  <c r="U42" i="13"/>
  <c r="T42" i="13"/>
  <c r="S42" i="13"/>
  <c r="R42" i="13"/>
  <c r="Q42" i="13"/>
  <c r="P42" i="13"/>
  <c r="E42" i="13"/>
  <c r="S41" i="13"/>
  <c r="R41" i="13"/>
  <c r="Q41" i="13"/>
  <c r="P41" i="13"/>
  <c r="E41" i="13"/>
  <c r="S40" i="13"/>
  <c r="R40" i="13"/>
  <c r="Q40" i="13"/>
  <c r="P40" i="13"/>
  <c r="E40" i="13"/>
  <c r="S39" i="13"/>
  <c r="R39" i="13"/>
  <c r="Q39" i="13"/>
  <c r="P39" i="13"/>
  <c r="E39" i="13"/>
  <c r="U38" i="13"/>
  <c r="S38" i="13"/>
  <c r="R38" i="13"/>
  <c r="Q38" i="13"/>
  <c r="P38" i="13"/>
  <c r="E38" i="13"/>
  <c r="T38" i="13" s="1"/>
  <c r="S37" i="13"/>
  <c r="R37" i="13"/>
  <c r="Q37" i="13"/>
  <c r="P37" i="13"/>
  <c r="E37" i="13"/>
  <c r="U37" i="13" s="1"/>
  <c r="T36" i="13"/>
  <c r="S36" i="13"/>
  <c r="R36" i="13"/>
  <c r="Q36" i="13"/>
  <c r="P36" i="13"/>
  <c r="E36" i="13"/>
  <c r="U35" i="13"/>
  <c r="S35" i="13"/>
  <c r="R35" i="13"/>
  <c r="Q35" i="13"/>
  <c r="P35" i="13"/>
  <c r="E35" i="13"/>
  <c r="T35" i="13" s="1"/>
  <c r="S34" i="13"/>
  <c r="R34" i="13"/>
  <c r="Q34" i="13"/>
  <c r="P34" i="13"/>
  <c r="T34" i="13" s="1"/>
  <c r="E34" i="13"/>
  <c r="S33" i="13"/>
  <c r="R33" i="13"/>
  <c r="Q33" i="13"/>
  <c r="P33" i="13"/>
  <c r="E33" i="13"/>
  <c r="S32" i="13"/>
  <c r="R32" i="13"/>
  <c r="Q32" i="13"/>
  <c r="P32" i="13"/>
  <c r="E32" i="13"/>
  <c r="S31" i="13"/>
  <c r="R31" i="13"/>
  <c r="Q31" i="13"/>
  <c r="P31" i="13"/>
  <c r="E31" i="13"/>
  <c r="T30" i="13"/>
  <c r="S30" i="13"/>
  <c r="R30" i="13"/>
  <c r="Q30" i="13"/>
  <c r="P30" i="13"/>
  <c r="E30" i="13"/>
  <c r="U30" i="13" s="1"/>
  <c r="S29" i="13"/>
  <c r="R29" i="13"/>
  <c r="Q29" i="13"/>
  <c r="P29" i="13"/>
  <c r="E29" i="13"/>
  <c r="R28" i="13"/>
  <c r="S27" i="13"/>
  <c r="R27" i="13"/>
  <c r="Q27" i="13"/>
  <c r="P27" i="13"/>
  <c r="E27" i="13"/>
  <c r="S26" i="13"/>
  <c r="R26" i="13"/>
  <c r="Q26" i="13"/>
  <c r="P26" i="13"/>
  <c r="E26" i="13"/>
  <c r="U25" i="13"/>
  <c r="T25" i="13"/>
  <c r="S25" i="13"/>
  <c r="R25" i="13"/>
  <c r="Q25" i="13"/>
  <c r="P25" i="13"/>
  <c r="E25" i="13"/>
  <c r="S24" i="13"/>
  <c r="R24" i="13"/>
  <c r="Q24" i="13"/>
  <c r="P24" i="13"/>
  <c r="E24" i="13"/>
  <c r="T23" i="13"/>
  <c r="S23" i="13"/>
  <c r="R23" i="13"/>
  <c r="Q23" i="13"/>
  <c r="P23" i="13"/>
  <c r="E23" i="13"/>
  <c r="U23" i="13" s="1"/>
  <c r="S22" i="13"/>
  <c r="R22" i="13"/>
  <c r="Q22" i="13"/>
  <c r="P22" i="13"/>
  <c r="E22" i="13"/>
  <c r="U21" i="13"/>
  <c r="T21" i="13"/>
  <c r="S21" i="13"/>
  <c r="R21" i="13"/>
  <c r="Q21" i="13"/>
  <c r="P21" i="13"/>
  <c r="E21" i="13"/>
  <c r="S20" i="13"/>
  <c r="R20" i="13"/>
  <c r="Q20" i="13"/>
  <c r="P20" i="13"/>
  <c r="E20" i="13"/>
  <c r="U20" i="13" s="1"/>
  <c r="S19" i="13"/>
  <c r="R19" i="13"/>
  <c r="Q19" i="13"/>
  <c r="P19" i="13"/>
  <c r="E19" i="13"/>
  <c r="S18" i="13"/>
  <c r="R18" i="13"/>
  <c r="Q18" i="13"/>
  <c r="P18" i="13"/>
  <c r="E18" i="13"/>
  <c r="T18" i="13" s="1"/>
  <c r="U17" i="13"/>
  <c r="T17" i="13"/>
  <c r="S17" i="13"/>
  <c r="R17" i="13"/>
  <c r="Q17" i="13"/>
  <c r="P17" i="13"/>
  <c r="E17" i="13"/>
  <c r="U16" i="13"/>
  <c r="T16" i="13"/>
  <c r="S16" i="13"/>
  <c r="R16" i="13"/>
  <c r="Q16" i="13"/>
  <c r="P16" i="13"/>
  <c r="E16" i="13"/>
  <c r="S15" i="13"/>
  <c r="R15" i="13"/>
  <c r="Q15" i="13"/>
  <c r="P15" i="13"/>
  <c r="E15" i="13"/>
  <c r="U14" i="13"/>
  <c r="S14" i="13"/>
  <c r="R14" i="13"/>
  <c r="Q14" i="13"/>
  <c r="P14" i="13"/>
  <c r="E14" i="13"/>
  <c r="T14" i="13" s="1"/>
  <c r="S13" i="13"/>
  <c r="R13" i="13"/>
  <c r="Q13" i="13"/>
  <c r="P13" i="13"/>
  <c r="E13" i="13"/>
  <c r="S12" i="13"/>
  <c r="R12" i="13"/>
  <c r="Q12" i="13"/>
  <c r="P12" i="13"/>
  <c r="E12" i="13"/>
  <c r="U12" i="13" s="1"/>
  <c r="S11" i="13"/>
  <c r="R11" i="13"/>
  <c r="Q11" i="13"/>
  <c r="P11" i="13"/>
  <c r="E11" i="13"/>
  <c r="U11" i="13" s="1"/>
  <c r="S10" i="13"/>
  <c r="R10" i="13"/>
  <c r="Q10" i="13"/>
  <c r="P10" i="13"/>
  <c r="E10" i="13"/>
  <c r="S64" i="12"/>
  <c r="R64" i="12"/>
  <c r="Q64" i="12"/>
  <c r="P64" i="12"/>
  <c r="E64" i="12"/>
  <c r="S63" i="12"/>
  <c r="R63" i="12"/>
  <c r="Q63" i="12"/>
  <c r="Q62" i="12" s="1"/>
  <c r="P63" i="12"/>
  <c r="E63" i="12"/>
  <c r="U63" i="12" s="1"/>
  <c r="S60" i="12"/>
  <c r="R60" i="12"/>
  <c r="Q60" i="12"/>
  <c r="P60" i="12"/>
  <c r="E60" i="12"/>
  <c r="S59" i="12"/>
  <c r="R59" i="12"/>
  <c r="Q59" i="12"/>
  <c r="P59" i="12"/>
  <c r="E59" i="12"/>
  <c r="U59" i="12" s="1"/>
  <c r="S58" i="12"/>
  <c r="R58" i="12"/>
  <c r="Q58" i="12"/>
  <c r="P58" i="12"/>
  <c r="E58" i="12"/>
  <c r="U58" i="12" s="1"/>
  <c r="S57" i="12"/>
  <c r="R57" i="12"/>
  <c r="Q57" i="12"/>
  <c r="P57" i="12"/>
  <c r="E57" i="12"/>
  <c r="S56" i="12"/>
  <c r="R56" i="12"/>
  <c r="U55" i="12"/>
  <c r="T55" i="12"/>
  <c r="S55" i="12"/>
  <c r="R55" i="12"/>
  <c r="Q55" i="12"/>
  <c r="P55" i="12"/>
  <c r="E55" i="12"/>
  <c r="S54" i="12"/>
  <c r="R54" i="12"/>
  <c r="Q54" i="12"/>
  <c r="P54" i="12"/>
  <c r="E54" i="12"/>
  <c r="S53" i="12"/>
  <c r="R53" i="12"/>
  <c r="Q53" i="12"/>
  <c r="P53" i="12"/>
  <c r="E53" i="12"/>
  <c r="U53" i="12" s="1"/>
  <c r="S52" i="12"/>
  <c r="R52" i="12"/>
  <c r="Q52" i="12"/>
  <c r="P52" i="12"/>
  <c r="E52" i="12"/>
  <c r="T52" i="12" s="1"/>
  <c r="U51" i="12"/>
  <c r="T51" i="12"/>
  <c r="S51" i="12"/>
  <c r="R51" i="12"/>
  <c r="Q51" i="12"/>
  <c r="P51" i="12"/>
  <c r="E51" i="12"/>
  <c r="S50" i="12"/>
  <c r="R50" i="12"/>
  <c r="Q50" i="12"/>
  <c r="P50" i="12"/>
  <c r="E50" i="12"/>
  <c r="U50" i="12" s="1"/>
  <c r="S49" i="12"/>
  <c r="R49" i="12"/>
  <c r="Q49" i="12"/>
  <c r="P49" i="12"/>
  <c r="E49" i="12"/>
  <c r="U49" i="12" s="1"/>
  <c r="S48" i="12"/>
  <c r="R48" i="12"/>
  <c r="Q48" i="12"/>
  <c r="P48" i="12"/>
  <c r="E48" i="12"/>
  <c r="T48" i="12" s="1"/>
  <c r="U47" i="12"/>
  <c r="T47" i="12"/>
  <c r="S47" i="12"/>
  <c r="R47" i="12"/>
  <c r="Q47" i="12"/>
  <c r="P47" i="12"/>
  <c r="E47" i="12"/>
  <c r="S46" i="12"/>
  <c r="R46" i="12"/>
  <c r="Q46" i="12"/>
  <c r="P46" i="12"/>
  <c r="E46" i="12"/>
  <c r="T46" i="12" s="1"/>
  <c r="S45" i="12"/>
  <c r="R45" i="12"/>
  <c r="Q45" i="12"/>
  <c r="P45" i="12"/>
  <c r="E45" i="12"/>
  <c r="T45" i="12" s="1"/>
  <c r="S44" i="12"/>
  <c r="S42" i="12"/>
  <c r="R42" i="12"/>
  <c r="Q42" i="12"/>
  <c r="P42" i="12"/>
  <c r="E42" i="12"/>
  <c r="T42" i="12" s="1"/>
  <c r="S41" i="12"/>
  <c r="R41" i="12"/>
  <c r="Q41" i="12"/>
  <c r="P41" i="12"/>
  <c r="E41" i="12"/>
  <c r="T41" i="12" s="1"/>
  <c r="S40" i="12"/>
  <c r="R40" i="12"/>
  <c r="Q40" i="12"/>
  <c r="P40" i="12"/>
  <c r="E40" i="12"/>
  <c r="S39" i="12"/>
  <c r="R39" i="12"/>
  <c r="Q39" i="12"/>
  <c r="P39" i="12"/>
  <c r="E39" i="12"/>
  <c r="T39" i="12" s="1"/>
  <c r="S38" i="12"/>
  <c r="R38" i="12"/>
  <c r="Q38" i="12"/>
  <c r="P38" i="12"/>
  <c r="E38" i="12"/>
  <c r="U38" i="12" s="1"/>
  <c r="U37" i="12"/>
  <c r="T37" i="12"/>
  <c r="S37" i="12"/>
  <c r="R37" i="12"/>
  <c r="Q37" i="12"/>
  <c r="P37" i="12"/>
  <c r="E37" i="12"/>
  <c r="S36" i="12"/>
  <c r="R36" i="12"/>
  <c r="Q36" i="12"/>
  <c r="P36" i="12"/>
  <c r="E36" i="12"/>
  <c r="T35" i="12"/>
  <c r="S35" i="12"/>
  <c r="R35" i="12"/>
  <c r="Q35" i="12"/>
  <c r="P35" i="12"/>
  <c r="E35" i="12"/>
  <c r="U35" i="12" s="1"/>
  <c r="S34" i="12"/>
  <c r="R34" i="12"/>
  <c r="Q34" i="12"/>
  <c r="P34" i="12"/>
  <c r="E34" i="12"/>
  <c r="S33" i="12"/>
  <c r="R33" i="12"/>
  <c r="Q33" i="12"/>
  <c r="P33" i="12"/>
  <c r="E33" i="12"/>
  <c r="T33" i="12" s="1"/>
  <c r="S32" i="12"/>
  <c r="R32" i="12"/>
  <c r="Q32" i="12"/>
  <c r="P32" i="12"/>
  <c r="E32" i="12"/>
  <c r="U32" i="12" s="1"/>
  <c r="U31" i="12"/>
  <c r="S31" i="12"/>
  <c r="R31" i="12"/>
  <c r="Q31" i="12"/>
  <c r="P31" i="12"/>
  <c r="E31" i="12"/>
  <c r="S30" i="12"/>
  <c r="R30" i="12"/>
  <c r="Q30" i="12"/>
  <c r="P30" i="12"/>
  <c r="E30" i="12"/>
  <c r="S29" i="12"/>
  <c r="R29" i="12"/>
  <c r="Q29" i="12"/>
  <c r="P29" i="12"/>
  <c r="E29" i="12"/>
  <c r="U29" i="12" s="1"/>
  <c r="S27" i="12"/>
  <c r="R27" i="12"/>
  <c r="Q27" i="12"/>
  <c r="P27" i="12"/>
  <c r="E27" i="12"/>
  <c r="U27" i="12" s="1"/>
  <c r="U26" i="12"/>
  <c r="S26" i="12"/>
  <c r="R26" i="12"/>
  <c r="Q26" i="12"/>
  <c r="P26" i="12"/>
  <c r="E26" i="12"/>
  <c r="T26" i="12" s="1"/>
  <c r="S25" i="12"/>
  <c r="R25" i="12"/>
  <c r="Q25" i="12"/>
  <c r="P25" i="12"/>
  <c r="E25" i="12"/>
  <c r="S24" i="12"/>
  <c r="R24" i="12"/>
  <c r="Q24" i="12"/>
  <c r="P24" i="12"/>
  <c r="E24" i="12"/>
  <c r="S23" i="12"/>
  <c r="R23" i="12"/>
  <c r="Q23" i="12"/>
  <c r="P23" i="12"/>
  <c r="E23" i="12"/>
  <c r="U23" i="12" s="1"/>
  <c r="S22" i="12"/>
  <c r="R22" i="12"/>
  <c r="Q22" i="12"/>
  <c r="P22" i="12"/>
  <c r="E22" i="12"/>
  <c r="S21" i="12"/>
  <c r="R21" i="12"/>
  <c r="Q21" i="12"/>
  <c r="P21" i="12"/>
  <c r="E21" i="12"/>
  <c r="T21" i="12" s="1"/>
  <c r="S20" i="12"/>
  <c r="R20" i="12"/>
  <c r="Q20" i="12"/>
  <c r="P20" i="12"/>
  <c r="E20" i="12"/>
  <c r="U19" i="12"/>
  <c r="T19" i="12"/>
  <c r="S19" i="12"/>
  <c r="R19" i="12"/>
  <c r="Q19" i="12"/>
  <c r="P19" i="12"/>
  <c r="E19" i="12"/>
  <c r="S18" i="12"/>
  <c r="R18" i="12"/>
  <c r="Q18" i="12"/>
  <c r="P18" i="12"/>
  <c r="E18" i="12"/>
  <c r="U18" i="12" s="1"/>
  <c r="S17" i="12"/>
  <c r="R17" i="12"/>
  <c r="Q17" i="12"/>
  <c r="P17" i="12"/>
  <c r="E17" i="12"/>
  <c r="U16" i="12"/>
  <c r="T16" i="12"/>
  <c r="S16" i="12"/>
  <c r="R16" i="12"/>
  <c r="Q16" i="12"/>
  <c r="P16" i="12"/>
  <c r="E16" i="12"/>
  <c r="T15" i="12"/>
  <c r="S15" i="12"/>
  <c r="R15" i="12"/>
  <c r="Q15" i="12"/>
  <c r="P15" i="12"/>
  <c r="E15" i="12"/>
  <c r="U15" i="12" s="1"/>
  <c r="S14" i="12"/>
  <c r="R14" i="12"/>
  <c r="Q14" i="12"/>
  <c r="P14" i="12"/>
  <c r="E14" i="12"/>
  <c r="U14" i="12" s="1"/>
  <c r="S13" i="12"/>
  <c r="R13" i="12"/>
  <c r="Q13" i="12"/>
  <c r="P13" i="12"/>
  <c r="E13" i="12"/>
  <c r="U13" i="12" s="1"/>
  <c r="S12" i="12"/>
  <c r="R12" i="12"/>
  <c r="Q12" i="12"/>
  <c r="P12" i="12"/>
  <c r="E12" i="12"/>
  <c r="S11" i="12"/>
  <c r="R11" i="12"/>
  <c r="Q11" i="12"/>
  <c r="P11" i="12"/>
  <c r="E11" i="12"/>
  <c r="U11" i="12" s="1"/>
  <c r="U10" i="12"/>
  <c r="S10" i="12"/>
  <c r="R10" i="12"/>
  <c r="Q10" i="12"/>
  <c r="P10" i="12"/>
  <c r="E10" i="12"/>
  <c r="S9" i="12"/>
  <c r="R9" i="12"/>
  <c r="S64" i="11"/>
  <c r="R64" i="11"/>
  <c r="Q64" i="11"/>
  <c r="P64" i="11"/>
  <c r="E64" i="11"/>
  <c r="S63" i="11"/>
  <c r="R63" i="11"/>
  <c r="Q63" i="11"/>
  <c r="P63" i="11"/>
  <c r="E63" i="11"/>
  <c r="T63" i="11" s="1"/>
  <c r="S60" i="11"/>
  <c r="R60" i="11"/>
  <c r="Q60" i="11"/>
  <c r="P60" i="11"/>
  <c r="E60" i="11"/>
  <c r="T60" i="11" s="1"/>
  <c r="T59" i="11"/>
  <c r="S59" i="11"/>
  <c r="R59" i="11"/>
  <c r="Q59" i="11"/>
  <c r="P59" i="11"/>
  <c r="E59" i="11"/>
  <c r="U59" i="11" s="1"/>
  <c r="S58" i="11"/>
  <c r="R58" i="11"/>
  <c r="Q58" i="11"/>
  <c r="P58" i="11"/>
  <c r="E58" i="11"/>
  <c r="S57" i="11"/>
  <c r="R57" i="11"/>
  <c r="Q57" i="11"/>
  <c r="P57" i="11"/>
  <c r="E57" i="11"/>
  <c r="T57" i="11" s="1"/>
  <c r="S55" i="11"/>
  <c r="R55" i="11"/>
  <c r="Q55" i="11"/>
  <c r="P55" i="11"/>
  <c r="E55" i="11"/>
  <c r="U54" i="11"/>
  <c r="T54" i="11"/>
  <c r="S54" i="11"/>
  <c r="R54" i="11"/>
  <c r="Q54" i="11"/>
  <c r="P54" i="11"/>
  <c r="E54" i="11"/>
  <c r="S53" i="11"/>
  <c r="R53" i="11"/>
  <c r="Q53" i="11"/>
  <c r="P53" i="11"/>
  <c r="E53" i="11"/>
  <c r="U53" i="11" s="1"/>
  <c r="T52" i="11"/>
  <c r="S52" i="11"/>
  <c r="R52" i="11"/>
  <c r="Q52" i="11"/>
  <c r="P52" i="11"/>
  <c r="E52" i="11"/>
  <c r="U52" i="11" s="1"/>
  <c r="S51" i="11"/>
  <c r="R51" i="11"/>
  <c r="Q51" i="11"/>
  <c r="P51" i="11"/>
  <c r="E51" i="11"/>
  <c r="T51" i="11" s="1"/>
  <c r="S50" i="11"/>
  <c r="R50" i="11"/>
  <c r="Q50" i="11"/>
  <c r="P50" i="11"/>
  <c r="E50" i="11"/>
  <c r="U50" i="11" s="1"/>
  <c r="S49" i="11"/>
  <c r="R49" i="11"/>
  <c r="Q49" i="11"/>
  <c r="P49" i="11"/>
  <c r="E49" i="11"/>
  <c r="U48" i="11"/>
  <c r="T48" i="11"/>
  <c r="S48" i="11"/>
  <c r="R48" i="11"/>
  <c r="Q48" i="11"/>
  <c r="P48" i="11"/>
  <c r="E48" i="11"/>
  <c r="S47" i="11"/>
  <c r="R47" i="11"/>
  <c r="Q47" i="11"/>
  <c r="P47" i="11"/>
  <c r="E47" i="11"/>
  <c r="U47" i="11" s="1"/>
  <c r="T46" i="11"/>
  <c r="S46" i="11"/>
  <c r="R46" i="11"/>
  <c r="Q46" i="11"/>
  <c r="P46" i="11"/>
  <c r="E46" i="11"/>
  <c r="U45" i="11"/>
  <c r="T45" i="11"/>
  <c r="S45" i="11"/>
  <c r="R45" i="11"/>
  <c r="Q45" i="11"/>
  <c r="P45" i="11"/>
  <c r="E45" i="11"/>
  <c r="S42" i="11"/>
  <c r="R42" i="11"/>
  <c r="Q42" i="11"/>
  <c r="P42" i="11"/>
  <c r="E42" i="11"/>
  <c r="U42" i="11" s="1"/>
  <c r="S41" i="11"/>
  <c r="R41" i="11"/>
  <c r="Q41" i="11"/>
  <c r="P41" i="11"/>
  <c r="E41" i="11"/>
  <c r="T41" i="11" s="1"/>
  <c r="S40" i="11"/>
  <c r="R40" i="11"/>
  <c r="Q40" i="11"/>
  <c r="P40" i="11"/>
  <c r="E40" i="11"/>
  <c r="U40" i="11" s="1"/>
  <c r="T39" i="11"/>
  <c r="S39" i="11"/>
  <c r="R39" i="11"/>
  <c r="Q39" i="11"/>
  <c r="P39" i="11"/>
  <c r="E39" i="11"/>
  <c r="U39" i="11" s="1"/>
  <c r="S38" i="11"/>
  <c r="R38" i="11"/>
  <c r="Q38" i="11"/>
  <c r="P38" i="11"/>
  <c r="E38" i="11"/>
  <c r="U38" i="11" s="1"/>
  <c r="T37" i="11"/>
  <c r="S37" i="11"/>
  <c r="R37" i="11"/>
  <c r="Q37" i="11"/>
  <c r="P37" i="11"/>
  <c r="E37" i="11"/>
  <c r="U37" i="11" s="1"/>
  <c r="S36" i="11"/>
  <c r="R36" i="11"/>
  <c r="Q36" i="11"/>
  <c r="P36" i="11"/>
  <c r="E36" i="11"/>
  <c r="S35" i="11"/>
  <c r="R35" i="11"/>
  <c r="Q35" i="11"/>
  <c r="P35" i="11"/>
  <c r="E35" i="11"/>
  <c r="U35" i="11" s="1"/>
  <c r="S34" i="11"/>
  <c r="R34" i="11"/>
  <c r="Q34" i="11"/>
  <c r="P34" i="11"/>
  <c r="E34" i="11"/>
  <c r="S33" i="11"/>
  <c r="R33" i="11"/>
  <c r="Q33" i="11"/>
  <c r="U33" i="11" s="1"/>
  <c r="P33" i="11"/>
  <c r="E33" i="11"/>
  <c r="T33" i="11" s="1"/>
  <c r="S32" i="11"/>
  <c r="R32" i="11"/>
  <c r="Q32" i="11"/>
  <c r="P32" i="11"/>
  <c r="E32" i="11"/>
  <c r="T31" i="11"/>
  <c r="S31" i="11"/>
  <c r="R31" i="11"/>
  <c r="Q31" i="11"/>
  <c r="P31" i="11"/>
  <c r="E31" i="11"/>
  <c r="U31" i="11" s="1"/>
  <c r="S30" i="11"/>
  <c r="R30" i="11"/>
  <c r="Q30" i="11"/>
  <c r="P30" i="11"/>
  <c r="E30" i="11"/>
  <c r="T30" i="11" s="1"/>
  <c r="S29" i="11"/>
  <c r="R29" i="11"/>
  <c r="Q29" i="11"/>
  <c r="P29" i="11"/>
  <c r="E29" i="11"/>
  <c r="U29" i="11" s="1"/>
  <c r="U27" i="11"/>
  <c r="T27" i="11"/>
  <c r="S27" i="11"/>
  <c r="R27" i="11"/>
  <c r="Q27" i="11"/>
  <c r="P27" i="11"/>
  <c r="E27" i="11"/>
  <c r="S26" i="11"/>
  <c r="R26" i="11"/>
  <c r="Q26" i="11"/>
  <c r="P26" i="11"/>
  <c r="E26" i="11"/>
  <c r="S25" i="11"/>
  <c r="R25" i="11"/>
  <c r="Q25" i="11"/>
  <c r="P25" i="11"/>
  <c r="E25" i="11"/>
  <c r="S24" i="11"/>
  <c r="R24" i="11"/>
  <c r="Q24" i="11"/>
  <c r="P24" i="11"/>
  <c r="E24" i="11"/>
  <c r="U24" i="11" s="1"/>
  <c r="T23" i="11"/>
  <c r="S23" i="11"/>
  <c r="R23" i="11"/>
  <c r="Q23" i="11"/>
  <c r="P23" i="11"/>
  <c r="E23" i="11"/>
  <c r="S22" i="11"/>
  <c r="R22" i="11"/>
  <c r="Q22" i="11"/>
  <c r="P22" i="11"/>
  <c r="E22" i="11"/>
  <c r="U22" i="11" s="1"/>
  <c r="S21" i="11"/>
  <c r="R21" i="11"/>
  <c r="Q21" i="11"/>
  <c r="P21" i="11"/>
  <c r="E21" i="11"/>
  <c r="S20" i="11"/>
  <c r="R20" i="11"/>
  <c r="Q20" i="11"/>
  <c r="P20" i="11"/>
  <c r="E20" i="11"/>
  <c r="S19" i="11"/>
  <c r="R19" i="11"/>
  <c r="Q19" i="11"/>
  <c r="P19" i="11"/>
  <c r="E19" i="11"/>
  <c r="T19" i="11" s="1"/>
  <c r="S18" i="11"/>
  <c r="R18" i="11"/>
  <c r="Q18" i="11"/>
  <c r="P18" i="11"/>
  <c r="E18" i="11"/>
  <c r="U18" i="11" s="1"/>
  <c r="S17" i="11"/>
  <c r="R17" i="11"/>
  <c r="Q17" i="11"/>
  <c r="P17" i="11"/>
  <c r="E17" i="11"/>
  <c r="S16" i="11"/>
  <c r="R16" i="11"/>
  <c r="Q16" i="11"/>
  <c r="P16" i="11"/>
  <c r="E16" i="11"/>
  <c r="U15" i="11"/>
  <c r="S15" i="11"/>
  <c r="R15" i="11"/>
  <c r="Q15" i="11"/>
  <c r="P15" i="11"/>
  <c r="E15" i="11"/>
  <c r="T15" i="11" s="1"/>
  <c r="S14" i="11"/>
  <c r="R14" i="11"/>
  <c r="Q14" i="11"/>
  <c r="P14" i="11"/>
  <c r="E14" i="11"/>
  <c r="S13" i="11"/>
  <c r="R13" i="11"/>
  <c r="Q13" i="11"/>
  <c r="P13" i="11"/>
  <c r="E13" i="11"/>
  <c r="S12" i="11"/>
  <c r="R12" i="11"/>
  <c r="Q12" i="11"/>
  <c r="P12" i="11"/>
  <c r="E12" i="11"/>
  <c r="T12" i="11" s="1"/>
  <c r="S11" i="11"/>
  <c r="R11" i="11"/>
  <c r="Q11" i="11"/>
  <c r="P11" i="11"/>
  <c r="E11" i="11"/>
  <c r="U10" i="11"/>
  <c r="T10" i="11"/>
  <c r="S10" i="11"/>
  <c r="R10" i="11"/>
  <c r="Q10" i="11"/>
  <c r="P10" i="11"/>
  <c r="E10" i="11"/>
  <c r="S9" i="11"/>
  <c r="S64" i="10"/>
  <c r="R64" i="10"/>
  <c r="Q64" i="10"/>
  <c r="P64" i="10"/>
  <c r="E64" i="10"/>
  <c r="U64" i="10" s="1"/>
  <c r="S63" i="10"/>
  <c r="R63" i="10"/>
  <c r="Q63" i="10"/>
  <c r="P63" i="10"/>
  <c r="E63" i="10"/>
  <c r="U63" i="10" s="1"/>
  <c r="R62" i="10"/>
  <c r="T60" i="10"/>
  <c r="S60" i="10"/>
  <c r="R60" i="10"/>
  <c r="Q60" i="10"/>
  <c r="P60" i="10"/>
  <c r="E60" i="10"/>
  <c r="U60" i="10" s="1"/>
  <c r="S59" i="10"/>
  <c r="R59" i="10"/>
  <c r="Q59" i="10"/>
  <c r="P59" i="10"/>
  <c r="E59" i="10"/>
  <c r="T58" i="10"/>
  <c r="S58" i="10"/>
  <c r="R58" i="10"/>
  <c r="Q58" i="10"/>
  <c r="P58" i="10"/>
  <c r="E58" i="10"/>
  <c r="U58" i="10" s="1"/>
  <c r="S57" i="10"/>
  <c r="R57" i="10"/>
  <c r="Q57" i="10"/>
  <c r="P57" i="10"/>
  <c r="E57" i="10"/>
  <c r="S56" i="10"/>
  <c r="S55" i="10"/>
  <c r="R55" i="10"/>
  <c r="Q55" i="10"/>
  <c r="P55" i="10"/>
  <c r="T55" i="10" s="1"/>
  <c r="E55" i="10"/>
  <c r="U54" i="10"/>
  <c r="T54" i="10"/>
  <c r="S54" i="10"/>
  <c r="R54" i="10"/>
  <c r="Q54" i="10"/>
  <c r="P54" i="10"/>
  <c r="E54" i="10"/>
  <c r="S53" i="10"/>
  <c r="R53" i="10"/>
  <c r="Q53" i="10"/>
  <c r="P53" i="10"/>
  <c r="E53" i="10"/>
  <c r="S52" i="10"/>
  <c r="R52" i="10"/>
  <c r="Q52" i="10"/>
  <c r="P52" i="10"/>
  <c r="E52" i="10"/>
  <c r="T52" i="10" s="1"/>
  <c r="S51" i="10"/>
  <c r="R51" i="10"/>
  <c r="Q51" i="10"/>
  <c r="P51" i="10"/>
  <c r="E51" i="10"/>
  <c r="U51" i="10" s="1"/>
  <c r="S50" i="10"/>
  <c r="R50" i="10"/>
  <c r="Q50" i="10"/>
  <c r="P50" i="10"/>
  <c r="E50" i="10"/>
  <c r="T50" i="10" s="1"/>
  <c r="T49" i="10"/>
  <c r="S49" i="10"/>
  <c r="R49" i="10"/>
  <c r="Q49" i="10"/>
  <c r="P49" i="10"/>
  <c r="E49" i="10"/>
  <c r="U49" i="10" s="1"/>
  <c r="S48" i="10"/>
  <c r="R48" i="10"/>
  <c r="Q48" i="10"/>
  <c r="P48" i="10"/>
  <c r="E48" i="10"/>
  <c r="U48" i="10" s="1"/>
  <c r="S47" i="10"/>
  <c r="R47" i="10"/>
  <c r="Q47" i="10"/>
  <c r="P47" i="10"/>
  <c r="E47" i="10"/>
  <c r="U46" i="10"/>
  <c r="T46" i="10"/>
  <c r="S46" i="10"/>
  <c r="R46" i="10"/>
  <c r="Q46" i="10"/>
  <c r="P46" i="10"/>
  <c r="E46" i="10"/>
  <c r="S45" i="10"/>
  <c r="R45" i="10"/>
  <c r="Q45" i="10"/>
  <c r="P45" i="10"/>
  <c r="E45" i="10"/>
  <c r="T45" i="10" s="1"/>
  <c r="R44" i="10"/>
  <c r="S42" i="10"/>
  <c r="R42" i="10"/>
  <c r="Q42" i="10"/>
  <c r="P42" i="10"/>
  <c r="E42" i="10"/>
  <c r="T42" i="10" s="1"/>
  <c r="S41" i="10"/>
  <c r="R41" i="10"/>
  <c r="Q41" i="10"/>
  <c r="P41" i="10"/>
  <c r="E41" i="10"/>
  <c r="U41" i="10" s="1"/>
  <c r="U40" i="10"/>
  <c r="S40" i="10"/>
  <c r="R40" i="10"/>
  <c r="Q40" i="10"/>
  <c r="P40" i="10"/>
  <c r="E40" i="10"/>
  <c r="T40" i="10" s="1"/>
  <c r="S39" i="10"/>
  <c r="R39" i="10"/>
  <c r="Q39" i="10"/>
  <c r="P39" i="10"/>
  <c r="E39" i="10"/>
  <c r="U39" i="10" s="1"/>
  <c r="S38" i="10"/>
  <c r="R38" i="10"/>
  <c r="Q38" i="10"/>
  <c r="P38" i="10"/>
  <c r="E38" i="10"/>
  <c r="U38" i="10" s="1"/>
  <c r="S37" i="10"/>
  <c r="R37" i="10"/>
  <c r="Q37" i="10"/>
  <c r="P37" i="10"/>
  <c r="E37" i="10"/>
  <c r="S36" i="10"/>
  <c r="R36" i="10"/>
  <c r="Q36" i="10"/>
  <c r="P36" i="10"/>
  <c r="E36" i="10"/>
  <c r="S35" i="10"/>
  <c r="R35" i="10"/>
  <c r="Q35" i="10"/>
  <c r="P35" i="10"/>
  <c r="E35" i="10"/>
  <c r="U35" i="10" s="1"/>
  <c r="S34" i="10"/>
  <c r="R34" i="10"/>
  <c r="Q34" i="10"/>
  <c r="P34" i="10"/>
  <c r="E34" i="10"/>
  <c r="T34" i="10" s="1"/>
  <c r="S33" i="10"/>
  <c r="R33" i="10"/>
  <c r="Q33" i="10"/>
  <c r="P33" i="10"/>
  <c r="E33" i="10"/>
  <c r="U33" i="10" s="1"/>
  <c r="U32" i="10"/>
  <c r="S32" i="10"/>
  <c r="R32" i="10"/>
  <c r="Q32" i="10"/>
  <c r="P32" i="10"/>
  <c r="E32" i="10"/>
  <c r="T32" i="10" s="1"/>
  <c r="S31" i="10"/>
  <c r="R31" i="10"/>
  <c r="Q31" i="10"/>
  <c r="P31" i="10"/>
  <c r="E31" i="10"/>
  <c r="S30" i="10"/>
  <c r="R30" i="10"/>
  <c r="Q30" i="10"/>
  <c r="P30" i="10"/>
  <c r="E30" i="10"/>
  <c r="U30" i="10" s="1"/>
  <c r="S29" i="10"/>
  <c r="R29" i="10"/>
  <c r="Q29" i="10"/>
  <c r="P29" i="10"/>
  <c r="E29" i="10"/>
  <c r="U29" i="10" s="1"/>
  <c r="R28" i="10"/>
  <c r="U27" i="10"/>
  <c r="S27" i="10"/>
  <c r="R27" i="10"/>
  <c r="Q27" i="10"/>
  <c r="P27" i="10"/>
  <c r="E27" i="10"/>
  <c r="T27" i="10" s="1"/>
  <c r="U26" i="10"/>
  <c r="S26" i="10"/>
  <c r="R26" i="10"/>
  <c r="Q26" i="10"/>
  <c r="P26" i="10"/>
  <c r="E26" i="10"/>
  <c r="T26" i="10" s="1"/>
  <c r="S25" i="10"/>
  <c r="R25" i="10"/>
  <c r="Q25" i="10"/>
  <c r="P25" i="10"/>
  <c r="E25" i="10"/>
  <c r="U25" i="10" s="1"/>
  <c r="S24" i="10"/>
  <c r="R24" i="10"/>
  <c r="Q24" i="10"/>
  <c r="P24" i="10"/>
  <c r="E24" i="10"/>
  <c r="S23" i="10"/>
  <c r="R23" i="10"/>
  <c r="Q23" i="10"/>
  <c r="P23" i="10"/>
  <c r="E23" i="10"/>
  <c r="T22" i="10"/>
  <c r="S22" i="10"/>
  <c r="R22" i="10"/>
  <c r="Q22" i="10"/>
  <c r="P22" i="10"/>
  <c r="E22" i="10"/>
  <c r="U22" i="10" s="1"/>
  <c r="S21" i="10"/>
  <c r="R21" i="10"/>
  <c r="Q21" i="10"/>
  <c r="P21" i="10"/>
  <c r="E21" i="10"/>
  <c r="T21" i="10" s="1"/>
  <c r="S20" i="10"/>
  <c r="R20" i="10"/>
  <c r="Q20" i="10"/>
  <c r="P20" i="10"/>
  <c r="E20" i="10"/>
  <c r="U20" i="10" s="1"/>
  <c r="S19" i="10"/>
  <c r="R19" i="10"/>
  <c r="Q19" i="10"/>
  <c r="P19" i="10"/>
  <c r="E19" i="10"/>
  <c r="T19" i="10" s="1"/>
  <c r="S18" i="10"/>
  <c r="R18" i="10"/>
  <c r="Q18" i="10"/>
  <c r="P18" i="10"/>
  <c r="E18" i="10"/>
  <c r="S17" i="10"/>
  <c r="R17" i="10"/>
  <c r="Q17" i="10"/>
  <c r="P17" i="10"/>
  <c r="E17" i="10"/>
  <c r="U17" i="10" s="1"/>
  <c r="S16" i="10"/>
  <c r="R16" i="10"/>
  <c r="Q16" i="10"/>
  <c r="P16" i="10"/>
  <c r="E16" i="10"/>
  <c r="S15" i="10"/>
  <c r="R15" i="10"/>
  <c r="Q15" i="10"/>
  <c r="P15" i="10"/>
  <c r="E15" i="10"/>
  <c r="U15" i="10" s="1"/>
  <c r="S14" i="10"/>
  <c r="R14" i="10"/>
  <c r="Q14" i="10"/>
  <c r="P14" i="10"/>
  <c r="E14" i="10"/>
  <c r="S13" i="10"/>
  <c r="R13" i="10"/>
  <c r="Q13" i="10"/>
  <c r="P13" i="10"/>
  <c r="E13" i="10"/>
  <c r="T13" i="10" s="1"/>
  <c r="S12" i="10"/>
  <c r="R12" i="10"/>
  <c r="Q12" i="10"/>
  <c r="P12" i="10"/>
  <c r="E12" i="10"/>
  <c r="U12" i="10" s="1"/>
  <c r="S11" i="10"/>
  <c r="R11" i="10"/>
  <c r="Q11" i="10"/>
  <c r="P11" i="10"/>
  <c r="E11" i="10"/>
  <c r="T11" i="10" s="1"/>
  <c r="S10" i="10"/>
  <c r="R10" i="10"/>
  <c r="Q10" i="10"/>
  <c r="P10" i="10"/>
  <c r="E10" i="10"/>
  <c r="U64" i="9"/>
  <c r="S64" i="9"/>
  <c r="R64" i="9"/>
  <c r="Q64" i="9"/>
  <c r="P64" i="9"/>
  <c r="E64" i="9"/>
  <c r="T64" i="9" s="1"/>
  <c r="S63" i="9"/>
  <c r="R63" i="9"/>
  <c r="Q63" i="9"/>
  <c r="P63" i="9"/>
  <c r="P62" i="9" s="1"/>
  <c r="E63" i="9"/>
  <c r="R62" i="9"/>
  <c r="S60" i="9"/>
  <c r="R60" i="9"/>
  <c r="Q60" i="9"/>
  <c r="P60" i="9"/>
  <c r="E60" i="9"/>
  <c r="U60" i="9" s="1"/>
  <c r="T59" i="9"/>
  <c r="S59" i="9"/>
  <c r="R59" i="9"/>
  <c r="Q59" i="9"/>
  <c r="P59" i="9"/>
  <c r="E59" i="9"/>
  <c r="U59" i="9" s="1"/>
  <c r="U58" i="9"/>
  <c r="S58" i="9"/>
  <c r="R58" i="9"/>
  <c r="Q58" i="9"/>
  <c r="P58" i="9"/>
  <c r="E58" i="9"/>
  <c r="T58" i="9" s="1"/>
  <c r="U57" i="9"/>
  <c r="T57" i="9"/>
  <c r="S57" i="9"/>
  <c r="R57" i="9"/>
  <c r="Q57" i="9"/>
  <c r="P57" i="9"/>
  <c r="E57" i="9"/>
  <c r="R56" i="9"/>
  <c r="S55" i="9"/>
  <c r="R55" i="9"/>
  <c r="Q55" i="9"/>
  <c r="P55" i="9"/>
  <c r="E55" i="9"/>
  <c r="U55" i="9" s="1"/>
  <c r="S54" i="9"/>
  <c r="R54" i="9"/>
  <c r="Q54" i="9"/>
  <c r="P54" i="9"/>
  <c r="E54" i="9"/>
  <c r="U53" i="9"/>
  <c r="T53" i="9"/>
  <c r="S53" i="9"/>
  <c r="R53" i="9"/>
  <c r="Q53" i="9"/>
  <c r="P53" i="9"/>
  <c r="E53" i="9"/>
  <c r="S52" i="9"/>
  <c r="R52" i="9"/>
  <c r="Q52" i="9"/>
  <c r="P52" i="9"/>
  <c r="E52" i="9"/>
  <c r="S51" i="9"/>
  <c r="R51" i="9"/>
  <c r="Q51" i="9"/>
  <c r="P51" i="9"/>
  <c r="E51" i="9"/>
  <c r="T51" i="9" s="1"/>
  <c r="S50" i="9"/>
  <c r="R50" i="9"/>
  <c r="Q50" i="9"/>
  <c r="P50" i="9"/>
  <c r="E50" i="9"/>
  <c r="U50" i="9" s="1"/>
  <c r="U49" i="9"/>
  <c r="S49" i="9"/>
  <c r="R49" i="9"/>
  <c r="Q49" i="9"/>
  <c r="P49" i="9"/>
  <c r="E49" i="9"/>
  <c r="T49" i="9" s="1"/>
  <c r="S48" i="9"/>
  <c r="R48" i="9"/>
  <c r="Q48" i="9"/>
  <c r="P48" i="9"/>
  <c r="E48" i="9"/>
  <c r="S47" i="9"/>
  <c r="R47" i="9"/>
  <c r="Q47" i="9"/>
  <c r="P47" i="9"/>
  <c r="E47" i="9"/>
  <c r="U47" i="9" s="1"/>
  <c r="S46" i="9"/>
  <c r="R46" i="9"/>
  <c r="Q46" i="9"/>
  <c r="P46" i="9"/>
  <c r="E46" i="9"/>
  <c r="S45" i="9"/>
  <c r="R45" i="9"/>
  <c r="Q45" i="9"/>
  <c r="P45" i="9"/>
  <c r="E45" i="9"/>
  <c r="R44" i="9"/>
  <c r="S42" i="9"/>
  <c r="R42" i="9"/>
  <c r="Q42" i="9"/>
  <c r="P42" i="9"/>
  <c r="E42" i="9"/>
  <c r="T42" i="9" s="1"/>
  <c r="S41" i="9"/>
  <c r="R41" i="9"/>
  <c r="Q41" i="9"/>
  <c r="P41" i="9"/>
  <c r="E41" i="9"/>
  <c r="S40" i="9"/>
  <c r="R40" i="9"/>
  <c r="Q40" i="9"/>
  <c r="P40" i="9"/>
  <c r="E40" i="9"/>
  <c r="U40" i="9" s="1"/>
  <c r="S39" i="9"/>
  <c r="R39" i="9"/>
  <c r="Q39" i="9"/>
  <c r="P39" i="9"/>
  <c r="E39" i="9"/>
  <c r="U38" i="9"/>
  <c r="T38" i="9"/>
  <c r="S38" i="9"/>
  <c r="R38" i="9"/>
  <c r="Q38" i="9"/>
  <c r="P38" i="9"/>
  <c r="E38" i="9"/>
  <c r="S37" i="9"/>
  <c r="R37" i="9"/>
  <c r="Q37" i="9"/>
  <c r="P37" i="9"/>
  <c r="E37" i="9"/>
  <c r="U37" i="9" s="1"/>
  <c r="T36" i="9"/>
  <c r="S36" i="9"/>
  <c r="R36" i="9"/>
  <c r="Q36" i="9"/>
  <c r="P36" i="9"/>
  <c r="E36" i="9"/>
  <c r="U36" i="9" s="1"/>
  <c r="S35" i="9"/>
  <c r="R35" i="9"/>
  <c r="Q35" i="9"/>
  <c r="P35" i="9"/>
  <c r="E35" i="9"/>
  <c r="U35" i="9" s="1"/>
  <c r="S34" i="9"/>
  <c r="R34" i="9"/>
  <c r="Q34" i="9"/>
  <c r="P34" i="9"/>
  <c r="E34" i="9"/>
  <c r="S33" i="9"/>
  <c r="R33" i="9"/>
  <c r="Q33" i="9"/>
  <c r="P33" i="9"/>
  <c r="E33" i="9"/>
  <c r="S32" i="9"/>
  <c r="R32" i="9"/>
  <c r="Q32" i="9"/>
  <c r="P32" i="9"/>
  <c r="E32" i="9"/>
  <c r="U32" i="9" s="1"/>
  <c r="S31" i="9"/>
  <c r="R31" i="9"/>
  <c r="Q31" i="9"/>
  <c r="P31" i="9"/>
  <c r="E31" i="9"/>
  <c r="T31" i="9" s="1"/>
  <c r="S30" i="9"/>
  <c r="R30" i="9"/>
  <c r="Q30" i="9"/>
  <c r="P30" i="9"/>
  <c r="E30" i="9"/>
  <c r="T30" i="9" s="1"/>
  <c r="S29" i="9"/>
  <c r="R29" i="9"/>
  <c r="Q29" i="9"/>
  <c r="P29" i="9"/>
  <c r="E29" i="9"/>
  <c r="S27" i="9"/>
  <c r="R27" i="9"/>
  <c r="Q27" i="9"/>
  <c r="P27" i="9"/>
  <c r="E27" i="9"/>
  <c r="U27" i="9" s="1"/>
  <c r="S26" i="9"/>
  <c r="R26" i="9"/>
  <c r="Q26" i="9"/>
  <c r="P26" i="9"/>
  <c r="E26" i="9"/>
  <c r="U25" i="9"/>
  <c r="T25" i="9"/>
  <c r="S25" i="9"/>
  <c r="R25" i="9"/>
  <c r="Q25" i="9"/>
  <c r="P25" i="9"/>
  <c r="E25" i="9"/>
  <c r="S24" i="9"/>
  <c r="R24" i="9"/>
  <c r="Q24" i="9"/>
  <c r="P24" i="9"/>
  <c r="E24" i="9"/>
  <c r="S23" i="9"/>
  <c r="R23" i="9"/>
  <c r="Q23" i="9"/>
  <c r="P23" i="9"/>
  <c r="E23" i="9"/>
  <c r="U22" i="9"/>
  <c r="T22" i="9"/>
  <c r="S22" i="9"/>
  <c r="R22" i="9"/>
  <c r="Q22" i="9"/>
  <c r="P22" i="9"/>
  <c r="E22" i="9"/>
  <c r="U21" i="9"/>
  <c r="T21" i="9"/>
  <c r="S21" i="9"/>
  <c r="R21" i="9"/>
  <c r="Q21" i="9"/>
  <c r="P21" i="9"/>
  <c r="E21" i="9"/>
  <c r="S20" i="9"/>
  <c r="R20" i="9"/>
  <c r="Q20" i="9"/>
  <c r="P20" i="9"/>
  <c r="E20" i="9"/>
  <c r="S19" i="9"/>
  <c r="R19" i="9"/>
  <c r="Q19" i="9"/>
  <c r="P19" i="9"/>
  <c r="E19" i="9"/>
  <c r="U19" i="9" s="1"/>
  <c r="S18" i="9"/>
  <c r="R18" i="9"/>
  <c r="Q18" i="9"/>
  <c r="P18" i="9"/>
  <c r="E18" i="9"/>
  <c r="T18" i="9" s="1"/>
  <c r="U17" i="9"/>
  <c r="T17" i="9"/>
  <c r="S17" i="9"/>
  <c r="R17" i="9"/>
  <c r="Q17" i="9"/>
  <c r="P17" i="9"/>
  <c r="E17" i="9"/>
  <c r="S16" i="9"/>
  <c r="R16" i="9"/>
  <c r="Q16" i="9"/>
  <c r="P16" i="9"/>
  <c r="E16" i="9"/>
  <c r="T16" i="9" s="1"/>
  <c r="S15" i="9"/>
  <c r="R15" i="9"/>
  <c r="Q15" i="9"/>
  <c r="P15" i="9"/>
  <c r="E15" i="9"/>
  <c r="U14" i="9"/>
  <c r="T14" i="9"/>
  <c r="S14" i="9"/>
  <c r="R14" i="9"/>
  <c r="Q14" i="9"/>
  <c r="P14" i="9"/>
  <c r="E14" i="9"/>
  <c r="S13" i="9"/>
  <c r="R13" i="9"/>
  <c r="Q13" i="9"/>
  <c r="P13" i="9"/>
  <c r="E13" i="9"/>
  <c r="S12" i="9"/>
  <c r="R12" i="9"/>
  <c r="Q12" i="9"/>
  <c r="P12" i="9"/>
  <c r="E12" i="9"/>
  <c r="S11" i="9"/>
  <c r="R11" i="9"/>
  <c r="Q11" i="9"/>
  <c r="P11" i="9"/>
  <c r="E11" i="9"/>
  <c r="S10" i="9"/>
  <c r="R10" i="9"/>
  <c r="Q10" i="9"/>
  <c r="P10" i="9"/>
  <c r="E10" i="9"/>
  <c r="S64" i="8"/>
  <c r="R64" i="8"/>
  <c r="Q64" i="8"/>
  <c r="P64" i="8"/>
  <c r="E64" i="8"/>
  <c r="U63" i="8"/>
  <c r="S63" i="8"/>
  <c r="R63" i="8"/>
  <c r="Q63" i="8"/>
  <c r="P63" i="8"/>
  <c r="E63" i="8"/>
  <c r="S62" i="8"/>
  <c r="R62" i="8"/>
  <c r="T60" i="8"/>
  <c r="S60" i="8"/>
  <c r="R60" i="8"/>
  <c r="Q60" i="8"/>
  <c r="P60" i="8"/>
  <c r="E60" i="8"/>
  <c r="U60" i="8" s="1"/>
  <c r="T59" i="8"/>
  <c r="S59" i="8"/>
  <c r="R59" i="8"/>
  <c r="Q59" i="8"/>
  <c r="P59" i="8"/>
  <c r="E59" i="8"/>
  <c r="U59" i="8" s="1"/>
  <c r="S58" i="8"/>
  <c r="R58" i="8"/>
  <c r="Q58" i="8"/>
  <c r="P58" i="8"/>
  <c r="E58" i="8"/>
  <c r="U58" i="8" s="1"/>
  <c r="S57" i="8"/>
  <c r="R57" i="8"/>
  <c r="Q57" i="8"/>
  <c r="P57" i="8"/>
  <c r="E57" i="8"/>
  <c r="T57" i="8" s="1"/>
  <c r="S56" i="8"/>
  <c r="R56" i="8"/>
  <c r="T55" i="8"/>
  <c r="S55" i="8"/>
  <c r="R55" i="8"/>
  <c r="Q55" i="8"/>
  <c r="P55" i="8"/>
  <c r="E55" i="8"/>
  <c r="U55" i="8" s="1"/>
  <c r="S54" i="8"/>
  <c r="R54" i="8"/>
  <c r="Q54" i="8"/>
  <c r="P54" i="8"/>
  <c r="E54" i="8"/>
  <c r="U54" i="8" s="1"/>
  <c r="S53" i="8"/>
  <c r="R53" i="8"/>
  <c r="Q53" i="8"/>
  <c r="P53" i="8"/>
  <c r="E53" i="8"/>
  <c r="S52" i="8"/>
  <c r="R52" i="8"/>
  <c r="Q52" i="8"/>
  <c r="P52" i="8"/>
  <c r="E52" i="8"/>
  <c r="S51" i="8"/>
  <c r="R51" i="8"/>
  <c r="Q51" i="8"/>
  <c r="P51" i="8"/>
  <c r="E51" i="8"/>
  <c r="U51" i="8" s="1"/>
  <c r="S50" i="8"/>
  <c r="R50" i="8"/>
  <c r="Q50" i="8"/>
  <c r="P50" i="8"/>
  <c r="E50" i="8"/>
  <c r="S49" i="8"/>
  <c r="R49" i="8"/>
  <c r="Q49" i="8"/>
  <c r="P49" i="8"/>
  <c r="E49" i="8"/>
  <c r="S48" i="8"/>
  <c r="R48" i="8"/>
  <c r="Q48" i="8"/>
  <c r="P48" i="8"/>
  <c r="E48" i="8"/>
  <c r="T48" i="8" s="1"/>
  <c r="U47" i="8"/>
  <c r="T47" i="8"/>
  <c r="S47" i="8"/>
  <c r="R47" i="8"/>
  <c r="Q47" i="8"/>
  <c r="P47" i="8"/>
  <c r="E47" i="8"/>
  <c r="S46" i="8"/>
  <c r="R46" i="8"/>
  <c r="Q46" i="8"/>
  <c r="P46" i="8"/>
  <c r="E46" i="8"/>
  <c r="T45" i="8"/>
  <c r="S45" i="8"/>
  <c r="R45" i="8"/>
  <c r="Q45" i="8"/>
  <c r="P45" i="8"/>
  <c r="E45" i="8"/>
  <c r="U45" i="8" s="1"/>
  <c r="S44" i="8"/>
  <c r="R44" i="8"/>
  <c r="U42" i="8"/>
  <c r="S42" i="8"/>
  <c r="R42" i="8"/>
  <c r="Q42" i="8"/>
  <c r="P42" i="8"/>
  <c r="E42" i="8"/>
  <c r="T42" i="8" s="1"/>
  <c r="S41" i="8"/>
  <c r="R41" i="8"/>
  <c r="Q41" i="8"/>
  <c r="P41" i="8"/>
  <c r="E41" i="8"/>
  <c r="S40" i="8"/>
  <c r="R40" i="8"/>
  <c r="Q40" i="8"/>
  <c r="P40" i="8"/>
  <c r="E40" i="8"/>
  <c r="S39" i="8"/>
  <c r="R39" i="8"/>
  <c r="Q39" i="8"/>
  <c r="P39" i="8"/>
  <c r="E39" i="8"/>
  <c r="S38" i="8"/>
  <c r="R38" i="8"/>
  <c r="Q38" i="8"/>
  <c r="P38" i="8"/>
  <c r="E38" i="8"/>
  <c r="T38" i="8" s="1"/>
  <c r="S37" i="8"/>
  <c r="R37" i="8"/>
  <c r="Q37" i="8"/>
  <c r="P37" i="8"/>
  <c r="E37" i="8"/>
  <c r="T36" i="8"/>
  <c r="S36" i="8"/>
  <c r="R36" i="8"/>
  <c r="Q36" i="8"/>
  <c r="P36" i="8"/>
  <c r="E36" i="8"/>
  <c r="U36" i="8" s="1"/>
  <c r="S35" i="8"/>
  <c r="R35" i="8"/>
  <c r="Q35" i="8"/>
  <c r="P35" i="8"/>
  <c r="E35" i="8"/>
  <c r="U34" i="8"/>
  <c r="S34" i="8"/>
  <c r="R34" i="8"/>
  <c r="Q34" i="8"/>
  <c r="P34" i="8"/>
  <c r="E34" i="8"/>
  <c r="S33" i="8"/>
  <c r="R33" i="8"/>
  <c r="Q33" i="8"/>
  <c r="P33" i="8"/>
  <c r="E33" i="8"/>
  <c r="T33" i="8" s="1"/>
  <c r="S32" i="8"/>
  <c r="R32" i="8"/>
  <c r="Q32" i="8"/>
  <c r="P32" i="8"/>
  <c r="E32" i="8"/>
  <c r="S31" i="8"/>
  <c r="R31" i="8"/>
  <c r="Q31" i="8"/>
  <c r="P31" i="8"/>
  <c r="E31" i="8"/>
  <c r="U30" i="8"/>
  <c r="S30" i="8"/>
  <c r="R30" i="8"/>
  <c r="Q30" i="8"/>
  <c r="P30" i="8"/>
  <c r="E30" i="8"/>
  <c r="T30" i="8" s="1"/>
  <c r="S29" i="8"/>
  <c r="R29" i="8"/>
  <c r="Q29" i="8"/>
  <c r="P29" i="8"/>
  <c r="E29" i="8"/>
  <c r="S28" i="8"/>
  <c r="R28" i="8"/>
  <c r="S27" i="8"/>
  <c r="R27" i="8"/>
  <c r="Q27" i="8"/>
  <c r="P27" i="8"/>
  <c r="E27" i="8"/>
  <c r="S26" i="8"/>
  <c r="R26" i="8"/>
  <c r="Q26" i="8"/>
  <c r="P26" i="8"/>
  <c r="E26" i="8"/>
  <c r="S25" i="8"/>
  <c r="R25" i="8"/>
  <c r="Q25" i="8"/>
  <c r="P25" i="8"/>
  <c r="E25" i="8"/>
  <c r="T25" i="8" s="1"/>
  <c r="S24" i="8"/>
  <c r="R24" i="8"/>
  <c r="Q24" i="8"/>
  <c r="P24" i="8"/>
  <c r="E24" i="8"/>
  <c r="S23" i="8"/>
  <c r="R23" i="8"/>
  <c r="Q23" i="8"/>
  <c r="P23" i="8"/>
  <c r="E23" i="8"/>
  <c r="T22" i="8"/>
  <c r="S22" i="8"/>
  <c r="R22" i="8"/>
  <c r="Q22" i="8"/>
  <c r="P22" i="8"/>
  <c r="E22" i="8"/>
  <c r="U22" i="8" s="1"/>
  <c r="U21" i="8"/>
  <c r="T21" i="8"/>
  <c r="S21" i="8"/>
  <c r="R21" i="8"/>
  <c r="Q21" i="8"/>
  <c r="P21" i="8"/>
  <c r="E21" i="8"/>
  <c r="S20" i="8"/>
  <c r="R20" i="8"/>
  <c r="Q20" i="8"/>
  <c r="P20" i="8"/>
  <c r="E20" i="8"/>
  <c r="S19" i="8"/>
  <c r="R19" i="8"/>
  <c r="Q19" i="8"/>
  <c r="P19" i="8"/>
  <c r="E19" i="8"/>
  <c r="S18" i="8"/>
  <c r="R18" i="8"/>
  <c r="Q18" i="8"/>
  <c r="P18" i="8"/>
  <c r="E18" i="8"/>
  <c r="S17" i="8"/>
  <c r="R17" i="8"/>
  <c r="Q17" i="8"/>
  <c r="P17" i="8"/>
  <c r="E17" i="8"/>
  <c r="T17" i="8" s="1"/>
  <c r="S16" i="8"/>
  <c r="R16" i="8"/>
  <c r="Q16" i="8"/>
  <c r="P16" i="8"/>
  <c r="E16" i="8"/>
  <c r="S15" i="8"/>
  <c r="R15" i="8"/>
  <c r="Q15" i="8"/>
  <c r="P15" i="8"/>
  <c r="E15" i="8"/>
  <c r="U15" i="8" s="1"/>
  <c r="T14" i="8"/>
  <c r="S14" i="8"/>
  <c r="R14" i="8"/>
  <c r="Q14" i="8"/>
  <c r="P14" i="8"/>
  <c r="E14" i="8"/>
  <c r="U14" i="8" s="1"/>
  <c r="U13" i="8"/>
  <c r="S13" i="8"/>
  <c r="R13" i="8"/>
  <c r="Q13" i="8"/>
  <c r="P13" i="8"/>
  <c r="E13" i="8"/>
  <c r="S12" i="8"/>
  <c r="R12" i="8"/>
  <c r="Q12" i="8"/>
  <c r="U12" i="8" s="1"/>
  <c r="P12" i="8"/>
  <c r="E12" i="8"/>
  <c r="S11" i="8"/>
  <c r="R11" i="8"/>
  <c r="Q11" i="8"/>
  <c r="P11" i="8"/>
  <c r="E11" i="8"/>
  <c r="S10" i="8"/>
  <c r="R10" i="8"/>
  <c r="Q10" i="8"/>
  <c r="P10" i="8"/>
  <c r="E10" i="8"/>
  <c r="S9" i="8"/>
  <c r="S64" i="7"/>
  <c r="R64" i="7"/>
  <c r="Q64" i="7"/>
  <c r="P64" i="7"/>
  <c r="E64" i="7"/>
  <c r="S63" i="7"/>
  <c r="R63" i="7"/>
  <c r="Q63" i="7"/>
  <c r="P63" i="7"/>
  <c r="E63" i="7"/>
  <c r="S60" i="7"/>
  <c r="R60" i="7"/>
  <c r="Q60" i="7"/>
  <c r="P60" i="7"/>
  <c r="E60" i="7"/>
  <c r="T60" i="7" s="1"/>
  <c r="U59" i="7"/>
  <c r="T59" i="7"/>
  <c r="S59" i="7"/>
  <c r="R59" i="7"/>
  <c r="Q59" i="7"/>
  <c r="P59" i="7"/>
  <c r="E59" i="7"/>
  <c r="S58" i="7"/>
  <c r="R58" i="7"/>
  <c r="Q58" i="7"/>
  <c r="P58" i="7"/>
  <c r="E58" i="7"/>
  <c r="T58" i="7" s="1"/>
  <c r="T57" i="7"/>
  <c r="S57" i="7"/>
  <c r="R57" i="7"/>
  <c r="Q57" i="7"/>
  <c r="P57" i="7"/>
  <c r="E57" i="7"/>
  <c r="U57" i="7" s="1"/>
  <c r="R56" i="7"/>
  <c r="S55" i="7"/>
  <c r="R55" i="7"/>
  <c r="Q55" i="7"/>
  <c r="P55" i="7"/>
  <c r="E55" i="7"/>
  <c r="U54" i="7"/>
  <c r="T54" i="7"/>
  <c r="S54" i="7"/>
  <c r="R54" i="7"/>
  <c r="Q54" i="7"/>
  <c r="P54" i="7"/>
  <c r="E54" i="7"/>
  <c r="U53" i="7"/>
  <c r="T53" i="7"/>
  <c r="S53" i="7"/>
  <c r="R53" i="7"/>
  <c r="Q53" i="7"/>
  <c r="P53" i="7"/>
  <c r="E53" i="7"/>
  <c r="S52" i="7"/>
  <c r="R52" i="7"/>
  <c r="Q52" i="7"/>
  <c r="P52" i="7"/>
  <c r="E52" i="7"/>
  <c r="S51" i="7"/>
  <c r="R51" i="7"/>
  <c r="Q51" i="7"/>
  <c r="P51" i="7"/>
  <c r="E51" i="7"/>
  <c r="U51" i="7" s="1"/>
  <c r="S50" i="7"/>
  <c r="R50" i="7"/>
  <c r="Q50" i="7"/>
  <c r="P50" i="7"/>
  <c r="E50" i="7"/>
  <c r="U50" i="7" s="1"/>
  <c r="S49" i="7"/>
  <c r="R49" i="7"/>
  <c r="Q49" i="7"/>
  <c r="P49" i="7"/>
  <c r="E49" i="7"/>
  <c r="U49" i="7" s="1"/>
  <c r="S48" i="7"/>
  <c r="R48" i="7"/>
  <c r="Q48" i="7"/>
  <c r="P48" i="7"/>
  <c r="E48" i="7"/>
  <c r="S47" i="7"/>
  <c r="R47" i="7"/>
  <c r="Q47" i="7"/>
  <c r="P47" i="7"/>
  <c r="E47" i="7"/>
  <c r="T47" i="7" s="1"/>
  <c r="S46" i="7"/>
  <c r="R46" i="7"/>
  <c r="Q46" i="7"/>
  <c r="P46" i="7"/>
  <c r="T46" i="7" s="1"/>
  <c r="E46" i="7"/>
  <c r="S45" i="7"/>
  <c r="R45" i="7"/>
  <c r="Q45" i="7"/>
  <c r="P45" i="7"/>
  <c r="E45" i="7"/>
  <c r="S44" i="7"/>
  <c r="R44" i="7"/>
  <c r="S42" i="7"/>
  <c r="R42" i="7"/>
  <c r="Q42" i="7"/>
  <c r="P42" i="7"/>
  <c r="E42" i="7"/>
  <c r="U41" i="7"/>
  <c r="T41" i="7"/>
  <c r="S41" i="7"/>
  <c r="R41" i="7"/>
  <c r="Q41" i="7"/>
  <c r="P41" i="7"/>
  <c r="E41" i="7"/>
  <c r="S40" i="7"/>
  <c r="R40" i="7"/>
  <c r="Q40" i="7"/>
  <c r="P40" i="7"/>
  <c r="E40" i="7"/>
  <c r="U40" i="7" s="1"/>
  <c r="S39" i="7"/>
  <c r="R39" i="7"/>
  <c r="Q39" i="7"/>
  <c r="P39" i="7"/>
  <c r="E39" i="7"/>
  <c r="U39" i="7" s="1"/>
  <c r="S38" i="7"/>
  <c r="R38" i="7"/>
  <c r="Q38" i="7"/>
  <c r="P38" i="7"/>
  <c r="E38" i="7"/>
  <c r="S37" i="7"/>
  <c r="R37" i="7"/>
  <c r="Q37" i="7"/>
  <c r="P37" i="7"/>
  <c r="E37" i="7"/>
  <c r="T37" i="7" s="1"/>
  <c r="S36" i="7"/>
  <c r="R36" i="7"/>
  <c r="Q36" i="7"/>
  <c r="P36" i="7"/>
  <c r="E36" i="7"/>
  <c r="S35" i="7"/>
  <c r="R35" i="7"/>
  <c r="Q35" i="7"/>
  <c r="P35" i="7"/>
  <c r="E35" i="7"/>
  <c r="T35" i="7" s="1"/>
  <c r="S34" i="7"/>
  <c r="R34" i="7"/>
  <c r="Q34" i="7"/>
  <c r="P34" i="7"/>
  <c r="E34" i="7"/>
  <c r="U34" i="7" s="1"/>
  <c r="S33" i="7"/>
  <c r="R33" i="7"/>
  <c r="Q33" i="7"/>
  <c r="P33" i="7"/>
  <c r="E33" i="7"/>
  <c r="U33" i="7" s="1"/>
  <c r="U32" i="7"/>
  <c r="T32" i="7"/>
  <c r="S32" i="7"/>
  <c r="R32" i="7"/>
  <c r="Q32" i="7"/>
  <c r="P32" i="7"/>
  <c r="E32" i="7"/>
  <c r="S31" i="7"/>
  <c r="R31" i="7"/>
  <c r="Q31" i="7"/>
  <c r="P31" i="7"/>
  <c r="E31" i="7"/>
  <c r="S30" i="7"/>
  <c r="R30" i="7"/>
  <c r="Q30" i="7"/>
  <c r="P30" i="7"/>
  <c r="E30" i="7"/>
  <c r="S29" i="7"/>
  <c r="R29" i="7"/>
  <c r="Q29" i="7"/>
  <c r="P29" i="7"/>
  <c r="E29" i="7"/>
  <c r="U29" i="7" s="1"/>
  <c r="S28" i="7"/>
  <c r="S27" i="7"/>
  <c r="R27" i="7"/>
  <c r="Q27" i="7"/>
  <c r="P27" i="7"/>
  <c r="E27" i="7"/>
  <c r="T26" i="7"/>
  <c r="S26" i="7"/>
  <c r="R26" i="7"/>
  <c r="Q26" i="7"/>
  <c r="P26" i="7"/>
  <c r="E26" i="7"/>
  <c r="U26" i="7" s="1"/>
  <c r="S25" i="7"/>
  <c r="R25" i="7"/>
  <c r="Q25" i="7"/>
  <c r="P25" i="7"/>
  <c r="E25" i="7"/>
  <c r="S24" i="7"/>
  <c r="R24" i="7"/>
  <c r="Q24" i="7"/>
  <c r="P24" i="7"/>
  <c r="E24" i="7"/>
  <c r="T24" i="7" s="1"/>
  <c r="S23" i="7"/>
  <c r="R23" i="7"/>
  <c r="Q23" i="7"/>
  <c r="P23" i="7"/>
  <c r="E23" i="7"/>
  <c r="U22" i="7"/>
  <c r="S22" i="7"/>
  <c r="R22" i="7"/>
  <c r="Q22" i="7"/>
  <c r="P22" i="7"/>
  <c r="E22" i="7"/>
  <c r="T22" i="7" s="1"/>
  <c r="S21" i="7"/>
  <c r="R21" i="7"/>
  <c r="Q21" i="7"/>
  <c r="P21" i="7"/>
  <c r="E21" i="7"/>
  <c r="U20" i="7"/>
  <c r="S20" i="7"/>
  <c r="R20" i="7"/>
  <c r="Q20" i="7"/>
  <c r="P20" i="7"/>
  <c r="E20" i="7"/>
  <c r="T20" i="7" s="1"/>
  <c r="S19" i="7"/>
  <c r="R19" i="7"/>
  <c r="Q19" i="7"/>
  <c r="P19" i="7"/>
  <c r="E19" i="7"/>
  <c r="S18" i="7"/>
  <c r="R18" i="7"/>
  <c r="Q18" i="7"/>
  <c r="P18" i="7"/>
  <c r="E18" i="7"/>
  <c r="U18" i="7" s="1"/>
  <c r="S17" i="7"/>
  <c r="R17" i="7"/>
  <c r="Q17" i="7"/>
  <c r="P17" i="7"/>
  <c r="E17" i="7"/>
  <c r="S16" i="7"/>
  <c r="R16" i="7"/>
  <c r="Q16" i="7"/>
  <c r="P16" i="7"/>
  <c r="E16" i="7"/>
  <c r="S15" i="7"/>
  <c r="R15" i="7"/>
  <c r="Q15" i="7"/>
  <c r="P15" i="7"/>
  <c r="E15" i="7"/>
  <c r="U15" i="7" s="1"/>
  <c r="S14" i="7"/>
  <c r="R14" i="7"/>
  <c r="Q14" i="7"/>
  <c r="P14" i="7"/>
  <c r="E14" i="7"/>
  <c r="U14" i="7" s="1"/>
  <c r="S13" i="7"/>
  <c r="R13" i="7"/>
  <c r="Q13" i="7"/>
  <c r="P13" i="7"/>
  <c r="E13" i="7"/>
  <c r="U13" i="7" s="1"/>
  <c r="S12" i="7"/>
  <c r="R12" i="7"/>
  <c r="Q12" i="7"/>
  <c r="P12" i="7"/>
  <c r="E12" i="7"/>
  <c r="T12" i="7" s="1"/>
  <c r="S11" i="7"/>
  <c r="R11" i="7"/>
  <c r="Q11" i="7"/>
  <c r="P11" i="7"/>
  <c r="E11" i="7"/>
  <c r="U11" i="7" s="1"/>
  <c r="T10" i="7"/>
  <c r="S10" i="7"/>
  <c r="R10" i="7"/>
  <c r="Q10" i="7"/>
  <c r="P10" i="7"/>
  <c r="E10" i="7"/>
  <c r="R9" i="7"/>
  <c r="S64" i="6"/>
  <c r="R64" i="6"/>
  <c r="Q64" i="6"/>
  <c r="P64" i="6"/>
  <c r="E64" i="6"/>
  <c r="U64" i="6" s="1"/>
  <c r="S63" i="6"/>
  <c r="R63" i="6"/>
  <c r="Q63" i="6"/>
  <c r="P63" i="6"/>
  <c r="E63" i="6"/>
  <c r="S60" i="6"/>
  <c r="R60" i="6"/>
  <c r="Q60" i="6"/>
  <c r="P60" i="6"/>
  <c r="E60" i="6"/>
  <c r="U60" i="6" s="1"/>
  <c r="U59" i="6"/>
  <c r="S59" i="6"/>
  <c r="R59" i="6"/>
  <c r="Q59" i="6"/>
  <c r="P59" i="6"/>
  <c r="E59" i="6"/>
  <c r="T59" i="6" s="1"/>
  <c r="T58" i="6"/>
  <c r="S58" i="6"/>
  <c r="R58" i="6"/>
  <c r="Q58" i="6"/>
  <c r="P58" i="6"/>
  <c r="E58" i="6"/>
  <c r="U58" i="6" s="1"/>
  <c r="U57" i="6"/>
  <c r="T57" i="6"/>
  <c r="S57" i="6"/>
  <c r="R57" i="6"/>
  <c r="Q57" i="6"/>
  <c r="P57" i="6"/>
  <c r="E57" i="6"/>
  <c r="S56" i="6"/>
  <c r="T55" i="6"/>
  <c r="S55" i="6"/>
  <c r="R55" i="6"/>
  <c r="Q55" i="6"/>
  <c r="P55" i="6"/>
  <c r="E55" i="6"/>
  <c r="U55" i="6" s="1"/>
  <c r="U54" i="6"/>
  <c r="S54" i="6"/>
  <c r="R54" i="6"/>
  <c r="Q54" i="6"/>
  <c r="P54" i="6"/>
  <c r="E54" i="6"/>
  <c r="T54" i="6" s="1"/>
  <c r="S53" i="6"/>
  <c r="R53" i="6"/>
  <c r="Q53" i="6"/>
  <c r="P53" i="6"/>
  <c r="E53" i="6"/>
  <c r="U53" i="6" s="1"/>
  <c r="S52" i="6"/>
  <c r="R52" i="6"/>
  <c r="Q52" i="6"/>
  <c r="P52" i="6"/>
  <c r="E52" i="6"/>
  <c r="U52" i="6" s="1"/>
  <c r="S51" i="6"/>
  <c r="R51" i="6"/>
  <c r="Q51" i="6"/>
  <c r="P51" i="6"/>
  <c r="E51" i="6"/>
  <c r="T51" i="6" s="1"/>
  <c r="S50" i="6"/>
  <c r="R50" i="6"/>
  <c r="Q50" i="6"/>
  <c r="P50" i="6"/>
  <c r="E50" i="6"/>
  <c r="U50" i="6" s="1"/>
  <c r="U49" i="6"/>
  <c r="S49" i="6"/>
  <c r="R49" i="6"/>
  <c r="Q49" i="6"/>
  <c r="P49" i="6"/>
  <c r="E49" i="6"/>
  <c r="T49" i="6" s="1"/>
  <c r="S48" i="6"/>
  <c r="R48" i="6"/>
  <c r="Q48" i="6"/>
  <c r="P48" i="6"/>
  <c r="E48" i="6"/>
  <c r="S47" i="6"/>
  <c r="R47" i="6"/>
  <c r="Q47" i="6"/>
  <c r="P47" i="6"/>
  <c r="E47" i="6"/>
  <c r="S46" i="6"/>
  <c r="R46" i="6"/>
  <c r="Q46" i="6"/>
  <c r="P46" i="6"/>
  <c r="E46" i="6"/>
  <c r="S45" i="6"/>
  <c r="R45" i="6"/>
  <c r="Q45" i="6"/>
  <c r="P45" i="6"/>
  <c r="E45" i="6"/>
  <c r="S42" i="6"/>
  <c r="R42" i="6"/>
  <c r="Q42" i="6"/>
  <c r="P42" i="6"/>
  <c r="E42" i="6"/>
  <c r="U42" i="6" s="1"/>
  <c r="U41" i="6"/>
  <c r="S41" i="6"/>
  <c r="R41" i="6"/>
  <c r="Q41" i="6"/>
  <c r="P41" i="6"/>
  <c r="E41" i="6"/>
  <c r="T41" i="6" s="1"/>
  <c r="S40" i="6"/>
  <c r="R40" i="6"/>
  <c r="Q40" i="6"/>
  <c r="P40" i="6"/>
  <c r="E40" i="6"/>
  <c r="U40" i="6" s="1"/>
  <c r="S39" i="6"/>
  <c r="R39" i="6"/>
  <c r="Q39" i="6"/>
  <c r="P39" i="6"/>
  <c r="E39" i="6"/>
  <c r="U39" i="6" s="1"/>
  <c r="S38" i="6"/>
  <c r="R38" i="6"/>
  <c r="Q38" i="6"/>
  <c r="P38" i="6"/>
  <c r="E38" i="6"/>
  <c r="S37" i="6"/>
  <c r="R37" i="6"/>
  <c r="Q37" i="6"/>
  <c r="P37" i="6"/>
  <c r="E37" i="6"/>
  <c r="S36" i="6"/>
  <c r="R36" i="6"/>
  <c r="Q36" i="6"/>
  <c r="P36" i="6"/>
  <c r="E36" i="6"/>
  <c r="T36" i="6" s="1"/>
  <c r="U35" i="6"/>
  <c r="S35" i="6"/>
  <c r="R35" i="6"/>
  <c r="Q35" i="6"/>
  <c r="P35" i="6"/>
  <c r="E35" i="6"/>
  <c r="T35" i="6" s="1"/>
  <c r="S34" i="6"/>
  <c r="R34" i="6"/>
  <c r="Q34" i="6"/>
  <c r="P34" i="6"/>
  <c r="E34" i="6"/>
  <c r="U33" i="6"/>
  <c r="T33" i="6"/>
  <c r="S33" i="6"/>
  <c r="R33" i="6"/>
  <c r="Q33" i="6"/>
  <c r="P33" i="6"/>
  <c r="E33" i="6"/>
  <c r="S32" i="6"/>
  <c r="R32" i="6"/>
  <c r="Q32" i="6"/>
  <c r="P32" i="6"/>
  <c r="E32" i="6"/>
  <c r="U32" i="6" s="1"/>
  <c r="S31" i="6"/>
  <c r="R31" i="6"/>
  <c r="Q31" i="6"/>
  <c r="P31" i="6"/>
  <c r="E31" i="6"/>
  <c r="S30" i="6"/>
  <c r="R30" i="6"/>
  <c r="Q30" i="6"/>
  <c r="P30" i="6"/>
  <c r="E30" i="6"/>
  <c r="U30" i="6" s="1"/>
  <c r="S29" i="6"/>
  <c r="R29" i="6"/>
  <c r="Q29" i="6"/>
  <c r="P29" i="6"/>
  <c r="E29" i="6"/>
  <c r="T29" i="6" s="1"/>
  <c r="S27" i="6"/>
  <c r="R27" i="6"/>
  <c r="Q27" i="6"/>
  <c r="P27" i="6"/>
  <c r="E27" i="6"/>
  <c r="U27" i="6" s="1"/>
  <c r="U26" i="6"/>
  <c r="T26" i="6"/>
  <c r="S26" i="6"/>
  <c r="R26" i="6"/>
  <c r="Q26" i="6"/>
  <c r="P26" i="6"/>
  <c r="E26" i="6"/>
  <c r="S25" i="6"/>
  <c r="R25" i="6"/>
  <c r="Q25" i="6"/>
  <c r="P25" i="6"/>
  <c r="E25" i="6"/>
  <c r="U25" i="6" s="1"/>
  <c r="T24" i="6"/>
  <c r="S24" i="6"/>
  <c r="R24" i="6"/>
  <c r="Q24" i="6"/>
  <c r="P24" i="6"/>
  <c r="E24" i="6"/>
  <c r="U24" i="6" s="1"/>
  <c r="S23" i="6"/>
  <c r="R23" i="6"/>
  <c r="Q23" i="6"/>
  <c r="P23" i="6"/>
  <c r="E23" i="6"/>
  <c r="U23" i="6" s="1"/>
  <c r="S22" i="6"/>
  <c r="R22" i="6"/>
  <c r="Q22" i="6"/>
  <c r="P22" i="6"/>
  <c r="E22" i="6"/>
  <c r="U22" i="6" s="1"/>
  <c r="S21" i="6"/>
  <c r="R21" i="6"/>
  <c r="Q21" i="6"/>
  <c r="P21" i="6"/>
  <c r="E21" i="6"/>
  <c r="U21" i="6" s="1"/>
  <c r="S20" i="6"/>
  <c r="R20" i="6"/>
  <c r="Q20" i="6"/>
  <c r="P20" i="6"/>
  <c r="E20" i="6"/>
  <c r="S19" i="6"/>
  <c r="R19" i="6"/>
  <c r="Q19" i="6"/>
  <c r="P19" i="6"/>
  <c r="E19" i="6"/>
  <c r="U19" i="6" s="1"/>
  <c r="U18" i="6"/>
  <c r="T18" i="6"/>
  <c r="S18" i="6"/>
  <c r="R18" i="6"/>
  <c r="Q18" i="6"/>
  <c r="P18" i="6"/>
  <c r="E18" i="6"/>
  <c r="S17" i="6"/>
  <c r="R17" i="6"/>
  <c r="Q17" i="6"/>
  <c r="P17" i="6"/>
  <c r="E17" i="6"/>
  <c r="S16" i="6"/>
  <c r="R16" i="6"/>
  <c r="Q16" i="6"/>
  <c r="P16" i="6"/>
  <c r="E16" i="6"/>
  <c r="S15" i="6"/>
  <c r="R15" i="6"/>
  <c r="Q15" i="6"/>
  <c r="P15" i="6"/>
  <c r="E15" i="6"/>
  <c r="T15" i="6" s="1"/>
  <c r="S14" i="6"/>
  <c r="R14" i="6"/>
  <c r="Q14" i="6"/>
  <c r="P14" i="6"/>
  <c r="E14" i="6"/>
  <c r="T14" i="6" s="1"/>
  <c r="S13" i="6"/>
  <c r="R13" i="6"/>
  <c r="Q13" i="6"/>
  <c r="P13" i="6"/>
  <c r="E13" i="6"/>
  <c r="U12" i="6"/>
  <c r="S12" i="6"/>
  <c r="R12" i="6"/>
  <c r="Q12" i="6"/>
  <c r="P12" i="6"/>
  <c r="E12" i="6"/>
  <c r="T12" i="6" s="1"/>
  <c r="S11" i="6"/>
  <c r="R11" i="6"/>
  <c r="Q11" i="6"/>
  <c r="P11" i="6"/>
  <c r="E11" i="6"/>
  <c r="U11" i="6" s="1"/>
  <c r="T10" i="6"/>
  <c r="S10" i="6"/>
  <c r="R10" i="6"/>
  <c r="Q10" i="6"/>
  <c r="P10" i="6"/>
  <c r="E10" i="6"/>
  <c r="R9" i="6"/>
  <c r="S64" i="5"/>
  <c r="R64" i="5"/>
  <c r="Q64" i="5"/>
  <c r="P64" i="5"/>
  <c r="E64" i="5"/>
  <c r="U64" i="5" s="1"/>
  <c r="S63" i="5"/>
  <c r="R63" i="5"/>
  <c r="Q63" i="5"/>
  <c r="P63" i="5"/>
  <c r="E63" i="5"/>
  <c r="S62" i="5"/>
  <c r="R62" i="5"/>
  <c r="U60" i="5"/>
  <c r="T60" i="5"/>
  <c r="S60" i="5"/>
  <c r="R60" i="5"/>
  <c r="Q60" i="5"/>
  <c r="P60" i="5"/>
  <c r="E60" i="5"/>
  <c r="U59" i="5"/>
  <c r="T59" i="5"/>
  <c r="S59" i="5"/>
  <c r="R59" i="5"/>
  <c r="Q59" i="5"/>
  <c r="P59" i="5"/>
  <c r="E59" i="5"/>
  <c r="S58" i="5"/>
  <c r="R58" i="5"/>
  <c r="Q58" i="5"/>
  <c r="P58" i="5"/>
  <c r="E58" i="5"/>
  <c r="U58" i="5" s="1"/>
  <c r="S57" i="5"/>
  <c r="R57" i="5"/>
  <c r="Q57" i="5"/>
  <c r="P57" i="5"/>
  <c r="E57" i="5"/>
  <c r="S55" i="5"/>
  <c r="R55" i="5"/>
  <c r="Q55" i="5"/>
  <c r="P55" i="5"/>
  <c r="E55" i="5"/>
  <c r="U55" i="5" s="1"/>
  <c r="U54" i="5"/>
  <c r="T54" i="5"/>
  <c r="S54" i="5"/>
  <c r="R54" i="5"/>
  <c r="Q54" i="5"/>
  <c r="P54" i="5"/>
  <c r="E54" i="5"/>
  <c r="S53" i="5"/>
  <c r="R53" i="5"/>
  <c r="Q53" i="5"/>
  <c r="P53" i="5"/>
  <c r="E53" i="5"/>
  <c r="T53" i="5" s="1"/>
  <c r="S52" i="5"/>
  <c r="R52" i="5"/>
  <c r="Q52" i="5"/>
  <c r="P52" i="5"/>
  <c r="E52" i="5"/>
  <c r="U52" i="5" s="1"/>
  <c r="S51" i="5"/>
  <c r="R51" i="5"/>
  <c r="Q51" i="5"/>
  <c r="P51" i="5"/>
  <c r="E51" i="5"/>
  <c r="T51" i="5" s="1"/>
  <c r="T50" i="5"/>
  <c r="S50" i="5"/>
  <c r="R50" i="5"/>
  <c r="Q50" i="5"/>
  <c r="P50" i="5"/>
  <c r="E50" i="5"/>
  <c r="U50" i="5" s="1"/>
  <c r="S49" i="5"/>
  <c r="R49" i="5"/>
  <c r="Q49" i="5"/>
  <c r="P49" i="5"/>
  <c r="E49" i="5"/>
  <c r="U49" i="5" s="1"/>
  <c r="S48" i="5"/>
  <c r="R48" i="5"/>
  <c r="Q48" i="5"/>
  <c r="P48" i="5"/>
  <c r="E48" i="5"/>
  <c r="U48" i="5" s="1"/>
  <c r="S47" i="5"/>
  <c r="R47" i="5"/>
  <c r="Q47" i="5"/>
  <c r="P47" i="5"/>
  <c r="E47" i="5"/>
  <c r="T47" i="5" s="1"/>
  <c r="T46" i="5"/>
  <c r="S46" i="5"/>
  <c r="R46" i="5"/>
  <c r="Q46" i="5"/>
  <c r="U46" i="5" s="1"/>
  <c r="P46" i="5"/>
  <c r="E46" i="5"/>
  <c r="S45" i="5"/>
  <c r="R45" i="5"/>
  <c r="Q45" i="5"/>
  <c r="P45" i="5"/>
  <c r="E45" i="5"/>
  <c r="S44" i="5"/>
  <c r="R44" i="5"/>
  <c r="T42" i="5"/>
  <c r="S42" i="5"/>
  <c r="R42" i="5"/>
  <c r="Q42" i="5"/>
  <c r="P42" i="5"/>
  <c r="E42" i="5"/>
  <c r="U42" i="5" s="1"/>
  <c r="S41" i="5"/>
  <c r="R41" i="5"/>
  <c r="Q41" i="5"/>
  <c r="P41" i="5"/>
  <c r="E41" i="5"/>
  <c r="T41" i="5" s="1"/>
  <c r="S40" i="5"/>
  <c r="R40" i="5"/>
  <c r="Q40" i="5"/>
  <c r="P40" i="5"/>
  <c r="E40" i="5"/>
  <c r="T40" i="5" s="1"/>
  <c r="S39" i="5"/>
  <c r="R39" i="5"/>
  <c r="Q39" i="5"/>
  <c r="P39" i="5"/>
  <c r="E39" i="5"/>
  <c r="U39" i="5" s="1"/>
  <c r="S38" i="5"/>
  <c r="R38" i="5"/>
  <c r="Q38" i="5"/>
  <c r="P38" i="5"/>
  <c r="E38" i="5"/>
  <c r="T38" i="5" s="1"/>
  <c r="S37" i="5"/>
  <c r="R37" i="5"/>
  <c r="Q37" i="5"/>
  <c r="P37" i="5"/>
  <c r="E37" i="5"/>
  <c r="U36" i="5"/>
  <c r="T36" i="5"/>
  <c r="S36" i="5"/>
  <c r="R36" i="5"/>
  <c r="Q36" i="5"/>
  <c r="P36" i="5"/>
  <c r="E36" i="5"/>
  <c r="S35" i="5"/>
  <c r="R35" i="5"/>
  <c r="Q35" i="5"/>
  <c r="P35" i="5"/>
  <c r="E35" i="5"/>
  <c r="U35" i="5" s="1"/>
  <c r="S34" i="5"/>
  <c r="R34" i="5"/>
  <c r="Q34" i="5"/>
  <c r="P34" i="5"/>
  <c r="E34" i="5"/>
  <c r="U34" i="5" s="1"/>
  <c r="S33" i="5"/>
  <c r="R33" i="5"/>
  <c r="Q33" i="5"/>
  <c r="P33" i="5"/>
  <c r="E33" i="5"/>
  <c r="T33" i="5" s="1"/>
  <c r="U32" i="5"/>
  <c r="S32" i="5"/>
  <c r="R32" i="5"/>
  <c r="Q32" i="5"/>
  <c r="P32" i="5"/>
  <c r="E32" i="5"/>
  <c r="T32" i="5" s="1"/>
  <c r="S31" i="5"/>
  <c r="R31" i="5"/>
  <c r="Q31" i="5"/>
  <c r="P31" i="5"/>
  <c r="E31" i="5"/>
  <c r="U31" i="5" s="1"/>
  <c r="U30" i="5"/>
  <c r="S30" i="5"/>
  <c r="R30" i="5"/>
  <c r="Q30" i="5"/>
  <c r="P30" i="5"/>
  <c r="E30" i="5"/>
  <c r="T30" i="5" s="1"/>
  <c r="T29" i="5"/>
  <c r="S29" i="5"/>
  <c r="R29" i="5"/>
  <c r="Q29" i="5"/>
  <c r="P29" i="5"/>
  <c r="E29" i="5"/>
  <c r="U29" i="5" s="1"/>
  <c r="S27" i="5"/>
  <c r="R27" i="5"/>
  <c r="Q27" i="5"/>
  <c r="P27" i="5"/>
  <c r="E27" i="5"/>
  <c r="U26" i="5"/>
  <c r="T26" i="5"/>
  <c r="S26" i="5"/>
  <c r="R26" i="5"/>
  <c r="Q26" i="5"/>
  <c r="P26" i="5"/>
  <c r="E26" i="5"/>
  <c r="U25" i="5"/>
  <c r="T25" i="5"/>
  <c r="S25" i="5"/>
  <c r="R25" i="5"/>
  <c r="Q25" i="5"/>
  <c r="P25" i="5"/>
  <c r="E25" i="5"/>
  <c r="S24" i="5"/>
  <c r="R24" i="5"/>
  <c r="Q24" i="5"/>
  <c r="P24" i="5"/>
  <c r="E24" i="5"/>
  <c r="S23" i="5"/>
  <c r="R23" i="5"/>
  <c r="Q23" i="5"/>
  <c r="P23" i="5"/>
  <c r="E23" i="5"/>
  <c r="S22" i="5"/>
  <c r="R22" i="5"/>
  <c r="Q22" i="5"/>
  <c r="P22" i="5"/>
  <c r="E22" i="5"/>
  <c r="U22" i="5" s="1"/>
  <c r="S21" i="5"/>
  <c r="R21" i="5"/>
  <c r="Q21" i="5"/>
  <c r="P21" i="5"/>
  <c r="E21" i="5"/>
  <c r="U21" i="5" s="1"/>
  <c r="S20" i="5"/>
  <c r="R20" i="5"/>
  <c r="Q20" i="5"/>
  <c r="P20" i="5"/>
  <c r="E20" i="5"/>
  <c r="U19" i="5"/>
  <c r="T19" i="5"/>
  <c r="S19" i="5"/>
  <c r="R19" i="5"/>
  <c r="Q19" i="5"/>
  <c r="P19" i="5"/>
  <c r="E19" i="5"/>
  <c r="S18" i="5"/>
  <c r="R18" i="5"/>
  <c r="Q18" i="5"/>
  <c r="P18" i="5"/>
  <c r="E18" i="5"/>
  <c r="U18" i="5" s="1"/>
  <c r="S17" i="5"/>
  <c r="R17" i="5"/>
  <c r="Q17" i="5"/>
  <c r="P17" i="5"/>
  <c r="E17" i="5"/>
  <c r="U17" i="5" s="1"/>
  <c r="S16" i="5"/>
  <c r="R16" i="5"/>
  <c r="Q16" i="5"/>
  <c r="P16" i="5"/>
  <c r="E16" i="5"/>
  <c r="U16" i="5" s="1"/>
  <c r="S15" i="5"/>
  <c r="R15" i="5"/>
  <c r="Q15" i="5"/>
  <c r="P15" i="5"/>
  <c r="E15" i="5"/>
  <c r="U15" i="5" s="1"/>
  <c r="S14" i="5"/>
  <c r="R14" i="5"/>
  <c r="Q14" i="5"/>
  <c r="P14" i="5"/>
  <c r="E14" i="5"/>
  <c r="S13" i="5"/>
  <c r="R13" i="5"/>
  <c r="Q13" i="5"/>
  <c r="P13" i="5"/>
  <c r="E13" i="5"/>
  <c r="T13" i="5" s="1"/>
  <c r="S12" i="5"/>
  <c r="R12" i="5"/>
  <c r="Q12" i="5"/>
  <c r="P12" i="5"/>
  <c r="E12" i="5"/>
  <c r="S11" i="5"/>
  <c r="R11" i="5"/>
  <c r="Q11" i="5"/>
  <c r="P11" i="5"/>
  <c r="E11" i="5"/>
  <c r="U11" i="5" s="1"/>
  <c r="S10" i="5"/>
  <c r="R10" i="5"/>
  <c r="Q10" i="5"/>
  <c r="P10" i="5"/>
  <c r="E10" i="5"/>
  <c r="S9" i="5"/>
  <c r="R9" i="5"/>
  <c r="S64" i="4"/>
  <c r="R64" i="4"/>
  <c r="Q64" i="4"/>
  <c r="P64" i="4"/>
  <c r="E64" i="4"/>
  <c r="T64" i="4" s="1"/>
  <c r="S63" i="4"/>
  <c r="R63" i="4"/>
  <c r="Q63" i="4"/>
  <c r="P63" i="4"/>
  <c r="E63" i="4"/>
  <c r="S62" i="4"/>
  <c r="R62" i="4"/>
  <c r="S60" i="4"/>
  <c r="R60" i="4"/>
  <c r="Q60" i="4"/>
  <c r="P60" i="4"/>
  <c r="E60" i="4"/>
  <c r="U59" i="4"/>
  <c r="S59" i="4"/>
  <c r="R59" i="4"/>
  <c r="Q59" i="4"/>
  <c r="P59" i="4"/>
  <c r="E59" i="4"/>
  <c r="T59" i="4" s="1"/>
  <c r="U58" i="4"/>
  <c r="T58" i="4"/>
  <c r="S58" i="4"/>
  <c r="R58" i="4"/>
  <c r="Q58" i="4"/>
  <c r="P58" i="4"/>
  <c r="E58" i="4"/>
  <c r="S57" i="4"/>
  <c r="R57" i="4"/>
  <c r="Q57" i="4"/>
  <c r="P57" i="4"/>
  <c r="E57" i="4"/>
  <c r="S55" i="4"/>
  <c r="R55" i="4"/>
  <c r="Q55" i="4"/>
  <c r="P55" i="4"/>
  <c r="E55" i="4"/>
  <c r="S54" i="4"/>
  <c r="R54" i="4"/>
  <c r="Q54" i="4"/>
  <c r="P54" i="4"/>
  <c r="E54" i="4"/>
  <c r="S53" i="4"/>
  <c r="R53" i="4"/>
  <c r="Q53" i="4"/>
  <c r="P53" i="4"/>
  <c r="E53" i="4"/>
  <c r="U53" i="4" s="1"/>
  <c r="S52" i="4"/>
  <c r="R52" i="4"/>
  <c r="Q52" i="4"/>
  <c r="P52" i="4"/>
  <c r="E52" i="4"/>
  <c r="U52" i="4" s="1"/>
  <c r="T51" i="4"/>
  <c r="S51" i="4"/>
  <c r="R51" i="4"/>
  <c r="Q51" i="4"/>
  <c r="P51" i="4"/>
  <c r="E51" i="4"/>
  <c r="U51" i="4" s="1"/>
  <c r="S50" i="4"/>
  <c r="R50" i="4"/>
  <c r="Q50" i="4"/>
  <c r="P50" i="4"/>
  <c r="E50" i="4"/>
  <c r="U50" i="4" s="1"/>
  <c r="S49" i="4"/>
  <c r="R49" i="4"/>
  <c r="Q49" i="4"/>
  <c r="P49" i="4"/>
  <c r="E49" i="4"/>
  <c r="S48" i="4"/>
  <c r="R48" i="4"/>
  <c r="Q48" i="4"/>
  <c r="P48" i="4"/>
  <c r="E48" i="4"/>
  <c r="T48" i="4" s="1"/>
  <c r="U47" i="4"/>
  <c r="T47" i="4"/>
  <c r="S47" i="4"/>
  <c r="R47" i="4"/>
  <c r="Q47" i="4"/>
  <c r="P47" i="4"/>
  <c r="E47" i="4"/>
  <c r="U46" i="4"/>
  <c r="T46" i="4"/>
  <c r="S46" i="4"/>
  <c r="R46" i="4"/>
  <c r="Q46" i="4"/>
  <c r="P46" i="4"/>
  <c r="E46" i="4"/>
  <c r="S45" i="4"/>
  <c r="R45" i="4"/>
  <c r="Q45" i="4"/>
  <c r="P45" i="4"/>
  <c r="E45" i="4"/>
  <c r="S44" i="4"/>
  <c r="T42" i="4"/>
  <c r="S42" i="4"/>
  <c r="R42" i="4"/>
  <c r="Q42" i="4"/>
  <c r="P42" i="4"/>
  <c r="E42" i="4"/>
  <c r="U42" i="4" s="1"/>
  <c r="S41" i="4"/>
  <c r="R41" i="4"/>
  <c r="Q41" i="4"/>
  <c r="P41" i="4"/>
  <c r="E41" i="4"/>
  <c r="U41" i="4" s="1"/>
  <c r="S40" i="4"/>
  <c r="R40" i="4"/>
  <c r="Q40" i="4"/>
  <c r="P40" i="4"/>
  <c r="E40" i="4"/>
  <c r="U39" i="4"/>
  <c r="S39" i="4"/>
  <c r="R39" i="4"/>
  <c r="Q39" i="4"/>
  <c r="P39" i="4"/>
  <c r="E39" i="4"/>
  <c r="T39" i="4" s="1"/>
  <c r="U38" i="4"/>
  <c r="T38" i="4"/>
  <c r="S38" i="4"/>
  <c r="R38" i="4"/>
  <c r="Q38" i="4"/>
  <c r="P38" i="4"/>
  <c r="E38" i="4"/>
  <c r="S37" i="4"/>
  <c r="R37" i="4"/>
  <c r="Q37" i="4"/>
  <c r="P37" i="4"/>
  <c r="E37" i="4"/>
  <c r="S36" i="4"/>
  <c r="R36" i="4"/>
  <c r="Q36" i="4"/>
  <c r="P36" i="4"/>
  <c r="E36" i="4"/>
  <c r="U36" i="4" s="1"/>
  <c r="S35" i="4"/>
  <c r="R35" i="4"/>
  <c r="Q35" i="4"/>
  <c r="P35" i="4"/>
  <c r="E35" i="4"/>
  <c r="U35" i="4" s="1"/>
  <c r="U34" i="4"/>
  <c r="T34" i="4"/>
  <c r="S34" i="4"/>
  <c r="R34" i="4"/>
  <c r="Q34" i="4"/>
  <c r="P34" i="4"/>
  <c r="E34" i="4"/>
  <c r="S33" i="4"/>
  <c r="R33" i="4"/>
  <c r="Q33" i="4"/>
  <c r="P33" i="4"/>
  <c r="E33" i="4"/>
  <c r="S32" i="4"/>
  <c r="R32" i="4"/>
  <c r="Q32" i="4"/>
  <c r="P32" i="4"/>
  <c r="E32" i="4"/>
  <c r="S31" i="4"/>
  <c r="R31" i="4"/>
  <c r="Q31" i="4"/>
  <c r="P31" i="4"/>
  <c r="E31" i="4"/>
  <c r="S30" i="4"/>
  <c r="R30" i="4"/>
  <c r="Q30" i="4"/>
  <c r="P30" i="4"/>
  <c r="E30" i="4"/>
  <c r="U30" i="4" s="1"/>
  <c r="S29" i="4"/>
  <c r="R29" i="4"/>
  <c r="Q29" i="4"/>
  <c r="P29" i="4"/>
  <c r="E29" i="4"/>
  <c r="T27" i="4"/>
  <c r="S27" i="4"/>
  <c r="R27" i="4"/>
  <c r="Q27" i="4"/>
  <c r="P27" i="4"/>
  <c r="E27" i="4"/>
  <c r="U27" i="4" s="1"/>
  <c r="S26" i="4"/>
  <c r="R26" i="4"/>
  <c r="Q26" i="4"/>
  <c r="P26" i="4"/>
  <c r="E26" i="4"/>
  <c r="T26" i="4" s="1"/>
  <c r="S25" i="4"/>
  <c r="R25" i="4"/>
  <c r="Q25" i="4"/>
  <c r="P25" i="4"/>
  <c r="E25" i="4"/>
  <c r="S24" i="4"/>
  <c r="R24" i="4"/>
  <c r="Q24" i="4"/>
  <c r="P24" i="4"/>
  <c r="E24" i="4"/>
  <c r="S23" i="4"/>
  <c r="R23" i="4"/>
  <c r="Q23" i="4"/>
  <c r="P23" i="4"/>
  <c r="E23" i="4"/>
  <c r="S22" i="4"/>
  <c r="R22" i="4"/>
  <c r="Q22" i="4"/>
  <c r="P22" i="4"/>
  <c r="E22" i="4"/>
  <c r="U22" i="4" s="1"/>
  <c r="U21" i="4"/>
  <c r="T21" i="4"/>
  <c r="S21" i="4"/>
  <c r="R21" i="4"/>
  <c r="Q21" i="4"/>
  <c r="P21" i="4"/>
  <c r="E21" i="4"/>
  <c r="S20" i="4"/>
  <c r="R20" i="4"/>
  <c r="Q20" i="4"/>
  <c r="P20" i="4"/>
  <c r="E20" i="4"/>
  <c r="S19" i="4"/>
  <c r="R19" i="4"/>
  <c r="Q19" i="4"/>
  <c r="P19" i="4"/>
  <c r="E19" i="4"/>
  <c r="U19" i="4" s="1"/>
  <c r="S18" i="4"/>
  <c r="R18" i="4"/>
  <c r="Q18" i="4"/>
  <c r="P18" i="4"/>
  <c r="E18" i="4"/>
  <c r="T18" i="4" s="1"/>
  <c r="U17" i="4"/>
  <c r="S17" i="4"/>
  <c r="R17" i="4"/>
  <c r="Q17" i="4"/>
  <c r="P17" i="4"/>
  <c r="E17" i="4"/>
  <c r="T17" i="4" s="1"/>
  <c r="S16" i="4"/>
  <c r="R16" i="4"/>
  <c r="Q16" i="4"/>
  <c r="P16" i="4"/>
  <c r="E16" i="4"/>
  <c r="S15" i="4"/>
  <c r="R15" i="4"/>
  <c r="Q15" i="4"/>
  <c r="P15" i="4"/>
  <c r="E15" i="4"/>
  <c r="S14" i="4"/>
  <c r="R14" i="4"/>
  <c r="Q14" i="4"/>
  <c r="P14" i="4"/>
  <c r="T14" i="4" s="1"/>
  <c r="E14" i="4"/>
  <c r="S13" i="4"/>
  <c r="R13" i="4"/>
  <c r="Q13" i="4"/>
  <c r="P13" i="4"/>
  <c r="E13" i="4"/>
  <c r="S12" i="4"/>
  <c r="R12" i="4"/>
  <c r="Q12" i="4"/>
  <c r="P12" i="4"/>
  <c r="E12" i="4"/>
  <c r="U12" i="4" s="1"/>
  <c r="S11" i="4"/>
  <c r="R11" i="4"/>
  <c r="Q11" i="4"/>
  <c r="P11" i="4"/>
  <c r="E11" i="4"/>
  <c r="U11" i="4" s="1"/>
  <c r="U10" i="4"/>
  <c r="S10" i="4"/>
  <c r="R10" i="4"/>
  <c r="Q10" i="4"/>
  <c r="P10" i="4"/>
  <c r="E10" i="4"/>
  <c r="S64" i="3"/>
  <c r="R64" i="3"/>
  <c r="Q64" i="3"/>
  <c r="P64" i="3"/>
  <c r="E64" i="3"/>
  <c r="U64" i="3" s="1"/>
  <c r="T63" i="3"/>
  <c r="S63" i="3"/>
  <c r="R63" i="3"/>
  <c r="Q63" i="3"/>
  <c r="P63" i="3"/>
  <c r="E63" i="3"/>
  <c r="R62" i="3"/>
  <c r="S60" i="3"/>
  <c r="R60" i="3"/>
  <c r="Q60" i="3"/>
  <c r="P60" i="3"/>
  <c r="E60" i="3"/>
  <c r="S59" i="3"/>
  <c r="R59" i="3"/>
  <c r="Q59" i="3"/>
  <c r="P59" i="3"/>
  <c r="E59" i="3"/>
  <c r="U59" i="3" s="1"/>
  <c r="S58" i="3"/>
  <c r="R58" i="3"/>
  <c r="Q58" i="3"/>
  <c r="P58" i="3"/>
  <c r="E58" i="3"/>
  <c r="T58" i="3" s="1"/>
  <c r="T57" i="3"/>
  <c r="S57" i="3"/>
  <c r="R57" i="3"/>
  <c r="Q57" i="3"/>
  <c r="P57" i="3"/>
  <c r="E57" i="3"/>
  <c r="S55" i="3"/>
  <c r="R55" i="3"/>
  <c r="Q55" i="3"/>
  <c r="P55" i="3"/>
  <c r="E55" i="3"/>
  <c r="T55" i="3" s="1"/>
  <c r="S54" i="3"/>
  <c r="R54" i="3"/>
  <c r="Q54" i="3"/>
  <c r="P54" i="3"/>
  <c r="E54" i="3"/>
  <c r="T54" i="3" s="1"/>
  <c r="S53" i="3"/>
  <c r="R53" i="3"/>
  <c r="Q53" i="3"/>
  <c r="P53" i="3"/>
  <c r="E53" i="3"/>
  <c r="U53" i="3" s="1"/>
  <c r="U52" i="3"/>
  <c r="S52" i="3"/>
  <c r="R52" i="3"/>
  <c r="Q52" i="3"/>
  <c r="P52" i="3"/>
  <c r="E52" i="3"/>
  <c r="T52" i="3" s="1"/>
  <c r="S51" i="3"/>
  <c r="R51" i="3"/>
  <c r="Q51" i="3"/>
  <c r="P51" i="3"/>
  <c r="E51" i="3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U48" i="3" s="1"/>
  <c r="S47" i="3"/>
  <c r="R47" i="3"/>
  <c r="Q47" i="3"/>
  <c r="P47" i="3"/>
  <c r="E47" i="3"/>
  <c r="U47" i="3" s="1"/>
  <c r="S46" i="3"/>
  <c r="R46" i="3"/>
  <c r="Q46" i="3"/>
  <c r="P46" i="3"/>
  <c r="E46" i="3"/>
  <c r="T46" i="3" s="1"/>
  <c r="S45" i="3"/>
  <c r="R45" i="3"/>
  <c r="Q45" i="3"/>
  <c r="P45" i="3"/>
  <c r="E45" i="3"/>
  <c r="S44" i="3"/>
  <c r="S42" i="3"/>
  <c r="R42" i="3"/>
  <c r="Q42" i="3"/>
  <c r="P42" i="3"/>
  <c r="E42" i="3"/>
  <c r="U42" i="3" s="1"/>
  <c r="S41" i="3"/>
  <c r="R41" i="3"/>
  <c r="Q41" i="3"/>
  <c r="P41" i="3"/>
  <c r="E41" i="3"/>
  <c r="T40" i="3"/>
  <c r="S40" i="3"/>
  <c r="R40" i="3"/>
  <c r="Q40" i="3"/>
  <c r="P40" i="3"/>
  <c r="E40" i="3"/>
  <c r="U40" i="3" s="1"/>
  <c r="S39" i="3"/>
  <c r="R39" i="3"/>
  <c r="Q39" i="3"/>
  <c r="P39" i="3"/>
  <c r="E39" i="3"/>
  <c r="T39" i="3" s="1"/>
  <c r="S38" i="3"/>
  <c r="R38" i="3"/>
  <c r="Q38" i="3"/>
  <c r="P38" i="3"/>
  <c r="E38" i="3"/>
  <c r="U37" i="3"/>
  <c r="S37" i="3"/>
  <c r="R37" i="3"/>
  <c r="Q37" i="3"/>
  <c r="P37" i="3"/>
  <c r="E37" i="3"/>
  <c r="T37" i="3" s="1"/>
  <c r="S36" i="3"/>
  <c r="R36" i="3"/>
  <c r="Q36" i="3"/>
  <c r="P36" i="3"/>
  <c r="E36" i="3"/>
  <c r="S35" i="3"/>
  <c r="R35" i="3"/>
  <c r="Q35" i="3"/>
  <c r="P35" i="3"/>
  <c r="E35" i="3"/>
  <c r="S34" i="3"/>
  <c r="R34" i="3"/>
  <c r="Q34" i="3"/>
  <c r="P34" i="3"/>
  <c r="E34" i="3"/>
  <c r="U34" i="3" s="1"/>
  <c r="S33" i="3"/>
  <c r="R33" i="3"/>
  <c r="Q33" i="3"/>
  <c r="P33" i="3"/>
  <c r="E33" i="3"/>
  <c r="T33" i="3" s="1"/>
  <c r="U32" i="3"/>
  <c r="S32" i="3"/>
  <c r="R32" i="3"/>
  <c r="Q32" i="3"/>
  <c r="P32" i="3"/>
  <c r="E32" i="3"/>
  <c r="T32" i="3" s="1"/>
  <c r="S31" i="3"/>
  <c r="R31" i="3"/>
  <c r="Q31" i="3"/>
  <c r="P31" i="3"/>
  <c r="E31" i="3"/>
  <c r="S30" i="3"/>
  <c r="R30" i="3"/>
  <c r="Q30" i="3"/>
  <c r="P30" i="3"/>
  <c r="E30" i="3"/>
  <c r="S29" i="3"/>
  <c r="R29" i="3"/>
  <c r="Q29" i="3"/>
  <c r="P29" i="3"/>
  <c r="E29" i="3"/>
  <c r="S28" i="3"/>
  <c r="T27" i="3"/>
  <c r="S27" i="3"/>
  <c r="R27" i="3"/>
  <c r="Q27" i="3"/>
  <c r="P27" i="3"/>
  <c r="E27" i="3"/>
  <c r="U27" i="3" s="1"/>
  <c r="S26" i="3"/>
  <c r="R26" i="3"/>
  <c r="Q26" i="3"/>
  <c r="P26" i="3"/>
  <c r="E26" i="3"/>
  <c r="S25" i="3"/>
  <c r="R25" i="3"/>
  <c r="Q25" i="3"/>
  <c r="P25" i="3"/>
  <c r="E25" i="3"/>
  <c r="S24" i="3"/>
  <c r="R24" i="3"/>
  <c r="Q24" i="3"/>
  <c r="P24" i="3"/>
  <c r="E24" i="3"/>
  <c r="S23" i="3"/>
  <c r="R23" i="3"/>
  <c r="Q23" i="3"/>
  <c r="P23" i="3"/>
  <c r="E23" i="3"/>
  <c r="U23" i="3" s="1"/>
  <c r="S22" i="3"/>
  <c r="R22" i="3"/>
  <c r="Q22" i="3"/>
  <c r="P22" i="3"/>
  <c r="E22" i="3"/>
  <c r="T22" i="3" s="1"/>
  <c r="U21" i="3"/>
  <c r="T21" i="3"/>
  <c r="S21" i="3"/>
  <c r="R21" i="3"/>
  <c r="Q21" i="3"/>
  <c r="P21" i="3"/>
  <c r="E21" i="3"/>
  <c r="S20" i="3"/>
  <c r="R20" i="3"/>
  <c r="Q20" i="3"/>
  <c r="P20" i="3"/>
  <c r="E20" i="3"/>
  <c r="T20" i="3" s="1"/>
  <c r="U19" i="3"/>
  <c r="T19" i="3"/>
  <c r="S19" i="3"/>
  <c r="R19" i="3"/>
  <c r="Q19" i="3"/>
  <c r="P19" i="3"/>
  <c r="E19" i="3"/>
  <c r="S18" i="3"/>
  <c r="R18" i="3"/>
  <c r="Q18" i="3"/>
  <c r="P18" i="3"/>
  <c r="E18" i="3"/>
  <c r="S17" i="3"/>
  <c r="R17" i="3"/>
  <c r="Q17" i="3"/>
  <c r="P17" i="3"/>
  <c r="E17" i="3"/>
  <c r="S16" i="3"/>
  <c r="R16" i="3"/>
  <c r="Q16" i="3"/>
  <c r="P16" i="3"/>
  <c r="E16" i="3"/>
  <c r="U15" i="3"/>
  <c r="T15" i="3"/>
  <c r="S15" i="3"/>
  <c r="R15" i="3"/>
  <c r="Q15" i="3"/>
  <c r="P15" i="3"/>
  <c r="E15" i="3"/>
  <c r="U14" i="3"/>
  <c r="T14" i="3"/>
  <c r="S14" i="3"/>
  <c r="R14" i="3"/>
  <c r="Q14" i="3"/>
  <c r="P14" i="3"/>
  <c r="E14" i="3"/>
  <c r="S13" i="3"/>
  <c r="R13" i="3"/>
  <c r="Q13" i="3"/>
  <c r="P13" i="3"/>
  <c r="E13" i="3"/>
  <c r="S12" i="3"/>
  <c r="R12" i="3"/>
  <c r="Q12" i="3"/>
  <c r="P12" i="3"/>
  <c r="E12" i="3"/>
  <c r="S11" i="3"/>
  <c r="R11" i="3"/>
  <c r="Q11" i="3"/>
  <c r="P11" i="3"/>
  <c r="E11" i="3"/>
  <c r="S10" i="3"/>
  <c r="R10" i="3"/>
  <c r="Q10" i="3"/>
  <c r="P10" i="3"/>
  <c r="E10" i="3"/>
  <c r="S64" i="2"/>
  <c r="R64" i="2"/>
  <c r="Q64" i="2"/>
  <c r="P64" i="2"/>
  <c r="E64" i="2"/>
  <c r="U64" i="2" s="1"/>
  <c r="U63" i="2"/>
  <c r="S63" i="2"/>
  <c r="R63" i="2"/>
  <c r="Q63" i="2"/>
  <c r="Q62" i="2" s="1"/>
  <c r="P63" i="2"/>
  <c r="E63" i="2"/>
  <c r="S60" i="2"/>
  <c r="R60" i="2"/>
  <c r="Q60" i="2"/>
  <c r="P60" i="2"/>
  <c r="E60" i="2"/>
  <c r="U60" i="2" s="1"/>
  <c r="S59" i="2"/>
  <c r="R59" i="2"/>
  <c r="Q59" i="2"/>
  <c r="P59" i="2"/>
  <c r="E59" i="2"/>
  <c r="S58" i="2"/>
  <c r="R58" i="2"/>
  <c r="Q58" i="2"/>
  <c r="P58" i="2"/>
  <c r="E58" i="2"/>
  <c r="U58" i="2" s="1"/>
  <c r="S57" i="2"/>
  <c r="R57" i="2"/>
  <c r="Q57" i="2"/>
  <c r="P57" i="2"/>
  <c r="E57" i="2"/>
  <c r="S56" i="2"/>
  <c r="T55" i="2"/>
  <c r="S55" i="2"/>
  <c r="R55" i="2"/>
  <c r="Q55" i="2"/>
  <c r="P55" i="2"/>
  <c r="E55" i="2"/>
  <c r="U55" i="2" s="1"/>
  <c r="S54" i="2"/>
  <c r="R54" i="2"/>
  <c r="Q54" i="2"/>
  <c r="P54" i="2"/>
  <c r="E54" i="2"/>
  <c r="T54" i="2" s="1"/>
  <c r="U53" i="2"/>
  <c r="T53" i="2"/>
  <c r="S53" i="2"/>
  <c r="R53" i="2"/>
  <c r="Q53" i="2"/>
  <c r="P53" i="2"/>
  <c r="E53" i="2"/>
  <c r="U52" i="2"/>
  <c r="T52" i="2"/>
  <c r="S52" i="2"/>
  <c r="R52" i="2"/>
  <c r="Q52" i="2"/>
  <c r="P52" i="2"/>
  <c r="E52" i="2"/>
  <c r="S51" i="2"/>
  <c r="R51" i="2"/>
  <c r="Q51" i="2"/>
  <c r="P51" i="2"/>
  <c r="E51" i="2"/>
  <c r="S50" i="2"/>
  <c r="R50" i="2"/>
  <c r="Q50" i="2"/>
  <c r="P50" i="2"/>
  <c r="E50" i="2"/>
  <c r="S49" i="2"/>
  <c r="R49" i="2"/>
  <c r="Q49" i="2"/>
  <c r="P49" i="2"/>
  <c r="E49" i="2"/>
  <c r="U49" i="2" s="1"/>
  <c r="U48" i="2"/>
  <c r="S48" i="2"/>
  <c r="R48" i="2"/>
  <c r="Q48" i="2"/>
  <c r="P48" i="2"/>
  <c r="E48" i="2"/>
  <c r="T48" i="2" s="1"/>
  <c r="S47" i="2"/>
  <c r="R47" i="2"/>
  <c r="Q47" i="2"/>
  <c r="P47" i="2"/>
  <c r="E47" i="2"/>
  <c r="S46" i="2"/>
  <c r="R46" i="2"/>
  <c r="Q46" i="2"/>
  <c r="P46" i="2"/>
  <c r="E46" i="2"/>
  <c r="T46" i="2" s="1"/>
  <c r="S45" i="2"/>
  <c r="R45" i="2"/>
  <c r="Q45" i="2"/>
  <c r="P45" i="2"/>
  <c r="E45" i="2"/>
  <c r="S44" i="2"/>
  <c r="R44" i="2"/>
  <c r="U42" i="2"/>
  <c r="T42" i="2"/>
  <c r="S42" i="2"/>
  <c r="R42" i="2"/>
  <c r="Q42" i="2"/>
  <c r="P42" i="2"/>
  <c r="E42" i="2"/>
  <c r="S41" i="2"/>
  <c r="R41" i="2"/>
  <c r="Q41" i="2"/>
  <c r="P41" i="2"/>
  <c r="E41" i="2"/>
  <c r="U41" i="2" s="1"/>
  <c r="S40" i="2"/>
  <c r="R40" i="2"/>
  <c r="Q40" i="2"/>
  <c r="P40" i="2"/>
  <c r="E40" i="2"/>
  <c r="S39" i="2"/>
  <c r="R39" i="2"/>
  <c r="Q39" i="2"/>
  <c r="P39" i="2"/>
  <c r="E39" i="2"/>
  <c r="U39" i="2" s="1"/>
  <c r="U38" i="2"/>
  <c r="S38" i="2"/>
  <c r="R38" i="2"/>
  <c r="Q38" i="2"/>
  <c r="P38" i="2"/>
  <c r="E38" i="2"/>
  <c r="T38" i="2" s="1"/>
  <c r="S37" i="2"/>
  <c r="R37" i="2"/>
  <c r="Q37" i="2"/>
  <c r="P37" i="2"/>
  <c r="E37" i="2"/>
  <c r="U37" i="2" s="1"/>
  <c r="S36" i="2"/>
  <c r="R36" i="2"/>
  <c r="Q36" i="2"/>
  <c r="P36" i="2"/>
  <c r="E36" i="2"/>
  <c r="T36" i="2" s="1"/>
  <c r="U35" i="2"/>
  <c r="T35" i="2"/>
  <c r="S35" i="2"/>
  <c r="R35" i="2"/>
  <c r="Q35" i="2"/>
  <c r="P35" i="2"/>
  <c r="E35" i="2"/>
  <c r="S34" i="2"/>
  <c r="R34" i="2"/>
  <c r="Q34" i="2"/>
  <c r="P34" i="2"/>
  <c r="E34" i="2"/>
  <c r="T33" i="2"/>
  <c r="S33" i="2"/>
  <c r="R33" i="2"/>
  <c r="Q33" i="2"/>
  <c r="P33" i="2"/>
  <c r="E33" i="2"/>
  <c r="S32" i="2"/>
  <c r="R32" i="2"/>
  <c r="Q32" i="2"/>
  <c r="P32" i="2"/>
  <c r="E32" i="2"/>
  <c r="S31" i="2"/>
  <c r="R31" i="2"/>
  <c r="Q31" i="2"/>
  <c r="P31" i="2"/>
  <c r="E31" i="2"/>
  <c r="S30" i="2"/>
  <c r="R30" i="2"/>
  <c r="Q30" i="2"/>
  <c r="P30" i="2"/>
  <c r="E30" i="2"/>
  <c r="S29" i="2"/>
  <c r="R29" i="2"/>
  <c r="Q29" i="2"/>
  <c r="P29" i="2"/>
  <c r="E29" i="2"/>
  <c r="T29" i="2" s="1"/>
  <c r="R28" i="2"/>
  <c r="S27" i="2"/>
  <c r="R27" i="2"/>
  <c r="Q27" i="2"/>
  <c r="P27" i="2"/>
  <c r="E27" i="2"/>
  <c r="S26" i="2"/>
  <c r="R26" i="2"/>
  <c r="Q26" i="2"/>
  <c r="P26" i="2"/>
  <c r="E26" i="2"/>
  <c r="U26" i="2" s="1"/>
  <c r="S25" i="2"/>
  <c r="R25" i="2"/>
  <c r="Q25" i="2"/>
  <c r="P25" i="2"/>
  <c r="E25" i="2"/>
  <c r="T25" i="2" s="1"/>
  <c r="T24" i="2"/>
  <c r="S24" i="2"/>
  <c r="R24" i="2"/>
  <c r="Q24" i="2"/>
  <c r="P24" i="2"/>
  <c r="E24" i="2"/>
  <c r="U24" i="2" s="1"/>
  <c r="S23" i="2"/>
  <c r="R23" i="2"/>
  <c r="Q23" i="2"/>
  <c r="P23" i="2"/>
  <c r="E23" i="2"/>
  <c r="U22" i="2"/>
  <c r="T22" i="2"/>
  <c r="S22" i="2"/>
  <c r="R22" i="2"/>
  <c r="Q22" i="2"/>
  <c r="P22" i="2"/>
  <c r="E22" i="2"/>
  <c r="U21" i="2"/>
  <c r="S21" i="2"/>
  <c r="R21" i="2"/>
  <c r="Q21" i="2"/>
  <c r="P21" i="2"/>
  <c r="E21" i="2"/>
  <c r="T21" i="2" s="1"/>
  <c r="T20" i="2"/>
  <c r="S20" i="2"/>
  <c r="R20" i="2"/>
  <c r="Q20" i="2"/>
  <c r="P20" i="2"/>
  <c r="E20" i="2"/>
  <c r="U20" i="2" s="1"/>
  <c r="S19" i="2"/>
  <c r="R19" i="2"/>
  <c r="Q19" i="2"/>
  <c r="P19" i="2"/>
  <c r="E19" i="2"/>
  <c r="S18" i="2"/>
  <c r="R18" i="2"/>
  <c r="Q18" i="2"/>
  <c r="P18" i="2"/>
  <c r="E18" i="2"/>
  <c r="S17" i="2"/>
  <c r="R17" i="2"/>
  <c r="Q17" i="2"/>
  <c r="P17" i="2"/>
  <c r="E17" i="2"/>
  <c r="T17" i="2" s="1"/>
  <c r="U16" i="2"/>
  <c r="T16" i="2"/>
  <c r="S16" i="2"/>
  <c r="R16" i="2"/>
  <c r="Q16" i="2"/>
  <c r="P16" i="2"/>
  <c r="E16" i="2"/>
  <c r="S15" i="2"/>
  <c r="R15" i="2"/>
  <c r="Q15" i="2"/>
  <c r="P15" i="2"/>
  <c r="E15" i="2"/>
  <c r="S14" i="2"/>
  <c r="R14" i="2"/>
  <c r="Q14" i="2"/>
  <c r="P14" i="2"/>
  <c r="E14" i="2"/>
  <c r="T13" i="2"/>
  <c r="S13" i="2"/>
  <c r="R13" i="2"/>
  <c r="Q13" i="2"/>
  <c r="U13" i="2" s="1"/>
  <c r="P13" i="2"/>
  <c r="E13" i="2"/>
  <c r="S12" i="2"/>
  <c r="R12" i="2"/>
  <c r="Q12" i="2"/>
  <c r="P12" i="2"/>
  <c r="E12" i="2"/>
  <c r="S11" i="2"/>
  <c r="R11" i="2"/>
  <c r="Q11" i="2"/>
  <c r="P11" i="2"/>
  <c r="E11" i="2"/>
  <c r="S10" i="2"/>
  <c r="R10" i="2"/>
  <c r="Q10" i="2"/>
  <c r="P10" i="2"/>
  <c r="E10" i="2"/>
  <c r="S9" i="2"/>
  <c r="R9" i="2"/>
  <c r="U64" i="1"/>
  <c r="S64" i="1"/>
  <c r="R64" i="1"/>
  <c r="Q64" i="1"/>
  <c r="P64" i="1"/>
  <c r="E64" i="1"/>
  <c r="T64" i="1" s="1"/>
  <c r="S63" i="1"/>
  <c r="R63" i="1"/>
  <c r="Q63" i="1"/>
  <c r="P63" i="1"/>
  <c r="E63" i="1"/>
  <c r="T63" i="1" s="1"/>
  <c r="S62" i="1"/>
  <c r="S60" i="1"/>
  <c r="R60" i="1"/>
  <c r="Q60" i="1"/>
  <c r="P60" i="1"/>
  <c r="E60" i="1"/>
  <c r="S59" i="1"/>
  <c r="R59" i="1"/>
  <c r="Q59" i="1"/>
  <c r="P59" i="1"/>
  <c r="E59" i="1"/>
  <c r="S58" i="1"/>
  <c r="R58" i="1"/>
  <c r="Q58" i="1"/>
  <c r="P58" i="1"/>
  <c r="E58" i="1"/>
  <c r="T58" i="1" s="1"/>
  <c r="S57" i="1"/>
  <c r="R57" i="1"/>
  <c r="Q57" i="1"/>
  <c r="P57" i="1"/>
  <c r="E57" i="1"/>
  <c r="U57" i="1" s="1"/>
  <c r="S56" i="1"/>
  <c r="S55" i="1"/>
  <c r="R55" i="1"/>
  <c r="Q55" i="1"/>
  <c r="P55" i="1"/>
  <c r="E55" i="1"/>
  <c r="S54" i="1"/>
  <c r="R54" i="1"/>
  <c r="Q54" i="1"/>
  <c r="P54" i="1"/>
  <c r="E54" i="1"/>
  <c r="S53" i="1"/>
  <c r="R53" i="1"/>
  <c r="Q53" i="1"/>
  <c r="P53" i="1"/>
  <c r="E53" i="1"/>
  <c r="T53" i="1" s="1"/>
  <c r="S52" i="1"/>
  <c r="R52" i="1"/>
  <c r="Q52" i="1"/>
  <c r="P52" i="1"/>
  <c r="E52" i="1"/>
  <c r="U52" i="1" s="1"/>
  <c r="S51" i="1"/>
  <c r="R51" i="1"/>
  <c r="Q51" i="1"/>
  <c r="P51" i="1"/>
  <c r="E51" i="1"/>
  <c r="T51" i="1" s="1"/>
  <c r="S50" i="1"/>
  <c r="R50" i="1"/>
  <c r="Q50" i="1"/>
  <c r="P50" i="1"/>
  <c r="E50" i="1"/>
  <c r="U50" i="1" s="1"/>
  <c r="U49" i="1"/>
  <c r="S49" i="1"/>
  <c r="R49" i="1"/>
  <c r="Q49" i="1"/>
  <c r="P49" i="1"/>
  <c r="E49" i="1"/>
  <c r="T49" i="1" s="1"/>
  <c r="S48" i="1"/>
  <c r="R48" i="1"/>
  <c r="Q48" i="1"/>
  <c r="P48" i="1"/>
  <c r="E48" i="1"/>
  <c r="S47" i="1"/>
  <c r="R47" i="1"/>
  <c r="Q47" i="1"/>
  <c r="P47" i="1"/>
  <c r="E47" i="1"/>
  <c r="S46" i="1"/>
  <c r="R46" i="1"/>
  <c r="Q46" i="1"/>
  <c r="P46" i="1"/>
  <c r="E46" i="1"/>
  <c r="U45" i="1"/>
  <c r="T45" i="1"/>
  <c r="S45" i="1"/>
  <c r="R45" i="1"/>
  <c r="Q45" i="1"/>
  <c r="P45" i="1"/>
  <c r="E45" i="1"/>
  <c r="S44" i="1"/>
  <c r="R44" i="1"/>
  <c r="S42" i="1"/>
  <c r="R42" i="1"/>
  <c r="Q42" i="1"/>
  <c r="P42" i="1"/>
  <c r="E42" i="1"/>
  <c r="U42" i="1" s="1"/>
  <c r="S41" i="1"/>
  <c r="R41" i="1"/>
  <c r="Q41" i="1"/>
  <c r="P41" i="1"/>
  <c r="E41" i="1"/>
  <c r="U41" i="1" s="1"/>
  <c r="U40" i="1"/>
  <c r="T40" i="1"/>
  <c r="S40" i="1"/>
  <c r="R40" i="1"/>
  <c r="Q40" i="1"/>
  <c r="P40" i="1"/>
  <c r="E40" i="1"/>
  <c r="S39" i="1"/>
  <c r="R39" i="1"/>
  <c r="Q39" i="1"/>
  <c r="P39" i="1"/>
  <c r="E39" i="1"/>
  <c r="S38" i="1"/>
  <c r="R38" i="1"/>
  <c r="Q38" i="1"/>
  <c r="P38" i="1"/>
  <c r="E38" i="1"/>
  <c r="U38" i="1" s="1"/>
  <c r="S37" i="1"/>
  <c r="R37" i="1"/>
  <c r="Q37" i="1"/>
  <c r="P37" i="1"/>
  <c r="E37" i="1"/>
  <c r="S36" i="1"/>
  <c r="R36" i="1"/>
  <c r="Q36" i="1"/>
  <c r="P36" i="1"/>
  <c r="E36" i="1"/>
  <c r="T36" i="1" s="1"/>
  <c r="S35" i="1"/>
  <c r="R35" i="1"/>
  <c r="Q35" i="1"/>
  <c r="P35" i="1"/>
  <c r="E35" i="1"/>
  <c r="T35" i="1" s="1"/>
  <c r="S34" i="1"/>
  <c r="R34" i="1"/>
  <c r="Q34" i="1"/>
  <c r="P34" i="1"/>
  <c r="E34" i="1"/>
  <c r="U34" i="1" s="1"/>
  <c r="S33" i="1"/>
  <c r="R33" i="1"/>
  <c r="Q33" i="1"/>
  <c r="P33" i="1"/>
  <c r="E33" i="1"/>
  <c r="U33" i="1" s="1"/>
  <c r="S32" i="1"/>
  <c r="R32" i="1"/>
  <c r="Q32" i="1"/>
  <c r="P32" i="1"/>
  <c r="E32" i="1"/>
  <c r="U32" i="1" s="1"/>
  <c r="S31" i="1"/>
  <c r="R31" i="1"/>
  <c r="Q31" i="1"/>
  <c r="P31" i="1"/>
  <c r="E31" i="1"/>
  <c r="T31" i="1" s="1"/>
  <c r="S30" i="1"/>
  <c r="R30" i="1"/>
  <c r="Q30" i="1"/>
  <c r="P30" i="1"/>
  <c r="E30" i="1"/>
  <c r="U30" i="1" s="1"/>
  <c r="S29" i="1"/>
  <c r="R29" i="1"/>
  <c r="Q29" i="1"/>
  <c r="P29" i="1"/>
  <c r="E29" i="1"/>
  <c r="U27" i="1"/>
  <c r="T27" i="1"/>
  <c r="S27" i="1"/>
  <c r="R27" i="1"/>
  <c r="Q27" i="1"/>
  <c r="P27" i="1"/>
  <c r="E27" i="1"/>
  <c r="S26" i="1"/>
  <c r="R26" i="1"/>
  <c r="Q26" i="1"/>
  <c r="P26" i="1"/>
  <c r="E26" i="1"/>
  <c r="S25" i="1"/>
  <c r="R25" i="1"/>
  <c r="Q25" i="1"/>
  <c r="P25" i="1"/>
  <c r="E25" i="1"/>
  <c r="U25" i="1" s="1"/>
  <c r="S24" i="1"/>
  <c r="R24" i="1"/>
  <c r="Q24" i="1"/>
  <c r="P24" i="1"/>
  <c r="E24" i="1"/>
  <c r="S23" i="1"/>
  <c r="R23" i="1"/>
  <c r="Q23" i="1"/>
  <c r="P23" i="1"/>
  <c r="E23" i="1"/>
  <c r="T23" i="1" s="1"/>
  <c r="S22" i="1"/>
  <c r="R22" i="1"/>
  <c r="Q22" i="1"/>
  <c r="P22" i="1"/>
  <c r="E22" i="1"/>
  <c r="S21" i="1"/>
  <c r="R21" i="1"/>
  <c r="Q21" i="1"/>
  <c r="P21" i="1"/>
  <c r="E21" i="1"/>
  <c r="U21" i="1" s="1"/>
  <c r="S20" i="1"/>
  <c r="R20" i="1"/>
  <c r="Q20" i="1"/>
  <c r="P20" i="1"/>
  <c r="E20" i="1"/>
  <c r="S19" i="1"/>
  <c r="R19" i="1"/>
  <c r="Q19" i="1"/>
  <c r="P19" i="1"/>
  <c r="E19" i="1"/>
  <c r="U19" i="1" s="1"/>
  <c r="S18" i="1"/>
  <c r="R18" i="1"/>
  <c r="Q18" i="1"/>
  <c r="P18" i="1"/>
  <c r="E18" i="1"/>
  <c r="U18" i="1" s="1"/>
  <c r="S17" i="1"/>
  <c r="R17" i="1"/>
  <c r="Q17" i="1"/>
  <c r="P17" i="1"/>
  <c r="E17" i="1"/>
  <c r="U17" i="1" s="1"/>
  <c r="S16" i="1"/>
  <c r="R16" i="1"/>
  <c r="Q16" i="1"/>
  <c r="P16" i="1"/>
  <c r="E16" i="1"/>
  <c r="S15" i="1"/>
  <c r="R15" i="1"/>
  <c r="Q15" i="1"/>
  <c r="P15" i="1"/>
  <c r="E15" i="1"/>
  <c r="T15" i="1" s="1"/>
  <c r="S14" i="1"/>
  <c r="R14" i="1"/>
  <c r="Q14" i="1"/>
  <c r="P14" i="1"/>
  <c r="E14" i="1"/>
  <c r="T14" i="1" s="1"/>
  <c r="S13" i="1"/>
  <c r="R13" i="1"/>
  <c r="Q13" i="1"/>
  <c r="P13" i="1"/>
  <c r="T13" i="1" s="1"/>
  <c r="E13" i="1"/>
  <c r="S12" i="1"/>
  <c r="R12" i="1"/>
  <c r="Q12" i="1"/>
  <c r="P12" i="1"/>
  <c r="E12" i="1"/>
  <c r="U12" i="1" s="1"/>
  <c r="S11" i="1"/>
  <c r="R11" i="1"/>
  <c r="Q11" i="1"/>
  <c r="P11" i="1"/>
  <c r="E11" i="1"/>
  <c r="U11" i="1" s="1"/>
  <c r="U10" i="1"/>
  <c r="S10" i="1"/>
  <c r="R10" i="1"/>
  <c r="Q10" i="1"/>
  <c r="P10" i="1"/>
  <c r="E10" i="1"/>
  <c r="S9" i="1"/>
  <c r="U57" i="2" l="1"/>
  <c r="T57" i="2"/>
  <c r="U46" i="8"/>
  <c r="T46" i="8"/>
  <c r="T11" i="11"/>
  <c r="U11" i="11"/>
  <c r="T31" i="13"/>
  <c r="U31" i="13"/>
  <c r="T13" i="16"/>
  <c r="U13" i="16"/>
  <c r="T32" i="19"/>
  <c r="U32" i="19"/>
  <c r="U16" i="4"/>
  <c r="T16" i="4"/>
  <c r="U48" i="6"/>
  <c r="T48" i="6"/>
  <c r="U22" i="16"/>
  <c r="T22" i="16"/>
  <c r="T40" i="16"/>
  <c r="U40" i="16"/>
  <c r="U46" i="20"/>
  <c r="T46" i="20"/>
  <c r="S28" i="17"/>
  <c r="T33" i="7"/>
  <c r="U16" i="10"/>
  <c r="T16" i="10"/>
  <c r="T20" i="11"/>
  <c r="U20" i="11"/>
  <c r="U15" i="13"/>
  <c r="T15" i="13"/>
  <c r="U59" i="14"/>
  <c r="T59" i="14"/>
  <c r="I43" i="15"/>
  <c r="M43" i="16"/>
  <c r="S43" i="16" s="1"/>
  <c r="S56" i="16"/>
  <c r="T45" i="5"/>
  <c r="U45" i="5"/>
  <c r="U52" i="7"/>
  <c r="T52" i="7"/>
  <c r="U41" i="8"/>
  <c r="T41" i="8"/>
  <c r="R9" i="9"/>
  <c r="T36" i="16"/>
  <c r="U36" i="16"/>
  <c r="U58" i="17"/>
  <c r="T58" i="17"/>
  <c r="U36" i="20"/>
  <c r="T36" i="20"/>
  <c r="L8" i="13"/>
  <c r="R9" i="13"/>
  <c r="V43" i="3"/>
  <c r="U16" i="11"/>
  <c r="T16" i="11"/>
  <c r="U50" i="14"/>
  <c r="T50" i="14"/>
  <c r="T53" i="17"/>
  <c r="U53" i="17"/>
  <c r="T47" i="18"/>
  <c r="I43" i="4"/>
  <c r="W43" i="14"/>
  <c r="T27" i="5"/>
  <c r="U27" i="5"/>
  <c r="T31" i="5"/>
  <c r="T17" i="6"/>
  <c r="U17" i="6"/>
  <c r="U34" i="6"/>
  <c r="T34" i="6"/>
  <c r="U42" i="7"/>
  <c r="T42" i="7"/>
  <c r="U37" i="8"/>
  <c r="T37" i="8"/>
  <c r="U60" i="12"/>
  <c r="T60" i="12"/>
  <c r="U14" i="16"/>
  <c r="T14" i="16"/>
  <c r="U34" i="18"/>
  <c r="T34" i="18"/>
  <c r="T27" i="20"/>
  <c r="V8" i="10"/>
  <c r="M43" i="1"/>
  <c r="S43" i="1" s="1"/>
  <c r="L43" i="15"/>
  <c r="R43" i="15" s="1"/>
  <c r="H43" i="12"/>
  <c r="H61" i="12" s="1"/>
  <c r="H65" i="12" s="1"/>
  <c r="V43" i="2"/>
  <c r="T20" i="8"/>
  <c r="U24" i="8"/>
  <c r="T24" i="8"/>
  <c r="U29" i="8"/>
  <c r="T29" i="8"/>
  <c r="U42" i="9"/>
  <c r="U34" i="11"/>
  <c r="T34" i="11"/>
  <c r="T23" i="12"/>
  <c r="U64" i="13"/>
  <c r="U32" i="14"/>
  <c r="T32" i="14"/>
  <c r="T59" i="15"/>
  <c r="U59" i="15"/>
  <c r="T23" i="16"/>
  <c r="U23" i="16"/>
  <c r="T18" i="17"/>
  <c r="U18" i="17"/>
  <c r="L8" i="17"/>
  <c r="R8" i="17" s="1"/>
  <c r="W8" i="20"/>
  <c r="N43" i="1"/>
  <c r="M43" i="9"/>
  <c r="S43" i="9" s="1"/>
  <c r="S44" i="9"/>
  <c r="K43" i="4"/>
  <c r="R28" i="1"/>
  <c r="T32" i="1"/>
  <c r="U13" i="4"/>
  <c r="T13" i="4"/>
  <c r="U13" i="6"/>
  <c r="U16" i="8"/>
  <c r="T16" i="8"/>
  <c r="U20" i="8"/>
  <c r="U33" i="8"/>
  <c r="T26" i="9"/>
  <c r="U26" i="9"/>
  <c r="U30" i="9"/>
  <c r="T39" i="9"/>
  <c r="U39" i="9"/>
  <c r="S44" i="10"/>
  <c r="U53" i="10"/>
  <c r="T53" i="10"/>
  <c r="U21" i="11"/>
  <c r="T21" i="11"/>
  <c r="U12" i="12"/>
  <c r="T12" i="12"/>
  <c r="U24" i="12"/>
  <c r="T24" i="12"/>
  <c r="T50" i="15"/>
  <c r="U50" i="15"/>
  <c r="T54" i="15"/>
  <c r="U54" i="15"/>
  <c r="T14" i="17"/>
  <c r="U14" i="17"/>
  <c r="T45" i="17"/>
  <c r="U45" i="17"/>
  <c r="U20" i="19"/>
  <c r="T20" i="19"/>
  <c r="U24" i="19"/>
  <c r="T24" i="19"/>
  <c r="R9" i="11"/>
  <c r="D61" i="4"/>
  <c r="D65" i="4" s="1"/>
  <c r="F43" i="19"/>
  <c r="O43" i="18"/>
  <c r="O43" i="12"/>
  <c r="O61" i="12" s="1"/>
  <c r="T23" i="2"/>
  <c r="U24" i="5"/>
  <c r="T24" i="5"/>
  <c r="U12" i="7"/>
  <c r="T12" i="8"/>
  <c r="T20" i="12"/>
  <c r="U20" i="12"/>
  <c r="U27" i="14"/>
  <c r="T27" i="14"/>
  <c r="T46" i="15"/>
  <c r="U46" i="15"/>
  <c r="U16" i="19"/>
  <c r="T16" i="19"/>
  <c r="I8" i="9"/>
  <c r="I61" i="9" s="1"/>
  <c r="I65" i="9" s="1"/>
  <c r="D8" i="7"/>
  <c r="I43" i="7"/>
  <c r="M43" i="4"/>
  <c r="S43" i="4" s="1"/>
  <c r="T55" i="7"/>
  <c r="U55" i="7"/>
  <c r="T26" i="13"/>
  <c r="U26" i="13"/>
  <c r="U26" i="15"/>
  <c r="T26" i="15"/>
  <c r="U14" i="2"/>
  <c r="T14" i="2"/>
  <c r="T63" i="5"/>
  <c r="U63" i="5"/>
  <c r="U52" i="9"/>
  <c r="T52" i="9"/>
  <c r="T55" i="11"/>
  <c r="U55" i="11"/>
  <c r="U13" i="14"/>
  <c r="T13" i="14"/>
  <c r="U42" i="17"/>
  <c r="T42" i="17"/>
  <c r="U41" i="19"/>
  <c r="T41" i="19"/>
  <c r="T34" i="9"/>
  <c r="U48" i="9"/>
  <c r="T48" i="9"/>
  <c r="U54" i="14"/>
  <c r="T54" i="14"/>
  <c r="T30" i="17"/>
  <c r="U30" i="17"/>
  <c r="T34" i="17"/>
  <c r="U34" i="17"/>
  <c r="V8" i="1"/>
  <c r="J43" i="15"/>
  <c r="C43" i="7"/>
  <c r="L43" i="6"/>
  <c r="R43" i="6" s="1"/>
  <c r="R44" i="6"/>
  <c r="V43" i="14"/>
  <c r="U45" i="2"/>
  <c r="T45" i="2"/>
  <c r="U13" i="3"/>
  <c r="T13" i="3"/>
  <c r="T23" i="5"/>
  <c r="U38" i="6"/>
  <c r="T38" i="6"/>
  <c r="U59" i="13"/>
  <c r="T59" i="13"/>
  <c r="T27" i="16"/>
  <c r="U27" i="16"/>
  <c r="U29" i="18"/>
  <c r="U42" i="18"/>
  <c r="T42" i="18"/>
  <c r="W8" i="1"/>
  <c r="K43" i="15"/>
  <c r="K61" i="15" s="1"/>
  <c r="K65" i="15" s="1"/>
  <c r="M43" i="6"/>
  <c r="S43" i="6" s="1"/>
  <c r="S44" i="6"/>
  <c r="G43" i="12"/>
  <c r="W43" i="3"/>
  <c r="U23" i="5"/>
  <c r="U63" i="9"/>
  <c r="T63" i="9"/>
  <c r="T36" i="14"/>
  <c r="U36" i="14"/>
  <c r="T22" i="17"/>
  <c r="U22" i="17"/>
  <c r="T25" i="17"/>
  <c r="T38" i="18"/>
  <c r="U38" i="18"/>
  <c r="N43" i="6"/>
  <c r="N61" i="6" s="1"/>
  <c r="N65" i="6" s="1"/>
  <c r="U15" i="2"/>
  <c r="T15" i="2"/>
  <c r="U20" i="3"/>
  <c r="T35" i="5"/>
  <c r="U21" i="7"/>
  <c r="T21" i="7"/>
  <c r="U20" i="1"/>
  <c r="U57" i="4"/>
  <c r="T57" i="4"/>
  <c r="U15" i="9"/>
  <c r="T15" i="9"/>
  <c r="U18" i="9"/>
  <c r="T17" i="11"/>
  <c r="U17" i="11"/>
  <c r="U55" i="13"/>
  <c r="T55" i="13"/>
  <c r="T23" i="14"/>
  <c r="U23" i="14"/>
  <c r="T52" i="20"/>
  <c r="U52" i="20"/>
  <c r="N8" i="16"/>
  <c r="I8" i="14"/>
  <c r="D8" i="12"/>
  <c r="N8" i="11"/>
  <c r="F8" i="7"/>
  <c r="S9" i="6"/>
  <c r="H43" i="19"/>
  <c r="T58" i="2"/>
  <c r="R44" i="3"/>
  <c r="U31" i="4"/>
  <c r="T20" i="5"/>
  <c r="U20" i="5"/>
  <c r="U52" i="8"/>
  <c r="T52" i="8"/>
  <c r="T31" i="10"/>
  <c r="U31" i="10"/>
  <c r="U63" i="11"/>
  <c r="T34" i="12"/>
  <c r="U34" i="12"/>
  <c r="U24" i="13"/>
  <c r="T24" i="13"/>
  <c r="T46" i="13"/>
  <c r="T15" i="16"/>
  <c r="U15" i="16"/>
  <c r="T30" i="18"/>
  <c r="O8" i="16"/>
  <c r="O61" i="16" s="1"/>
  <c r="O65" i="16" s="1"/>
  <c r="F8" i="12"/>
  <c r="G8" i="7"/>
  <c r="M43" i="11"/>
  <c r="S43" i="11" s="1"/>
  <c r="J43" i="10"/>
  <c r="U36" i="12"/>
  <c r="T36" i="12"/>
  <c r="T39" i="13"/>
  <c r="U39" i="13"/>
  <c r="U26" i="16"/>
  <c r="T26" i="16"/>
  <c r="U20" i="4"/>
  <c r="T20" i="4"/>
  <c r="U30" i="12"/>
  <c r="T30" i="12"/>
  <c r="T37" i="2"/>
  <c r="U45" i="4"/>
  <c r="T45" i="4"/>
  <c r="U20" i="15"/>
  <c r="T20" i="15"/>
  <c r="U47" i="2"/>
  <c r="T47" i="2"/>
  <c r="T37" i="5"/>
  <c r="U37" i="5"/>
  <c r="U24" i="10"/>
  <c r="T24" i="10"/>
  <c r="T52" i="17"/>
  <c r="U52" i="17"/>
  <c r="N8" i="12"/>
  <c r="N61" i="12" s="1"/>
  <c r="N65" i="12" s="1"/>
  <c r="R28" i="12"/>
  <c r="L43" i="11"/>
  <c r="R43" i="11" s="1"/>
  <c r="R44" i="11"/>
  <c r="U16" i="6"/>
  <c r="T16" i="6"/>
  <c r="T58" i="11"/>
  <c r="U58" i="11"/>
  <c r="U15" i="14"/>
  <c r="T15" i="14"/>
  <c r="U12" i="2"/>
  <c r="T12" i="2"/>
  <c r="E44" i="7"/>
  <c r="T44" i="7" s="1"/>
  <c r="U51" i="2"/>
  <c r="T51" i="2"/>
  <c r="U46" i="9"/>
  <c r="T46" i="9"/>
  <c r="U14" i="10"/>
  <c r="T14" i="10"/>
  <c r="T13" i="13"/>
  <c r="U30" i="20"/>
  <c r="T30" i="20"/>
  <c r="T41" i="2"/>
  <c r="T27" i="7"/>
  <c r="U27" i="7"/>
  <c r="U35" i="8"/>
  <c r="T35" i="8"/>
  <c r="T26" i="1"/>
  <c r="U26" i="1"/>
  <c r="U34" i="2"/>
  <c r="T34" i="2"/>
  <c r="T22" i="4"/>
  <c r="T19" i="7"/>
  <c r="U19" i="7"/>
  <c r="U32" i="11"/>
  <c r="T32" i="11"/>
  <c r="T52" i="15"/>
  <c r="U52" i="15"/>
  <c r="T12" i="17"/>
  <c r="U12" i="17"/>
  <c r="U20" i="17"/>
  <c r="T20" i="17"/>
  <c r="U22" i="19"/>
  <c r="T22" i="19"/>
  <c r="U31" i="19"/>
  <c r="T31" i="19"/>
  <c r="U54" i="19"/>
  <c r="T54" i="19"/>
  <c r="T18" i="20"/>
  <c r="U18" i="20"/>
  <c r="T26" i="20"/>
  <c r="U26" i="20"/>
  <c r="D8" i="18"/>
  <c r="I43" i="8"/>
  <c r="S56" i="5"/>
  <c r="U22" i="12"/>
  <c r="T22" i="12"/>
  <c r="U57" i="15"/>
  <c r="T57" i="15"/>
  <c r="T21" i="16"/>
  <c r="U21" i="16"/>
  <c r="U39" i="16"/>
  <c r="T39" i="16"/>
  <c r="U36" i="17"/>
  <c r="U18" i="19"/>
  <c r="T18" i="19"/>
  <c r="U59" i="19"/>
  <c r="T59" i="19"/>
  <c r="U40" i="12"/>
  <c r="T40" i="12"/>
  <c r="T22" i="13"/>
  <c r="U22" i="13"/>
  <c r="U21" i="14"/>
  <c r="T21" i="14"/>
  <c r="E28" i="13"/>
  <c r="T31" i="3"/>
  <c r="U31" i="3"/>
  <c r="U45" i="3"/>
  <c r="T45" i="3"/>
  <c r="U18" i="10"/>
  <c r="T18" i="10"/>
  <c r="T49" i="11"/>
  <c r="U49" i="11"/>
  <c r="U53" i="19"/>
  <c r="T53" i="19"/>
  <c r="U42" i="20"/>
  <c r="T42" i="20"/>
  <c r="U20" i="16"/>
  <c r="T20" i="16"/>
  <c r="T27" i="17"/>
  <c r="U27" i="17"/>
  <c r="U19" i="18"/>
  <c r="T19" i="18"/>
  <c r="U38" i="20"/>
  <c r="T38" i="20"/>
  <c r="G43" i="14"/>
  <c r="B43" i="11"/>
  <c r="U59" i="10"/>
  <c r="T59" i="10"/>
  <c r="U36" i="18"/>
  <c r="T36" i="18"/>
  <c r="O61" i="14"/>
  <c r="O65" i="14" s="1"/>
  <c r="F8" i="2"/>
  <c r="I43" i="14"/>
  <c r="T39" i="1"/>
  <c r="U39" i="1"/>
  <c r="T30" i="2"/>
  <c r="U30" i="2"/>
  <c r="U15" i="4"/>
  <c r="T15" i="4"/>
  <c r="T22" i="1"/>
  <c r="U22" i="1"/>
  <c r="T53" i="4"/>
  <c r="T32" i="6"/>
  <c r="U37" i="10"/>
  <c r="T37" i="10"/>
  <c r="U23" i="11"/>
  <c r="U34" i="16"/>
  <c r="U54" i="20"/>
  <c r="T54" i="20"/>
  <c r="M8" i="6"/>
  <c r="S8" i="6" s="1"/>
  <c r="D43" i="12"/>
  <c r="D61" i="12" s="1"/>
  <c r="D65" i="12" s="1"/>
  <c r="T59" i="2"/>
  <c r="U59" i="2"/>
  <c r="U64" i="11"/>
  <c r="T64" i="11"/>
  <c r="U26" i="3"/>
  <c r="T26" i="3"/>
  <c r="U25" i="12"/>
  <c r="T25" i="12"/>
  <c r="U33" i="15"/>
  <c r="T33" i="15"/>
  <c r="U11" i="17"/>
  <c r="T11" i="17"/>
  <c r="L8" i="14"/>
  <c r="L61" i="14" s="1"/>
  <c r="L65" i="14" s="1"/>
  <c r="R9" i="14"/>
  <c r="U48" i="1"/>
  <c r="T48" i="1"/>
  <c r="U57" i="14"/>
  <c r="T57" i="14"/>
  <c r="T34" i="20"/>
  <c r="O43" i="7"/>
  <c r="G43" i="18"/>
  <c r="C43" i="11"/>
  <c r="U32" i="4"/>
  <c r="T32" i="4"/>
  <c r="U14" i="11"/>
  <c r="T14" i="11"/>
  <c r="U64" i="12"/>
  <c r="T64" i="12"/>
  <c r="T11" i="3"/>
  <c r="U11" i="3"/>
  <c r="U57" i="8"/>
  <c r="U10" i="10"/>
  <c r="T10" i="10"/>
  <c r="U36" i="11"/>
  <c r="T36" i="11"/>
  <c r="U57" i="13"/>
  <c r="T57" i="13"/>
  <c r="U32" i="18"/>
  <c r="T32" i="18"/>
  <c r="G8" i="2"/>
  <c r="U23" i="7"/>
  <c r="T23" i="7"/>
  <c r="U12" i="16"/>
  <c r="T12" i="16"/>
  <c r="M8" i="17"/>
  <c r="U51" i="3"/>
  <c r="T51" i="3"/>
  <c r="U37" i="4"/>
  <c r="T37" i="4"/>
  <c r="T54" i="4"/>
  <c r="U54" i="4"/>
  <c r="P56" i="5"/>
  <c r="U47" i="10"/>
  <c r="T47" i="10"/>
  <c r="T54" i="12"/>
  <c r="U54" i="12"/>
  <c r="U49" i="16"/>
  <c r="T49" i="16"/>
  <c r="T24" i="18"/>
  <c r="U24" i="18"/>
  <c r="U59" i="20"/>
  <c r="T59" i="20"/>
  <c r="H8" i="8"/>
  <c r="W8" i="3"/>
  <c r="M43" i="17"/>
  <c r="S43" i="17" s="1"/>
  <c r="T31" i="16"/>
  <c r="G8" i="18"/>
  <c r="N8" i="17"/>
  <c r="N61" i="17" s="1"/>
  <c r="J43" i="14"/>
  <c r="F43" i="5"/>
  <c r="U12" i="5"/>
  <c r="U23" i="8"/>
  <c r="T36" i="10"/>
  <c r="U23" i="18"/>
  <c r="T23" i="18"/>
  <c r="U33" i="20"/>
  <c r="O8" i="17"/>
  <c r="O61" i="17" s="1"/>
  <c r="O65" i="17" s="1"/>
  <c r="C43" i="15"/>
  <c r="O43" i="10"/>
  <c r="R44" i="4"/>
  <c r="L43" i="4"/>
  <c r="R43" i="4" s="1"/>
  <c r="U30" i="3"/>
  <c r="T30" i="3"/>
  <c r="T23" i="4"/>
  <c r="U31" i="9"/>
  <c r="U23" i="10"/>
  <c r="U36" i="10"/>
  <c r="U46" i="11"/>
  <c r="E44" i="14"/>
  <c r="H8" i="1"/>
  <c r="H61" i="1" s="1"/>
  <c r="H65" i="1" s="1"/>
  <c r="J43" i="18"/>
  <c r="G43" i="11"/>
  <c r="U31" i="2"/>
  <c r="U53" i="8"/>
  <c r="T53" i="8"/>
  <c r="U23" i="9"/>
  <c r="T23" i="9"/>
  <c r="P56" i="9"/>
  <c r="U17" i="12"/>
  <c r="T17" i="12"/>
  <c r="T40" i="19"/>
  <c r="U40" i="19"/>
  <c r="U25" i="20"/>
  <c r="F8" i="13"/>
  <c r="M43" i="14"/>
  <c r="S43" i="14" s="1"/>
  <c r="B43" i="12"/>
  <c r="G43" i="8"/>
  <c r="U13" i="1"/>
  <c r="T47" i="6"/>
  <c r="T13" i="11"/>
  <c r="U34" i="13"/>
  <c r="T19" i="16"/>
  <c r="U19" i="16"/>
  <c r="U23" i="17"/>
  <c r="T27" i="19"/>
  <c r="U27" i="19"/>
  <c r="T47" i="20"/>
  <c r="U47" i="20"/>
  <c r="O8" i="20"/>
  <c r="S8" i="20" s="1"/>
  <c r="I8" i="1"/>
  <c r="I61" i="1" s="1"/>
  <c r="I65" i="1" s="1"/>
  <c r="R28" i="6"/>
  <c r="C43" i="12"/>
  <c r="H43" i="8"/>
  <c r="H61" i="8" s="1"/>
  <c r="H65" i="8" s="1"/>
  <c r="U26" i="11"/>
  <c r="T26" i="11"/>
  <c r="W8" i="15"/>
  <c r="G43" i="3"/>
  <c r="T13" i="8"/>
  <c r="N8" i="9"/>
  <c r="N61" i="9" s="1"/>
  <c r="N65" i="9" s="1"/>
  <c r="H43" i="9"/>
  <c r="H43" i="3"/>
  <c r="D43" i="1"/>
  <c r="U36" i="3"/>
  <c r="U14" i="5"/>
  <c r="T31" i="6"/>
  <c r="U54" i="9"/>
  <c r="T54" i="9"/>
  <c r="T22" i="11"/>
  <c r="T51" i="14"/>
  <c r="U51" i="14"/>
  <c r="T14" i="15"/>
  <c r="Q62" i="15"/>
  <c r="T33" i="19"/>
  <c r="U55" i="19"/>
  <c r="T55" i="19"/>
  <c r="Q9" i="20"/>
  <c r="F61" i="14"/>
  <c r="F65" i="14" s="1"/>
  <c r="M8" i="5"/>
  <c r="W8" i="14"/>
  <c r="W8" i="4"/>
  <c r="G8" i="5"/>
  <c r="B43" i="17"/>
  <c r="I43" i="9"/>
  <c r="F43" i="1"/>
  <c r="I43" i="6"/>
  <c r="W43" i="18"/>
  <c r="W43" i="7"/>
  <c r="T10" i="20"/>
  <c r="U10" i="20"/>
  <c r="D8" i="6"/>
  <c r="U53" i="13"/>
  <c r="T31" i="15"/>
  <c r="U37" i="19"/>
  <c r="U14" i="20"/>
  <c r="Q62" i="20"/>
  <c r="N8" i="13"/>
  <c r="N61" i="13" s="1"/>
  <c r="N65" i="13" s="1"/>
  <c r="B43" i="10"/>
  <c r="H43" i="6"/>
  <c r="U33" i="2"/>
  <c r="T36" i="3"/>
  <c r="U31" i="6"/>
  <c r="U36" i="7"/>
  <c r="T34" i="8"/>
  <c r="U36" i="13"/>
  <c r="U33" i="14"/>
  <c r="T47" i="14"/>
  <c r="U47" i="14"/>
  <c r="U33" i="19"/>
  <c r="D8" i="17"/>
  <c r="L8" i="16"/>
  <c r="L61" i="16" s="1"/>
  <c r="D8" i="20"/>
  <c r="D61" i="20" s="1"/>
  <c r="D65" i="20" s="1"/>
  <c r="L8" i="7"/>
  <c r="R28" i="7"/>
  <c r="C43" i="17"/>
  <c r="J43" i="9"/>
  <c r="T13" i="9"/>
  <c r="T49" i="13"/>
  <c r="U49" i="13"/>
  <c r="I8" i="2"/>
  <c r="I61" i="2" s="1"/>
  <c r="I65" i="2" s="1"/>
  <c r="W43" i="19"/>
  <c r="U14" i="1"/>
  <c r="U31" i="1"/>
  <c r="U13" i="9"/>
  <c r="P62" i="13"/>
  <c r="D8" i="14"/>
  <c r="U14" i="4"/>
  <c r="T16" i="7"/>
  <c r="U16" i="7"/>
  <c r="T31" i="12"/>
  <c r="T54" i="16"/>
  <c r="U54" i="16"/>
  <c r="U33" i="17"/>
  <c r="T23" i="20"/>
  <c r="M8" i="16"/>
  <c r="H8" i="14"/>
  <c r="O8" i="8"/>
  <c r="O61" i="8" s="1"/>
  <c r="I8" i="6"/>
  <c r="I8" i="3"/>
  <c r="W8" i="13"/>
  <c r="H43" i="13"/>
  <c r="K43" i="9"/>
  <c r="O43" i="4"/>
  <c r="V43" i="16"/>
  <c r="V43" i="5"/>
  <c r="F43" i="10"/>
  <c r="T36" i="7"/>
  <c r="U13" i="13"/>
  <c r="U22" i="20"/>
  <c r="G8" i="13"/>
  <c r="G61" i="13" s="1"/>
  <c r="G65" i="13" s="1"/>
  <c r="N8" i="7"/>
  <c r="N61" i="7" s="1"/>
  <c r="M8" i="4"/>
  <c r="M61" i="4" s="1"/>
  <c r="V8" i="9"/>
  <c r="H43" i="1"/>
  <c r="O43" i="11"/>
  <c r="B43" i="6"/>
  <c r="W43" i="5"/>
  <c r="F43" i="15"/>
  <c r="G43" i="10"/>
  <c r="C43" i="3"/>
  <c r="D8" i="19"/>
  <c r="D61" i="19" s="1"/>
  <c r="D65" i="19" s="1"/>
  <c r="M8" i="18"/>
  <c r="S8" i="18" s="1"/>
  <c r="H8" i="13"/>
  <c r="H61" i="13" s="1"/>
  <c r="H65" i="13" s="1"/>
  <c r="F8" i="8"/>
  <c r="O8" i="7"/>
  <c r="S8" i="7" s="1"/>
  <c r="W8" i="9"/>
  <c r="R28" i="3"/>
  <c r="I43" i="1"/>
  <c r="H43" i="17"/>
  <c r="C43" i="6"/>
  <c r="V43" i="4"/>
  <c r="G43" i="15"/>
  <c r="G61" i="15" s="1"/>
  <c r="G65" i="15" s="1"/>
  <c r="C43" i="8"/>
  <c r="D43" i="3"/>
  <c r="V43" i="11"/>
  <c r="V61" i="11" s="1"/>
  <c r="V65" i="11" s="1"/>
  <c r="T20" i="6"/>
  <c r="U46" i="7"/>
  <c r="T23" i="10"/>
  <c r="T46" i="14"/>
  <c r="L8" i="10"/>
  <c r="G8" i="8"/>
  <c r="L8" i="8"/>
  <c r="L61" i="8" s="1"/>
  <c r="L65" i="8" s="1"/>
  <c r="J43" i="1"/>
  <c r="G43" i="9"/>
  <c r="G61" i="9" s="1"/>
  <c r="G65" i="9" s="1"/>
  <c r="D43" i="6"/>
  <c r="D61" i="6" s="1"/>
  <c r="D65" i="6" s="1"/>
  <c r="H43" i="15"/>
  <c r="D43" i="8"/>
  <c r="D61" i="8" s="1"/>
  <c r="D65" i="8" s="1"/>
  <c r="I43" i="18"/>
  <c r="I61" i="18" s="1"/>
  <c r="I65" i="18" s="1"/>
  <c r="B43" i="15"/>
  <c r="B43" i="7"/>
  <c r="J43" i="6"/>
  <c r="H43" i="18"/>
  <c r="C43" i="16"/>
  <c r="N43" i="10"/>
  <c r="V43" i="19"/>
  <c r="V61" i="19" s="1"/>
  <c r="V65" i="19" s="1"/>
  <c r="G43" i="1"/>
  <c r="B43" i="19"/>
  <c r="U34" i="9"/>
  <c r="U55" i="10"/>
  <c r="T25" i="11"/>
  <c r="R44" i="12"/>
  <c r="E62" i="15"/>
  <c r="U62" i="15" s="1"/>
  <c r="T46" i="19"/>
  <c r="G8" i="20"/>
  <c r="G61" i="20" s="1"/>
  <c r="G65" i="20" s="1"/>
  <c r="I8" i="17"/>
  <c r="I61" i="17" s="1"/>
  <c r="I65" i="17" s="1"/>
  <c r="H8" i="9"/>
  <c r="H61" i="9" s="1"/>
  <c r="H65" i="9" s="1"/>
  <c r="K8" i="2"/>
  <c r="K61" i="2" s="1"/>
  <c r="K65" i="2" s="1"/>
  <c r="V8" i="14"/>
  <c r="V61" i="14" s="1"/>
  <c r="V65" i="14" s="1"/>
  <c r="S28" i="9"/>
  <c r="M43" i="20"/>
  <c r="S43" i="20" s="1"/>
  <c r="G43" i="19"/>
  <c r="U60" i="20"/>
  <c r="F43" i="20"/>
  <c r="N43" i="20"/>
  <c r="N61" i="20" s="1"/>
  <c r="N65" i="20" s="1"/>
  <c r="H43" i="20"/>
  <c r="K43" i="20"/>
  <c r="F61" i="20"/>
  <c r="F65" i="20" s="1"/>
  <c r="T51" i="20"/>
  <c r="T50" i="20"/>
  <c r="E28" i="20"/>
  <c r="P28" i="20"/>
  <c r="Q28" i="20"/>
  <c r="H8" i="20"/>
  <c r="H61" i="20" s="1"/>
  <c r="H65" i="20" s="1"/>
  <c r="I8" i="20"/>
  <c r="I61" i="20" s="1"/>
  <c r="I65" i="20" s="1"/>
  <c r="V8" i="20"/>
  <c r="V61" i="20" s="1"/>
  <c r="V65" i="20" s="1"/>
  <c r="U15" i="20"/>
  <c r="P9" i="20"/>
  <c r="P8" i="20" s="1"/>
  <c r="T11" i="20"/>
  <c r="E62" i="19"/>
  <c r="U62" i="19" s="1"/>
  <c r="Q62" i="19"/>
  <c r="T64" i="19"/>
  <c r="J43" i="19"/>
  <c r="I43" i="19"/>
  <c r="K43" i="19"/>
  <c r="W61" i="19"/>
  <c r="W65" i="19" s="1"/>
  <c r="C43" i="19"/>
  <c r="E56" i="19"/>
  <c r="U56" i="19" s="1"/>
  <c r="L61" i="19"/>
  <c r="L65" i="19" s="1"/>
  <c r="H61" i="19"/>
  <c r="H65" i="19" s="1"/>
  <c r="T51" i="19"/>
  <c r="P44" i="19"/>
  <c r="U50" i="19"/>
  <c r="S28" i="19"/>
  <c r="G8" i="19"/>
  <c r="G61" i="19" s="1"/>
  <c r="G65" i="19" s="1"/>
  <c r="O8" i="19"/>
  <c r="O61" i="19" s="1"/>
  <c r="O65" i="19" s="1"/>
  <c r="I8" i="19"/>
  <c r="Q28" i="19"/>
  <c r="T39" i="19"/>
  <c r="T35" i="19"/>
  <c r="F8" i="19"/>
  <c r="R28" i="19"/>
  <c r="S9" i="19"/>
  <c r="Q9" i="19"/>
  <c r="M8" i="19"/>
  <c r="U11" i="19"/>
  <c r="N8" i="19"/>
  <c r="P62" i="18"/>
  <c r="Q62" i="18"/>
  <c r="T60" i="18"/>
  <c r="O61" i="18"/>
  <c r="O65" i="18" s="1"/>
  <c r="C43" i="18"/>
  <c r="L43" i="18"/>
  <c r="R43" i="18" s="1"/>
  <c r="M43" i="18"/>
  <c r="S43" i="18" s="1"/>
  <c r="W61" i="18"/>
  <c r="W65" i="18" s="1"/>
  <c r="V43" i="18"/>
  <c r="D61" i="18"/>
  <c r="D65" i="18" s="1"/>
  <c r="G61" i="18"/>
  <c r="G65" i="18" s="1"/>
  <c r="U49" i="18"/>
  <c r="H61" i="18"/>
  <c r="H65" i="18" s="1"/>
  <c r="T48" i="18"/>
  <c r="T52" i="18"/>
  <c r="V8" i="18"/>
  <c r="F8" i="18"/>
  <c r="F61" i="18" s="1"/>
  <c r="F65" i="18" s="1"/>
  <c r="N8" i="18"/>
  <c r="N61" i="18" s="1"/>
  <c r="N65" i="18" s="1"/>
  <c r="L8" i="18"/>
  <c r="R8" i="18" s="1"/>
  <c r="E28" i="18"/>
  <c r="P28" i="18"/>
  <c r="R9" i="18"/>
  <c r="L61" i="18"/>
  <c r="E62" i="17"/>
  <c r="U62" i="17" s="1"/>
  <c r="P62" i="17"/>
  <c r="T64" i="17"/>
  <c r="E56" i="17"/>
  <c r="U56" i="17" s="1"/>
  <c r="P56" i="17"/>
  <c r="G61" i="17"/>
  <c r="G65" i="17" s="1"/>
  <c r="H61" i="17"/>
  <c r="H65" i="17" s="1"/>
  <c r="L61" i="17"/>
  <c r="L65" i="17" s="1"/>
  <c r="R44" i="17"/>
  <c r="T51" i="17"/>
  <c r="D61" i="17"/>
  <c r="D65" i="17" s="1"/>
  <c r="F8" i="17"/>
  <c r="F61" i="17" s="1"/>
  <c r="F65" i="17" s="1"/>
  <c r="U38" i="17"/>
  <c r="Q9" i="17"/>
  <c r="E62" i="16"/>
  <c r="U62" i="16" s="1"/>
  <c r="Q62" i="16"/>
  <c r="T64" i="16"/>
  <c r="D61" i="16"/>
  <c r="D65" i="16" s="1"/>
  <c r="J43" i="16"/>
  <c r="J61" i="16" s="1"/>
  <c r="J65" i="16" s="1"/>
  <c r="B43" i="16"/>
  <c r="K43" i="16"/>
  <c r="F61" i="16"/>
  <c r="F65" i="16" s="1"/>
  <c r="N61" i="16"/>
  <c r="N65" i="16" s="1"/>
  <c r="G61" i="16"/>
  <c r="G65" i="16" s="1"/>
  <c r="U50" i="16"/>
  <c r="H61" i="16"/>
  <c r="H65" i="16" s="1"/>
  <c r="I61" i="16"/>
  <c r="I65" i="16" s="1"/>
  <c r="T42" i="16"/>
  <c r="S28" i="16"/>
  <c r="T35" i="16"/>
  <c r="T18" i="16"/>
  <c r="R9" i="16"/>
  <c r="P9" i="16"/>
  <c r="T64" i="15"/>
  <c r="O61" i="15"/>
  <c r="O65" i="15" s="1"/>
  <c r="D43" i="15"/>
  <c r="M43" i="15"/>
  <c r="S43" i="15" s="1"/>
  <c r="T58" i="15"/>
  <c r="W43" i="15"/>
  <c r="W61" i="15" s="1"/>
  <c r="W65" i="15" s="1"/>
  <c r="N61" i="15"/>
  <c r="N65" i="15" s="1"/>
  <c r="T51" i="15"/>
  <c r="P44" i="15"/>
  <c r="H8" i="15"/>
  <c r="T41" i="15"/>
  <c r="U40" i="15"/>
  <c r="V8" i="15"/>
  <c r="V61" i="15" s="1"/>
  <c r="V65" i="15" s="1"/>
  <c r="E28" i="15"/>
  <c r="C8" i="15"/>
  <c r="D8" i="15"/>
  <c r="I8" i="15"/>
  <c r="F8" i="15"/>
  <c r="Q9" i="15"/>
  <c r="T18" i="15"/>
  <c r="R9" i="15"/>
  <c r="S9" i="15"/>
  <c r="M8" i="15"/>
  <c r="M61" i="15" s="1"/>
  <c r="H43" i="14"/>
  <c r="G61" i="14"/>
  <c r="G65" i="14" s="1"/>
  <c r="B43" i="14"/>
  <c r="K43" i="14"/>
  <c r="C43" i="14"/>
  <c r="L43" i="14"/>
  <c r="R43" i="14" s="1"/>
  <c r="W61" i="14"/>
  <c r="W65" i="14" s="1"/>
  <c r="T58" i="14"/>
  <c r="D61" i="14"/>
  <c r="D65" i="14" s="1"/>
  <c r="H61" i="14"/>
  <c r="H65" i="14" s="1"/>
  <c r="I61" i="14"/>
  <c r="I65" i="14" s="1"/>
  <c r="T52" i="14"/>
  <c r="T42" i="14"/>
  <c r="T19" i="14"/>
  <c r="M8" i="14"/>
  <c r="U11" i="14"/>
  <c r="C43" i="13"/>
  <c r="L43" i="13"/>
  <c r="R43" i="13" s="1"/>
  <c r="P56" i="13"/>
  <c r="F61" i="13"/>
  <c r="F65" i="13" s="1"/>
  <c r="B43" i="13"/>
  <c r="K43" i="13"/>
  <c r="U58" i="13"/>
  <c r="O61" i="13"/>
  <c r="O65" i="13" s="1"/>
  <c r="T48" i="13"/>
  <c r="I61" i="13"/>
  <c r="I65" i="13" s="1"/>
  <c r="D8" i="13"/>
  <c r="D61" i="13" s="1"/>
  <c r="D65" i="13" s="1"/>
  <c r="M8" i="13"/>
  <c r="M61" i="13" s="1"/>
  <c r="M65" i="13" s="1"/>
  <c r="L61" i="13"/>
  <c r="Q9" i="13"/>
  <c r="Q56" i="12"/>
  <c r="U48" i="12"/>
  <c r="M61" i="12"/>
  <c r="M65" i="12" s="1"/>
  <c r="I61" i="12"/>
  <c r="I65" i="12" s="1"/>
  <c r="T49" i="12"/>
  <c r="F61" i="12"/>
  <c r="F65" i="12" s="1"/>
  <c r="U42" i="12"/>
  <c r="U41" i="12"/>
  <c r="S28" i="12"/>
  <c r="T29" i="12"/>
  <c r="G8" i="12"/>
  <c r="T18" i="12"/>
  <c r="L61" i="12"/>
  <c r="R8" i="12"/>
  <c r="T11" i="12"/>
  <c r="P62" i="11"/>
  <c r="F61" i="11"/>
  <c r="F65" i="11" s="1"/>
  <c r="J43" i="11"/>
  <c r="H43" i="11"/>
  <c r="I43" i="11"/>
  <c r="I61" i="11" s="1"/>
  <c r="I65" i="11" s="1"/>
  <c r="W43" i="11"/>
  <c r="W61" i="11" s="1"/>
  <c r="W65" i="11" s="1"/>
  <c r="Q44" i="11"/>
  <c r="H61" i="11"/>
  <c r="H65" i="11" s="1"/>
  <c r="U41" i="11"/>
  <c r="T38" i="11"/>
  <c r="D8" i="11"/>
  <c r="D61" i="11" s="1"/>
  <c r="D65" i="11" s="1"/>
  <c r="M8" i="11"/>
  <c r="M61" i="11" s="1"/>
  <c r="G8" i="11"/>
  <c r="G61" i="11" s="1"/>
  <c r="G65" i="11" s="1"/>
  <c r="O8" i="11"/>
  <c r="O61" i="11" s="1"/>
  <c r="O65" i="11" s="1"/>
  <c r="L8" i="11"/>
  <c r="N61" i="11"/>
  <c r="P62" i="10"/>
  <c r="N61" i="10"/>
  <c r="N65" i="10" s="1"/>
  <c r="F61" i="10"/>
  <c r="F65" i="10" s="1"/>
  <c r="C43" i="10"/>
  <c r="L43" i="10"/>
  <c r="R43" i="10" s="1"/>
  <c r="E56" i="10"/>
  <c r="U56" i="10" s="1"/>
  <c r="V43" i="10"/>
  <c r="V61" i="10" s="1"/>
  <c r="V65" i="10" s="1"/>
  <c r="W43" i="10"/>
  <c r="D61" i="10"/>
  <c r="D65" i="10" s="1"/>
  <c r="M61" i="10"/>
  <c r="M65" i="10" s="1"/>
  <c r="P44" i="10"/>
  <c r="U50" i="10"/>
  <c r="S28" i="10"/>
  <c r="T39" i="10"/>
  <c r="T35" i="10"/>
  <c r="G8" i="10"/>
  <c r="H8" i="10"/>
  <c r="H61" i="10" s="1"/>
  <c r="H65" i="10" s="1"/>
  <c r="W8" i="10"/>
  <c r="O8" i="10"/>
  <c r="S8" i="10" s="1"/>
  <c r="T29" i="10"/>
  <c r="I8" i="10"/>
  <c r="I61" i="10" s="1"/>
  <c r="I65" i="10" s="1"/>
  <c r="R9" i="10"/>
  <c r="S9" i="10"/>
  <c r="U19" i="10"/>
  <c r="T15" i="10"/>
  <c r="R8" i="10"/>
  <c r="U11" i="10"/>
  <c r="Q44" i="9"/>
  <c r="L61" i="9"/>
  <c r="L65" i="9" s="1"/>
  <c r="R65" i="9" s="1"/>
  <c r="T35" i="9"/>
  <c r="M8" i="9"/>
  <c r="D8" i="9"/>
  <c r="D61" i="9" s="1"/>
  <c r="D65" i="9" s="1"/>
  <c r="F8" i="9"/>
  <c r="F61" i="9" s="1"/>
  <c r="F65" i="9" s="1"/>
  <c r="S9" i="9"/>
  <c r="R8" i="9"/>
  <c r="R61" i="9"/>
  <c r="Q62" i="8"/>
  <c r="M61" i="8"/>
  <c r="M65" i="8" s="1"/>
  <c r="Q56" i="8"/>
  <c r="J43" i="8"/>
  <c r="B43" i="8"/>
  <c r="K43" i="8"/>
  <c r="T58" i="8"/>
  <c r="F61" i="8"/>
  <c r="F65" i="8" s="1"/>
  <c r="G61" i="8"/>
  <c r="G65" i="8" s="1"/>
  <c r="U48" i="8"/>
  <c r="T51" i="8"/>
  <c r="I8" i="8"/>
  <c r="U38" i="8"/>
  <c r="W8" i="8"/>
  <c r="R9" i="8"/>
  <c r="P9" i="8"/>
  <c r="S8" i="8"/>
  <c r="N61" i="8"/>
  <c r="G61" i="7"/>
  <c r="G65" i="7" s="1"/>
  <c r="H61" i="7"/>
  <c r="H65" i="7" s="1"/>
  <c r="W61" i="7"/>
  <c r="W65" i="7" s="1"/>
  <c r="D43" i="7"/>
  <c r="D61" i="7" s="1"/>
  <c r="D65" i="7" s="1"/>
  <c r="M43" i="7"/>
  <c r="S43" i="7" s="1"/>
  <c r="V43" i="7"/>
  <c r="V61" i="7" s="1"/>
  <c r="V65" i="7" s="1"/>
  <c r="U58" i="7"/>
  <c r="P44" i="7"/>
  <c r="F61" i="7"/>
  <c r="F65" i="7" s="1"/>
  <c r="L61" i="7"/>
  <c r="L65" i="7" s="1"/>
  <c r="T51" i="7"/>
  <c r="T50" i="7"/>
  <c r="T40" i="7"/>
  <c r="I8" i="7"/>
  <c r="I61" i="7" s="1"/>
  <c r="I65" i="7" s="1"/>
  <c r="T15" i="7"/>
  <c r="S9" i="7"/>
  <c r="T11" i="7"/>
  <c r="E62" i="6"/>
  <c r="U62" i="6" s="1"/>
  <c r="Q62" i="6"/>
  <c r="T64" i="6"/>
  <c r="H61" i="6"/>
  <c r="H65" i="6" s="1"/>
  <c r="I61" i="6"/>
  <c r="I65" i="6" s="1"/>
  <c r="V43" i="6"/>
  <c r="V61" i="6" s="1"/>
  <c r="V65" i="6" s="1"/>
  <c r="P56" i="6"/>
  <c r="W43" i="6"/>
  <c r="W61" i="6" s="1"/>
  <c r="W65" i="6" s="1"/>
  <c r="L61" i="6"/>
  <c r="L65" i="6" s="1"/>
  <c r="E44" i="6"/>
  <c r="F61" i="6"/>
  <c r="F65" i="6" s="1"/>
  <c r="T40" i="6"/>
  <c r="T39" i="6"/>
  <c r="G8" i="6"/>
  <c r="G61" i="6" s="1"/>
  <c r="G65" i="6" s="1"/>
  <c r="O8" i="6"/>
  <c r="R8" i="6"/>
  <c r="O61" i="6"/>
  <c r="T11" i="6"/>
  <c r="N61" i="5"/>
  <c r="N65" i="5" s="1"/>
  <c r="L43" i="5"/>
  <c r="R43" i="5" s="1"/>
  <c r="D61" i="5"/>
  <c r="D65" i="5" s="1"/>
  <c r="B43" i="5"/>
  <c r="K43" i="5"/>
  <c r="H61" i="5"/>
  <c r="H65" i="5" s="1"/>
  <c r="O61" i="5"/>
  <c r="O65" i="5" s="1"/>
  <c r="F61" i="5"/>
  <c r="F65" i="5" s="1"/>
  <c r="V61" i="5"/>
  <c r="V65" i="5" s="1"/>
  <c r="G61" i="5"/>
  <c r="G65" i="5" s="1"/>
  <c r="U51" i="5"/>
  <c r="W61" i="5"/>
  <c r="W65" i="5" s="1"/>
  <c r="U38" i="5"/>
  <c r="I8" i="5"/>
  <c r="I61" i="5" s="1"/>
  <c r="I65" i="5" s="1"/>
  <c r="L8" i="5"/>
  <c r="T18" i="5"/>
  <c r="T15" i="5"/>
  <c r="P9" i="5"/>
  <c r="L61" i="5"/>
  <c r="R8" i="5"/>
  <c r="M61" i="5"/>
  <c r="S8" i="5"/>
  <c r="F43" i="4"/>
  <c r="N43" i="4"/>
  <c r="H43" i="4"/>
  <c r="J43" i="4"/>
  <c r="Q56" i="4"/>
  <c r="H61" i="4"/>
  <c r="H65" i="4" s="1"/>
  <c r="I61" i="4"/>
  <c r="I65" i="4" s="1"/>
  <c r="T52" i="4"/>
  <c r="G8" i="4"/>
  <c r="G61" i="4" s="1"/>
  <c r="G65" i="4" s="1"/>
  <c r="O8" i="4"/>
  <c r="O61" i="4" s="1"/>
  <c r="O65" i="4" s="1"/>
  <c r="F8" i="4"/>
  <c r="N8" i="4"/>
  <c r="S9" i="4"/>
  <c r="R9" i="4"/>
  <c r="T11" i="4"/>
  <c r="L8" i="4"/>
  <c r="Q62" i="3"/>
  <c r="I43" i="3"/>
  <c r="J43" i="3"/>
  <c r="B43" i="3"/>
  <c r="K43" i="3"/>
  <c r="P56" i="3"/>
  <c r="U58" i="3"/>
  <c r="W61" i="3"/>
  <c r="W65" i="3" s="1"/>
  <c r="H61" i="3"/>
  <c r="H65" i="3" s="1"/>
  <c r="I61" i="3"/>
  <c r="I65" i="3" s="1"/>
  <c r="O61" i="3"/>
  <c r="O65" i="3" s="1"/>
  <c r="T50" i="3"/>
  <c r="T49" i="3"/>
  <c r="T42" i="3"/>
  <c r="V8" i="3"/>
  <c r="Q28" i="3"/>
  <c r="B8" i="3"/>
  <c r="K8" i="3"/>
  <c r="G8" i="3"/>
  <c r="G61" i="3" s="1"/>
  <c r="G65" i="3" s="1"/>
  <c r="J8" i="3"/>
  <c r="J61" i="3" s="1"/>
  <c r="J65" i="3" s="1"/>
  <c r="C8" i="3"/>
  <c r="C61" i="3" s="1"/>
  <c r="C65" i="3" s="1"/>
  <c r="L8" i="3"/>
  <c r="L61" i="3" s="1"/>
  <c r="D8" i="3"/>
  <c r="D61" i="3" s="1"/>
  <c r="D65" i="3" s="1"/>
  <c r="M8" i="3"/>
  <c r="M61" i="3" s="1"/>
  <c r="M65" i="3" s="1"/>
  <c r="F8" i="3"/>
  <c r="F61" i="3" s="1"/>
  <c r="F65" i="3" s="1"/>
  <c r="N8" i="3"/>
  <c r="N61" i="3" s="1"/>
  <c r="N65" i="3" s="1"/>
  <c r="P62" i="2"/>
  <c r="N61" i="2"/>
  <c r="N65" i="2" s="1"/>
  <c r="C43" i="2"/>
  <c r="C61" i="2" s="1"/>
  <c r="C65" i="2" s="1"/>
  <c r="L43" i="2"/>
  <c r="R43" i="2" s="1"/>
  <c r="Q56" i="2"/>
  <c r="V61" i="2"/>
  <c r="V65" i="2" s="1"/>
  <c r="W43" i="2"/>
  <c r="W61" i="2" s="1"/>
  <c r="W65" i="2" s="1"/>
  <c r="L61" i="2"/>
  <c r="L65" i="2" s="1"/>
  <c r="R65" i="2" s="1"/>
  <c r="M61" i="2"/>
  <c r="M65" i="2" s="1"/>
  <c r="J61" i="2"/>
  <c r="J65" i="2" s="1"/>
  <c r="B61" i="2"/>
  <c r="B65" i="2" s="1"/>
  <c r="D61" i="2"/>
  <c r="D65" i="2" s="1"/>
  <c r="F61" i="2"/>
  <c r="F65" i="2" s="1"/>
  <c r="G61" i="2"/>
  <c r="G65" i="2" s="1"/>
  <c r="P28" i="2"/>
  <c r="H8" i="2"/>
  <c r="H61" i="2" s="1"/>
  <c r="H65" i="2" s="1"/>
  <c r="R8" i="2"/>
  <c r="O61" i="2"/>
  <c r="S8" i="2"/>
  <c r="E62" i="1"/>
  <c r="U62" i="1" s="1"/>
  <c r="P62" i="1"/>
  <c r="Q62" i="1"/>
  <c r="G61" i="1"/>
  <c r="G65" i="1" s="1"/>
  <c r="B43" i="1"/>
  <c r="K43" i="1"/>
  <c r="C43" i="1"/>
  <c r="L43" i="1"/>
  <c r="R43" i="1" s="1"/>
  <c r="F61" i="1"/>
  <c r="F65" i="1" s="1"/>
  <c r="U51" i="1"/>
  <c r="T50" i="1"/>
  <c r="T42" i="1"/>
  <c r="U35" i="1"/>
  <c r="D8" i="1"/>
  <c r="M8" i="1"/>
  <c r="M61" i="1" s="1"/>
  <c r="M65" i="1" s="1"/>
  <c r="T19" i="1"/>
  <c r="T18" i="1"/>
  <c r="P9" i="1"/>
  <c r="O61" i="1"/>
  <c r="N8" i="1"/>
  <c r="U15" i="1"/>
  <c r="T11" i="1"/>
  <c r="T34" i="1"/>
  <c r="U58" i="1"/>
  <c r="U32" i="2"/>
  <c r="T32" i="2"/>
  <c r="U40" i="2"/>
  <c r="T40" i="2"/>
  <c r="T60" i="2"/>
  <c r="U22" i="3"/>
  <c r="T53" i="3"/>
  <c r="T60" i="3"/>
  <c r="U60" i="3"/>
  <c r="U18" i="4"/>
  <c r="U24" i="4"/>
  <c r="T24" i="4"/>
  <c r="P28" i="4"/>
  <c r="T21" i="1"/>
  <c r="E9" i="2"/>
  <c r="U10" i="2"/>
  <c r="T10" i="2"/>
  <c r="T20" i="1"/>
  <c r="T25" i="1"/>
  <c r="T33" i="1"/>
  <c r="T38" i="1"/>
  <c r="U47" i="1"/>
  <c r="T47" i="1"/>
  <c r="T57" i="1"/>
  <c r="U59" i="1"/>
  <c r="T59" i="1"/>
  <c r="P9" i="2"/>
  <c r="P8" i="2" s="1"/>
  <c r="U17" i="2"/>
  <c r="U25" i="2"/>
  <c r="E9" i="3"/>
  <c r="T10" i="3"/>
  <c r="U18" i="3"/>
  <c r="T18" i="3"/>
  <c r="E28" i="3"/>
  <c r="T29" i="3"/>
  <c r="U29" i="3"/>
  <c r="Q28" i="4"/>
  <c r="Q9" i="2"/>
  <c r="U18" i="2"/>
  <c r="T18" i="2"/>
  <c r="P9" i="3"/>
  <c r="U55" i="4"/>
  <c r="T55" i="4"/>
  <c r="Q9" i="3"/>
  <c r="E28" i="1"/>
  <c r="U29" i="1"/>
  <c r="T29" i="1"/>
  <c r="P28" i="1"/>
  <c r="P8" i="1" s="1"/>
  <c r="U17" i="3"/>
  <c r="T17" i="3"/>
  <c r="U25" i="3"/>
  <c r="T25" i="3"/>
  <c r="U35" i="3"/>
  <c r="T35" i="3"/>
  <c r="U55" i="1"/>
  <c r="T55" i="1"/>
  <c r="U46" i="1"/>
  <c r="T46" i="1"/>
  <c r="T30" i="1"/>
  <c r="T41" i="1"/>
  <c r="E44" i="1"/>
  <c r="U53" i="1"/>
  <c r="P56" i="1"/>
  <c r="U11" i="2"/>
  <c r="T11" i="2"/>
  <c r="U23" i="2"/>
  <c r="U46" i="2"/>
  <c r="U54" i="2"/>
  <c r="U38" i="3"/>
  <c r="T38" i="3"/>
  <c r="U46" i="3"/>
  <c r="T25" i="4"/>
  <c r="U25" i="4"/>
  <c r="U33" i="4"/>
  <c r="T33" i="4"/>
  <c r="U48" i="4"/>
  <c r="E56" i="1"/>
  <c r="T12" i="1"/>
  <c r="T17" i="1"/>
  <c r="Q28" i="1"/>
  <c r="U23" i="1"/>
  <c r="U36" i="1"/>
  <c r="P44" i="1"/>
  <c r="T52" i="1"/>
  <c r="U54" i="1"/>
  <c r="T54" i="1"/>
  <c r="U60" i="1"/>
  <c r="T60" i="1"/>
  <c r="U36" i="2"/>
  <c r="U10" i="3"/>
  <c r="U12" i="3"/>
  <c r="T12" i="3"/>
  <c r="T23" i="3"/>
  <c r="U33" i="3"/>
  <c r="T47" i="3"/>
  <c r="U54" i="3"/>
  <c r="T64" i="3"/>
  <c r="U40" i="4"/>
  <c r="T40" i="4"/>
  <c r="T49" i="4"/>
  <c r="U49" i="4"/>
  <c r="U60" i="4"/>
  <c r="T60" i="4"/>
  <c r="U16" i="1"/>
  <c r="T16" i="1"/>
  <c r="Q9" i="1"/>
  <c r="Q8" i="1" s="1"/>
  <c r="T10" i="1"/>
  <c r="U24" i="1"/>
  <c r="T24" i="1"/>
  <c r="U37" i="1"/>
  <c r="T37" i="1"/>
  <c r="Q44" i="1"/>
  <c r="U19" i="2"/>
  <c r="T19" i="2"/>
  <c r="U27" i="2"/>
  <c r="T27" i="2"/>
  <c r="E28" i="2"/>
  <c r="U29" i="2"/>
  <c r="U50" i="2"/>
  <c r="T50" i="2"/>
  <c r="E62" i="2"/>
  <c r="T63" i="2"/>
  <c r="T16" i="3"/>
  <c r="U16" i="3"/>
  <c r="T24" i="3"/>
  <c r="U24" i="3"/>
  <c r="U39" i="3"/>
  <c r="U41" i="3"/>
  <c r="T41" i="3"/>
  <c r="E56" i="3"/>
  <c r="U57" i="3"/>
  <c r="U23" i="4"/>
  <c r="E62" i="4"/>
  <c r="T63" i="4"/>
  <c r="U63" i="4"/>
  <c r="T14" i="5"/>
  <c r="T21" i="5"/>
  <c r="U33" i="5"/>
  <c r="T39" i="5"/>
  <c r="U40" i="5"/>
  <c r="U47" i="5"/>
  <c r="U53" i="5"/>
  <c r="T64" i="5"/>
  <c r="Q9" i="6"/>
  <c r="T13" i="6"/>
  <c r="U14" i="6"/>
  <c r="T19" i="6"/>
  <c r="U20" i="6"/>
  <c r="T25" i="6"/>
  <c r="U36" i="6"/>
  <c r="T42" i="6"/>
  <c r="U45" i="6"/>
  <c r="T50" i="6"/>
  <c r="U51" i="6"/>
  <c r="T60" i="6"/>
  <c r="P9" i="7"/>
  <c r="T13" i="7"/>
  <c r="U25" i="7"/>
  <c r="T25" i="7"/>
  <c r="Q28" i="7"/>
  <c r="U35" i="7"/>
  <c r="T39" i="7"/>
  <c r="U45" i="7"/>
  <c r="T49" i="7"/>
  <c r="T15" i="8"/>
  <c r="U26" i="8"/>
  <c r="T26" i="8"/>
  <c r="T32" i="8"/>
  <c r="U32" i="8"/>
  <c r="T40" i="8"/>
  <c r="U40" i="8"/>
  <c r="T50" i="8"/>
  <c r="U50" i="8"/>
  <c r="P28" i="3"/>
  <c r="E28" i="4"/>
  <c r="Q44" i="4"/>
  <c r="E9" i="5"/>
  <c r="Q28" i="5"/>
  <c r="T52" i="5"/>
  <c r="U37" i="6"/>
  <c r="T46" i="6"/>
  <c r="Q56" i="6"/>
  <c r="P62" i="6"/>
  <c r="Q9" i="7"/>
  <c r="Q8" i="7" s="1"/>
  <c r="U31" i="7"/>
  <c r="T34" i="7"/>
  <c r="T64" i="7"/>
  <c r="U64" i="7"/>
  <c r="T23" i="8"/>
  <c r="Q9" i="9"/>
  <c r="E56" i="5"/>
  <c r="U57" i="5"/>
  <c r="U64" i="8"/>
  <c r="T64" i="8"/>
  <c r="T12" i="9"/>
  <c r="U12" i="9"/>
  <c r="T20" i="9"/>
  <c r="U20" i="9"/>
  <c r="T41" i="9"/>
  <c r="U41" i="9"/>
  <c r="P62" i="4"/>
  <c r="Q9" i="5"/>
  <c r="Q8" i="5" s="1"/>
  <c r="E28" i="6"/>
  <c r="U29" i="6"/>
  <c r="P44" i="6"/>
  <c r="U31" i="8"/>
  <c r="T31" i="8"/>
  <c r="U39" i="8"/>
  <c r="T39" i="8"/>
  <c r="U49" i="8"/>
  <c r="T49" i="8"/>
  <c r="U24" i="9"/>
  <c r="T24" i="9"/>
  <c r="T33" i="9"/>
  <c r="U33" i="9"/>
  <c r="Q62" i="4"/>
  <c r="E44" i="5"/>
  <c r="Q56" i="5"/>
  <c r="E62" i="5"/>
  <c r="U10" i="6"/>
  <c r="P28" i="6"/>
  <c r="Q44" i="6"/>
  <c r="U30" i="7"/>
  <c r="T30" i="7"/>
  <c r="E62" i="7"/>
  <c r="U63" i="7"/>
  <c r="T63" i="7"/>
  <c r="T11" i="8"/>
  <c r="U11" i="8"/>
  <c r="T19" i="8"/>
  <c r="U19" i="8"/>
  <c r="E62" i="8"/>
  <c r="T63" i="8"/>
  <c r="U10" i="9"/>
  <c r="E28" i="9"/>
  <c r="U29" i="9"/>
  <c r="T29" i="9"/>
  <c r="U63" i="1"/>
  <c r="Q28" i="2"/>
  <c r="E44" i="3"/>
  <c r="E62" i="3"/>
  <c r="U63" i="3"/>
  <c r="E9" i="4"/>
  <c r="T10" i="4"/>
  <c r="T30" i="4"/>
  <c r="T36" i="4"/>
  <c r="T11" i="5"/>
  <c r="U13" i="5"/>
  <c r="T17" i="5"/>
  <c r="P44" i="5"/>
  <c r="P43" i="5" s="1"/>
  <c r="T49" i="5"/>
  <c r="T55" i="5"/>
  <c r="T58" i="5"/>
  <c r="P62" i="5"/>
  <c r="T22" i="6"/>
  <c r="Q28" i="6"/>
  <c r="T53" i="6"/>
  <c r="T63" i="6"/>
  <c r="U17" i="7"/>
  <c r="T17" i="7"/>
  <c r="U37" i="7"/>
  <c r="U47" i="7"/>
  <c r="U60" i="7"/>
  <c r="P62" i="7"/>
  <c r="T27" i="8"/>
  <c r="U27" i="8"/>
  <c r="U11" i="9"/>
  <c r="T11" i="9"/>
  <c r="Q56" i="1"/>
  <c r="T62" i="1"/>
  <c r="E44" i="2"/>
  <c r="E9" i="1"/>
  <c r="T26" i="2"/>
  <c r="T31" i="2"/>
  <c r="T39" i="2"/>
  <c r="P44" i="2"/>
  <c r="T49" i="2"/>
  <c r="E56" i="2"/>
  <c r="T64" i="2"/>
  <c r="T34" i="3"/>
  <c r="P44" i="3"/>
  <c r="T48" i="3"/>
  <c r="U55" i="3"/>
  <c r="T59" i="3"/>
  <c r="P62" i="3"/>
  <c r="P9" i="4"/>
  <c r="T12" i="4"/>
  <c r="T19" i="4"/>
  <c r="U26" i="4"/>
  <c r="T29" i="4"/>
  <c r="T35" i="4"/>
  <c r="T41" i="4"/>
  <c r="T50" i="4"/>
  <c r="U64" i="4"/>
  <c r="T10" i="5"/>
  <c r="T16" i="5"/>
  <c r="T22" i="5"/>
  <c r="T34" i="5"/>
  <c r="U41" i="5"/>
  <c r="Q44" i="5"/>
  <c r="T48" i="5"/>
  <c r="U15" i="6"/>
  <c r="T21" i="6"/>
  <c r="T27" i="6"/>
  <c r="T30" i="6"/>
  <c r="T37" i="6"/>
  <c r="U46" i="6"/>
  <c r="T52" i="6"/>
  <c r="U63" i="6"/>
  <c r="T14" i="7"/>
  <c r="E28" i="7"/>
  <c r="T29" i="7"/>
  <c r="T31" i="7"/>
  <c r="U38" i="7"/>
  <c r="T38" i="7"/>
  <c r="U48" i="7"/>
  <c r="T48" i="7"/>
  <c r="U17" i="8"/>
  <c r="T54" i="8"/>
  <c r="Q44" i="2"/>
  <c r="P56" i="2"/>
  <c r="Q44" i="3"/>
  <c r="Q9" i="4"/>
  <c r="U29" i="4"/>
  <c r="T31" i="4"/>
  <c r="E44" i="4"/>
  <c r="P56" i="4"/>
  <c r="U10" i="5"/>
  <c r="T12" i="5"/>
  <c r="E28" i="5"/>
  <c r="T57" i="5"/>
  <c r="P9" i="6"/>
  <c r="T23" i="6"/>
  <c r="T45" i="6"/>
  <c r="U47" i="6"/>
  <c r="T62" i="6"/>
  <c r="E9" i="7"/>
  <c r="U10" i="7"/>
  <c r="T18" i="7"/>
  <c r="U24" i="7"/>
  <c r="T45" i="7"/>
  <c r="E9" i="8"/>
  <c r="U10" i="8"/>
  <c r="T10" i="8"/>
  <c r="U18" i="8"/>
  <c r="T18" i="8"/>
  <c r="U25" i="8"/>
  <c r="P28" i="8"/>
  <c r="P8" i="8" s="1"/>
  <c r="E9" i="9"/>
  <c r="T10" i="9"/>
  <c r="U16" i="9"/>
  <c r="Q56" i="3"/>
  <c r="P44" i="4"/>
  <c r="P43" i="4" s="1"/>
  <c r="E56" i="4"/>
  <c r="P28" i="5"/>
  <c r="P8" i="5" s="1"/>
  <c r="Q62" i="5"/>
  <c r="E9" i="6"/>
  <c r="Q44" i="7"/>
  <c r="P56" i="7"/>
  <c r="P44" i="8"/>
  <c r="E56" i="8"/>
  <c r="T19" i="9"/>
  <c r="T27" i="9"/>
  <c r="Q28" i="9"/>
  <c r="T32" i="9"/>
  <c r="T40" i="9"/>
  <c r="E44" i="9"/>
  <c r="T50" i="9"/>
  <c r="U51" i="9"/>
  <c r="T12" i="10"/>
  <c r="U13" i="10"/>
  <c r="T20" i="10"/>
  <c r="U21" i="10"/>
  <c r="P28" i="10"/>
  <c r="T33" i="10"/>
  <c r="U34" i="10"/>
  <c r="T41" i="10"/>
  <c r="U42" i="10"/>
  <c r="T51" i="10"/>
  <c r="U52" i="10"/>
  <c r="U57" i="10"/>
  <c r="Q62" i="10"/>
  <c r="U12" i="11"/>
  <c r="T18" i="11"/>
  <c r="U19" i="11"/>
  <c r="T24" i="11"/>
  <c r="U25" i="11"/>
  <c r="T29" i="11"/>
  <c r="U30" i="11"/>
  <c r="T35" i="11"/>
  <c r="T42" i="11"/>
  <c r="E44" i="11"/>
  <c r="T50" i="11"/>
  <c r="Q56" i="11"/>
  <c r="Q43" i="11" s="1"/>
  <c r="U60" i="11"/>
  <c r="E62" i="11"/>
  <c r="E9" i="12"/>
  <c r="T14" i="12"/>
  <c r="U21" i="12"/>
  <c r="T27" i="12"/>
  <c r="Q28" i="12"/>
  <c r="T32" i="12"/>
  <c r="U33" i="12"/>
  <c r="T38" i="12"/>
  <c r="U39" i="12"/>
  <c r="U46" i="12"/>
  <c r="E9" i="13"/>
  <c r="T10" i="13"/>
  <c r="U18" i="13"/>
  <c r="T29" i="13"/>
  <c r="T37" i="13"/>
  <c r="T47" i="13"/>
  <c r="Q9" i="14"/>
  <c r="T26" i="14"/>
  <c r="U26" i="14"/>
  <c r="E28" i="14"/>
  <c r="T29" i="14"/>
  <c r="T35" i="14"/>
  <c r="E62" i="14"/>
  <c r="U63" i="14"/>
  <c r="T63" i="14"/>
  <c r="U13" i="15"/>
  <c r="T13" i="15"/>
  <c r="Q56" i="7"/>
  <c r="Q44" i="8"/>
  <c r="P56" i="8"/>
  <c r="P44" i="9"/>
  <c r="E56" i="9"/>
  <c r="Q28" i="10"/>
  <c r="E44" i="10"/>
  <c r="T64" i="10"/>
  <c r="U13" i="11"/>
  <c r="P44" i="11"/>
  <c r="P9" i="12"/>
  <c r="U52" i="12"/>
  <c r="T12" i="13"/>
  <c r="U19" i="13"/>
  <c r="T19" i="13"/>
  <c r="U29" i="13"/>
  <c r="Q44" i="13"/>
  <c r="Q43" i="13" s="1"/>
  <c r="E56" i="12"/>
  <c r="T57" i="12"/>
  <c r="U17" i="14"/>
  <c r="T17" i="14"/>
  <c r="Q28" i="14"/>
  <c r="T49" i="14"/>
  <c r="U49" i="14"/>
  <c r="T37" i="9"/>
  <c r="T47" i="9"/>
  <c r="T55" i="9"/>
  <c r="Q56" i="9"/>
  <c r="T60" i="9"/>
  <c r="T17" i="10"/>
  <c r="T25" i="10"/>
  <c r="T30" i="10"/>
  <c r="T38" i="10"/>
  <c r="Q44" i="10"/>
  <c r="T48" i="10"/>
  <c r="E28" i="11"/>
  <c r="T40" i="11"/>
  <c r="T47" i="11"/>
  <c r="T53" i="11"/>
  <c r="T50" i="12"/>
  <c r="T59" i="12"/>
  <c r="E62" i="12"/>
  <c r="T63" i="12"/>
  <c r="T11" i="13"/>
  <c r="T20" i="13"/>
  <c r="U27" i="13"/>
  <c r="T27" i="13"/>
  <c r="T14" i="14"/>
  <c r="U25" i="14"/>
  <c r="T25" i="14"/>
  <c r="T31" i="14"/>
  <c r="U31" i="14"/>
  <c r="Q56" i="10"/>
  <c r="E44" i="12"/>
  <c r="U45" i="12"/>
  <c r="T33" i="13"/>
  <c r="U33" i="13"/>
  <c r="T41" i="13"/>
  <c r="U41" i="13"/>
  <c r="T51" i="13"/>
  <c r="U51" i="13"/>
  <c r="T22" i="14"/>
  <c r="T39" i="14"/>
  <c r="U39" i="14"/>
  <c r="E56" i="6"/>
  <c r="E43" i="6" s="1"/>
  <c r="P28" i="7"/>
  <c r="Q62" i="7"/>
  <c r="Q9" i="8"/>
  <c r="Q8" i="8" s="1"/>
  <c r="E28" i="8"/>
  <c r="P62" i="8"/>
  <c r="P9" i="9"/>
  <c r="T45" i="9"/>
  <c r="E62" i="9"/>
  <c r="E9" i="10"/>
  <c r="E9" i="11"/>
  <c r="Q28" i="11"/>
  <c r="T10" i="12"/>
  <c r="T13" i="12"/>
  <c r="P44" i="12"/>
  <c r="T58" i="12"/>
  <c r="U10" i="13"/>
  <c r="U29" i="14"/>
  <c r="U48" i="14"/>
  <c r="T48" i="14"/>
  <c r="T64" i="14"/>
  <c r="U64" i="14"/>
  <c r="U45" i="9"/>
  <c r="P9" i="10"/>
  <c r="E62" i="10"/>
  <c r="T63" i="10"/>
  <c r="P9" i="11"/>
  <c r="E56" i="11"/>
  <c r="U57" i="11"/>
  <c r="Q44" i="12"/>
  <c r="Q43" i="12" s="1"/>
  <c r="E9" i="14"/>
  <c r="T10" i="14"/>
  <c r="U10" i="14"/>
  <c r="U30" i="14"/>
  <c r="T30" i="14"/>
  <c r="U37" i="14"/>
  <c r="T45" i="14"/>
  <c r="T53" i="14"/>
  <c r="E56" i="7"/>
  <c r="Q28" i="8"/>
  <c r="E44" i="8"/>
  <c r="P28" i="9"/>
  <c r="Q62" i="9"/>
  <c r="Q9" i="10"/>
  <c r="E28" i="10"/>
  <c r="U45" i="10"/>
  <c r="T57" i="10"/>
  <c r="Q9" i="11"/>
  <c r="U51" i="11"/>
  <c r="P56" i="11"/>
  <c r="P28" i="12"/>
  <c r="T53" i="12"/>
  <c r="U57" i="12"/>
  <c r="U32" i="13"/>
  <c r="T32" i="13"/>
  <c r="U40" i="13"/>
  <c r="T40" i="13"/>
  <c r="U50" i="13"/>
  <c r="T50" i="13"/>
  <c r="Q56" i="13"/>
  <c r="P9" i="14"/>
  <c r="T18" i="14"/>
  <c r="U18" i="14"/>
  <c r="U38" i="14"/>
  <c r="T38" i="14"/>
  <c r="U45" i="14"/>
  <c r="P9" i="15"/>
  <c r="Q28" i="13"/>
  <c r="Q8" i="13" s="1"/>
  <c r="E44" i="13"/>
  <c r="Q44" i="14"/>
  <c r="U44" i="14" s="1"/>
  <c r="P56" i="14"/>
  <c r="T16" i="15"/>
  <c r="U17" i="15"/>
  <c r="T24" i="15"/>
  <c r="U25" i="15"/>
  <c r="T29" i="15"/>
  <c r="U30" i="15"/>
  <c r="T37" i="15"/>
  <c r="U38" i="15"/>
  <c r="T47" i="15"/>
  <c r="U48" i="15"/>
  <c r="T55" i="15"/>
  <c r="Q56" i="15"/>
  <c r="T60" i="15"/>
  <c r="T62" i="15"/>
  <c r="U63" i="15"/>
  <c r="T16" i="16"/>
  <c r="U17" i="16"/>
  <c r="T24" i="16"/>
  <c r="U25" i="16"/>
  <c r="T29" i="16"/>
  <c r="U30" i="16"/>
  <c r="T37" i="16"/>
  <c r="U38" i="16"/>
  <c r="T47" i="16"/>
  <c r="U48" i="16"/>
  <c r="T55" i="16"/>
  <c r="Q56" i="16"/>
  <c r="T60" i="16"/>
  <c r="T62" i="16"/>
  <c r="U63" i="16"/>
  <c r="E9" i="17"/>
  <c r="T15" i="17"/>
  <c r="U16" i="17"/>
  <c r="T21" i="17"/>
  <c r="P28" i="17"/>
  <c r="T39" i="17"/>
  <c r="T47" i="17"/>
  <c r="U48" i="17"/>
  <c r="T56" i="17"/>
  <c r="T62" i="17"/>
  <c r="Q9" i="18"/>
  <c r="U12" i="18"/>
  <c r="U26" i="18"/>
  <c r="U39" i="18"/>
  <c r="P9" i="19"/>
  <c r="P28" i="19"/>
  <c r="P56" i="12"/>
  <c r="P44" i="13"/>
  <c r="P43" i="13" s="1"/>
  <c r="E56" i="13"/>
  <c r="Q56" i="14"/>
  <c r="E9" i="15"/>
  <c r="U29" i="15"/>
  <c r="E9" i="16"/>
  <c r="P9" i="17"/>
  <c r="Q28" i="17"/>
  <c r="Q8" i="17" s="1"/>
  <c r="U32" i="17"/>
  <c r="T11" i="18"/>
  <c r="T15" i="18"/>
  <c r="U22" i="18"/>
  <c r="T22" i="18"/>
  <c r="U35" i="18"/>
  <c r="T35" i="18"/>
  <c r="U58" i="18"/>
  <c r="T58" i="18"/>
  <c r="U13" i="19"/>
  <c r="T13" i="19"/>
  <c r="U42" i="19"/>
  <c r="T42" i="19"/>
  <c r="T21" i="15"/>
  <c r="T34" i="15"/>
  <c r="T42" i="15"/>
  <c r="P62" i="15"/>
  <c r="Q9" i="16"/>
  <c r="E28" i="16"/>
  <c r="P62" i="16"/>
  <c r="Q56" i="17"/>
  <c r="Q62" i="17"/>
  <c r="U21" i="19"/>
  <c r="T21" i="19"/>
  <c r="P28" i="15"/>
  <c r="P28" i="16"/>
  <c r="P8" i="16" s="1"/>
  <c r="Q28" i="18"/>
  <c r="U28" i="18" s="1"/>
  <c r="E44" i="18"/>
  <c r="U45" i="18"/>
  <c r="T45" i="18"/>
  <c r="U34" i="19"/>
  <c r="T34" i="19"/>
  <c r="P56" i="10"/>
  <c r="P28" i="11"/>
  <c r="Q62" i="11"/>
  <c r="Q9" i="12"/>
  <c r="E28" i="12"/>
  <c r="P62" i="12"/>
  <c r="P9" i="13"/>
  <c r="T45" i="13"/>
  <c r="E62" i="13"/>
  <c r="P28" i="14"/>
  <c r="Q62" i="14"/>
  <c r="Q28" i="15"/>
  <c r="Q8" i="15" s="1"/>
  <c r="E44" i="15"/>
  <c r="Q28" i="16"/>
  <c r="E44" i="16"/>
  <c r="T10" i="17"/>
  <c r="T41" i="17"/>
  <c r="U50" i="17"/>
  <c r="T55" i="17"/>
  <c r="U18" i="18"/>
  <c r="U31" i="18"/>
  <c r="E56" i="15"/>
  <c r="T10" i="16"/>
  <c r="P44" i="16"/>
  <c r="E56" i="16"/>
  <c r="U10" i="17"/>
  <c r="P44" i="17"/>
  <c r="P43" i="17" s="1"/>
  <c r="T49" i="17"/>
  <c r="T57" i="17"/>
  <c r="T63" i="17"/>
  <c r="E9" i="18"/>
  <c r="T10" i="18"/>
  <c r="T27" i="18"/>
  <c r="T40" i="18"/>
  <c r="Q44" i="18"/>
  <c r="T46" i="18"/>
  <c r="U51" i="18"/>
  <c r="U53" i="18"/>
  <c r="T53" i="18"/>
  <c r="U28" i="20"/>
  <c r="T28" i="20"/>
  <c r="P28" i="13"/>
  <c r="T28" i="13" s="1"/>
  <c r="Q62" i="13"/>
  <c r="P44" i="14"/>
  <c r="T44" i="14" s="1"/>
  <c r="E56" i="14"/>
  <c r="U10" i="15"/>
  <c r="Q44" i="15"/>
  <c r="P56" i="15"/>
  <c r="T63" i="15"/>
  <c r="U10" i="16"/>
  <c r="Q44" i="16"/>
  <c r="P56" i="16"/>
  <c r="T63" i="16"/>
  <c r="E28" i="17"/>
  <c r="T33" i="17"/>
  <c r="U40" i="17"/>
  <c r="Q44" i="17"/>
  <c r="U54" i="17"/>
  <c r="U57" i="17"/>
  <c r="U63" i="17"/>
  <c r="P9" i="18"/>
  <c r="U14" i="18"/>
  <c r="T14" i="18"/>
  <c r="E9" i="19"/>
  <c r="E28" i="19"/>
  <c r="S8" i="14"/>
  <c r="B8" i="1"/>
  <c r="J8" i="1"/>
  <c r="B8" i="20"/>
  <c r="B61" i="20" s="1"/>
  <c r="B65" i="20" s="1"/>
  <c r="J8" i="20"/>
  <c r="J61" i="20" s="1"/>
  <c r="J65" i="20" s="1"/>
  <c r="B8" i="19"/>
  <c r="B61" i="19" s="1"/>
  <c r="B65" i="19" s="1"/>
  <c r="J8" i="19"/>
  <c r="J61" i="19" s="1"/>
  <c r="J65" i="19" s="1"/>
  <c r="B8" i="18"/>
  <c r="B61" i="18" s="1"/>
  <c r="B65" i="18" s="1"/>
  <c r="J8" i="18"/>
  <c r="J61" i="18" s="1"/>
  <c r="J65" i="18" s="1"/>
  <c r="B8" i="17"/>
  <c r="B61" i="17" s="1"/>
  <c r="B65" i="17" s="1"/>
  <c r="J8" i="17"/>
  <c r="J61" i="17" s="1"/>
  <c r="J65" i="17" s="1"/>
  <c r="B8" i="16"/>
  <c r="B61" i="16" s="1"/>
  <c r="B65" i="16" s="1"/>
  <c r="J8" i="8"/>
  <c r="C8" i="7"/>
  <c r="K8" i="7"/>
  <c r="K61" i="7" s="1"/>
  <c r="K65" i="7" s="1"/>
  <c r="E44" i="17"/>
  <c r="P44" i="18"/>
  <c r="E56" i="18"/>
  <c r="T64" i="18"/>
  <c r="U10" i="19"/>
  <c r="T17" i="19"/>
  <c r="T25" i="19"/>
  <c r="T30" i="19"/>
  <c r="T38" i="19"/>
  <c r="Q44" i="19"/>
  <c r="T48" i="19"/>
  <c r="P56" i="19"/>
  <c r="P43" i="19" s="1"/>
  <c r="T63" i="19"/>
  <c r="T16" i="20"/>
  <c r="T24" i="20"/>
  <c r="T29" i="20"/>
  <c r="T37" i="20"/>
  <c r="T45" i="20"/>
  <c r="T53" i="20"/>
  <c r="T58" i="20"/>
  <c r="E62" i="20"/>
  <c r="N61" i="14"/>
  <c r="C8" i="1"/>
  <c r="C61" i="1" s="1"/>
  <c r="C65" i="1" s="1"/>
  <c r="K8" i="1"/>
  <c r="K61" i="1" s="1"/>
  <c r="K65" i="1" s="1"/>
  <c r="C8" i="20"/>
  <c r="C61" i="20" s="1"/>
  <c r="C65" i="20" s="1"/>
  <c r="K8" i="20"/>
  <c r="K61" i="20" s="1"/>
  <c r="K65" i="20" s="1"/>
  <c r="C8" i="19"/>
  <c r="K8" i="19"/>
  <c r="K61" i="19" s="1"/>
  <c r="K65" i="19" s="1"/>
  <c r="C8" i="18"/>
  <c r="K8" i="18"/>
  <c r="K61" i="18" s="1"/>
  <c r="K65" i="18" s="1"/>
  <c r="C8" i="17"/>
  <c r="K8" i="17"/>
  <c r="K61" i="17" s="1"/>
  <c r="K65" i="17" s="1"/>
  <c r="C8" i="16"/>
  <c r="C61" i="16" s="1"/>
  <c r="C65" i="16" s="1"/>
  <c r="K8" i="16"/>
  <c r="B8" i="9"/>
  <c r="B61" i="9" s="1"/>
  <c r="B65" i="9" s="1"/>
  <c r="J8" i="9"/>
  <c r="C8" i="8"/>
  <c r="K8" i="8"/>
  <c r="P56" i="18"/>
  <c r="Q56" i="19"/>
  <c r="U63" i="19"/>
  <c r="U29" i="20"/>
  <c r="P62" i="20"/>
  <c r="S8" i="19"/>
  <c r="M61" i="19"/>
  <c r="S8" i="17"/>
  <c r="M61" i="17"/>
  <c r="S9" i="17"/>
  <c r="S8" i="12"/>
  <c r="B8" i="10"/>
  <c r="J8" i="10"/>
  <c r="C8" i="9"/>
  <c r="C61" i="9" s="1"/>
  <c r="C65" i="9" s="1"/>
  <c r="K8" i="9"/>
  <c r="Q56" i="18"/>
  <c r="R8" i="15"/>
  <c r="L61" i="15"/>
  <c r="B8" i="11"/>
  <c r="B61" i="11" s="1"/>
  <c r="B65" i="11" s="1"/>
  <c r="J8" i="11"/>
  <c r="C8" i="10"/>
  <c r="K8" i="10"/>
  <c r="K61" i="10" s="1"/>
  <c r="K65" i="10" s="1"/>
  <c r="V8" i="16"/>
  <c r="E44" i="20"/>
  <c r="S8" i="15"/>
  <c r="B8" i="12"/>
  <c r="B61" i="12" s="1"/>
  <c r="B65" i="12" s="1"/>
  <c r="J8" i="12"/>
  <c r="J61" i="12" s="1"/>
  <c r="J65" i="12" s="1"/>
  <c r="C8" i="11"/>
  <c r="C61" i="11" s="1"/>
  <c r="C65" i="11" s="1"/>
  <c r="K8" i="11"/>
  <c r="K61" i="11" s="1"/>
  <c r="K65" i="11" s="1"/>
  <c r="B8" i="4"/>
  <c r="J8" i="4"/>
  <c r="E62" i="18"/>
  <c r="T52" i="19"/>
  <c r="T57" i="19"/>
  <c r="P62" i="19"/>
  <c r="T12" i="20"/>
  <c r="T20" i="20"/>
  <c r="T33" i="20"/>
  <c r="T41" i="20"/>
  <c r="P44" i="20"/>
  <c r="T49" i="20"/>
  <c r="E56" i="20"/>
  <c r="T64" i="20"/>
  <c r="R8" i="20"/>
  <c r="L61" i="20"/>
  <c r="C8" i="12"/>
  <c r="K8" i="12"/>
  <c r="K61" i="12" s="1"/>
  <c r="K65" i="12" s="1"/>
  <c r="B8" i="5"/>
  <c r="B61" i="5" s="1"/>
  <c r="B65" i="5" s="1"/>
  <c r="J8" i="5"/>
  <c r="J61" i="5" s="1"/>
  <c r="J65" i="5" s="1"/>
  <c r="C8" i="4"/>
  <c r="C61" i="4" s="1"/>
  <c r="C65" i="4" s="1"/>
  <c r="K8" i="4"/>
  <c r="K61" i="4" s="1"/>
  <c r="K65" i="4" s="1"/>
  <c r="T56" i="19"/>
  <c r="U57" i="19"/>
  <c r="T32" i="20"/>
  <c r="T40" i="20"/>
  <c r="Q44" i="20"/>
  <c r="T48" i="20"/>
  <c r="P56" i="20"/>
  <c r="T63" i="20"/>
  <c r="E9" i="20"/>
  <c r="S9" i="20"/>
  <c r="S9" i="18"/>
  <c r="S8" i="16"/>
  <c r="M61" i="16"/>
  <c r="S9" i="16"/>
  <c r="S8" i="9"/>
  <c r="O61" i="9"/>
  <c r="C8" i="13"/>
  <c r="C61" i="13" s="1"/>
  <c r="C65" i="13" s="1"/>
  <c r="K8" i="13"/>
  <c r="B8" i="6"/>
  <c r="B61" i="6" s="1"/>
  <c r="B65" i="6" s="1"/>
  <c r="J8" i="6"/>
  <c r="J61" i="6" s="1"/>
  <c r="J65" i="6" s="1"/>
  <c r="C8" i="5"/>
  <c r="C61" i="5" s="1"/>
  <c r="C65" i="5" s="1"/>
  <c r="K8" i="5"/>
  <c r="E44" i="19"/>
  <c r="Q56" i="20"/>
  <c r="U63" i="20"/>
  <c r="J8" i="15"/>
  <c r="C8" i="14"/>
  <c r="C61" i="14" s="1"/>
  <c r="C65" i="14" s="1"/>
  <c r="K8" i="14"/>
  <c r="K61" i="14" s="1"/>
  <c r="K65" i="14" s="1"/>
  <c r="J8" i="7"/>
  <c r="J61" i="7" s="1"/>
  <c r="J65" i="7" s="1"/>
  <c r="C8" i="6"/>
  <c r="C61" i="6" s="1"/>
  <c r="C65" i="6" s="1"/>
  <c r="K8" i="6"/>
  <c r="K61" i="6" s="1"/>
  <c r="K65" i="6" s="1"/>
  <c r="V8" i="12"/>
  <c r="V61" i="12" s="1"/>
  <c r="V65" i="12" s="1"/>
  <c r="V8" i="8"/>
  <c r="V61" i="8" s="1"/>
  <c r="V65" i="8" s="1"/>
  <c r="V8" i="4"/>
  <c r="V61" i="4" s="1"/>
  <c r="V65" i="4" s="1"/>
  <c r="B43" i="4"/>
  <c r="V43" i="1"/>
  <c r="V43" i="17"/>
  <c r="V61" i="17" s="1"/>
  <c r="V65" i="17" s="1"/>
  <c r="V43" i="13"/>
  <c r="V61" i="13" s="1"/>
  <c r="V65" i="13" s="1"/>
  <c r="V43" i="9"/>
  <c r="V61" i="9" s="1"/>
  <c r="V65" i="9" s="1"/>
  <c r="W43" i="1"/>
  <c r="W61" i="1" s="1"/>
  <c r="W65" i="1" s="1"/>
  <c r="W43" i="17"/>
  <c r="W61" i="17" s="1"/>
  <c r="W65" i="17" s="1"/>
  <c r="W43" i="13"/>
  <c r="W43" i="9"/>
  <c r="W61" i="9" s="1"/>
  <c r="W65" i="9" s="1"/>
  <c r="W43" i="20"/>
  <c r="W43" i="16"/>
  <c r="W61" i="16" s="1"/>
  <c r="W65" i="16" s="1"/>
  <c r="W43" i="12"/>
  <c r="W61" i="12" s="1"/>
  <c r="W65" i="12" s="1"/>
  <c r="W43" i="8"/>
  <c r="W61" i="8" s="1"/>
  <c r="W65" i="8" s="1"/>
  <c r="W43" i="4"/>
  <c r="W61" i="4" s="1"/>
  <c r="W65" i="4" s="1"/>
  <c r="B8" i="7"/>
  <c r="B61" i="7" s="1"/>
  <c r="B65" i="7" s="1"/>
  <c r="B8" i="8"/>
  <c r="B8" i="13"/>
  <c r="J8" i="13"/>
  <c r="J61" i="13" s="1"/>
  <c r="J65" i="13" s="1"/>
  <c r="B8" i="14"/>
  <c r="B61" i="14" s="1"/>
  <c r="B65" i="14" s="1"/>
  <c r="J8" i="14"/>
  <c r="B8" i="15"/>
  <c r="B61" i="15" s="1"/>
  <c r="B65" i="15" s="1"/>
  <c r="M61" i="6" l="1"/>
  <c r="M65" i="6" s="1"/>
  <c r="R8" i="13"/>
  <c r="H61" i="15"/>
  <c r="H65" i="15" s="1"/>
  <c r="T62" i="19"/>
  <c r="L61" i="11"/>
  <c r="L65" i="11" s="1"/>
  <c r="G61" i="12"/>
  <c r="G65" i="12" s="1"/>
  <c r="Q8" i="20"/>
  <c r="Q43" i="4"/>
  <c r="J61" i="8"/>
  <c r="J65" i="8" s="1"/>
  <c r="C61" i="7"/>
  <c r="C65" i="7" s="1"/>
  <c r="V61" i="16"/>
  <c r="V65" i="16" s="1"/>
  <c r="S8" i="13"/>
  <c r="S8" i="11"/>
  <c r="J61" i="14"/>
  <c r="J65" i="14" s="1"/>
  <c r="M61" i="18"/>
  <c r="C61" i="10"/>
  <c r="C65" i="10" s="1"/>
  <c r="O61" i="7"/>
  <c r="O65" i="7" s="1"/>
  <c r="V61" i="1"/>
  <c r="V65" i="1" s="1"/>
  <c r="R8" i="14"/>
  <c r="C61" i="12"/>
  <c r="C65" i="12" s="1"/>
  <c r="J61" i="11"/>
  <c r="J65" i="11" s="1"/>
  <c r="C61" i="8"/>
  <c r="C65" i="8" s="1"/>
  <c r="R8" i="8"/>
  <c r="S65" i="3"/>
  <c r="R8" i="7"/>
  <c r="G61" i="10"/>
  <c r="G65" i="10" s="1"/>
  <c r="M61" i="20"/>
  <c r="S61" i="20" s="1"/>
  <c r="O61" i="20"/>
  <c r="O65" i="20" s="1"/>
  <c r="J61" i="9"/>
  <c r="J65" i="9" s="1"/>
  <c r="K61" i="16"/>
  <c r="K65" i="16" s="1"/>
  <c r="J61" i="15"/>
  <c r="J65" i="15" s="1"/>
  <c r="P43" i="15"/>
  <c r="Q43" i="9"/>
  <c r="P43" i="2"/>
  <c r="P61" i="2" s="1"/>
  <c r="P65" i="2" s="1"/>
  <c r="D61" i="1"/>
  <c r="D65" i="1" s="1"/>
  <c r="S8" i="4"/>
  <c r="M61" i="9"/>
  <c r="M65" i="9" s="1"/>
  <c r="K61" i="9"/>
  <c r="K65" i="9" s="1"/>
  <c r="J61" i="10"/>
  <c r="J65" i="10" s="1"/>
  <c r="C61" i="17"/>
  <c r="C65" i="17" s="1"/>
  <c r="J61" i="1"/>
  <c r="J65" i="1" s="1"/>
  <c r="B61" i="10"/>
  <c r="B65" i="10" s="1"/>
  <c r="B61" i="1"/>
  <c r="B65" i="1" s="1"/>
  <c r="I61" i="8"/>
  <c r="I65" i="8" s="1"/>
  <c r="F61" i="15"/>
  <c r="F65" i="15" s="1"/>
  <c r="R8" i="16"/>
  <c r="W61" i="20"/>
  <c r="W65" i="20" s="1"/>
  <c r="K61" i="5"/>
  <c r="K65" i="5" s="1"/>
  <c r="C61" i="18"/>
  <c r="C65" i="18" s="1"/>
  <c r="M61" i="14"/>
  <c r="S61" i="14" s="1"/>
  <c r="E43" i="14"/>
  <c r="P43" i="10"/>
  <c r="P43" i="9"/>
  <c r="B61" i="3"/>
  <c r="B65" i="3" s="1"/>
  <c r="I61" i="15"/>
  <c r="I65" i="15" s="1"/>
  <c r="N61" i="4"/>
  <c r="N65" i="4" s="1"/>
  <c r="V61" i="18"/>
  <c r="V65" i="18" s="1"/>
  <c r="W61" i="13"/>
  <c r="W65" i="13" s="1"/>
  <c r="J61" i="4"/>
  <c r="J65" i="4" s="1"/>
  <c r="C61" i="19"/>
  <c r="C65" i="19" s="1"/>
  <c r="Q43" i="8"/>
  <c r="Q61" i="8" s="1"/>
  <c r="Q65" i="8" s="1"/>
  <c r="P43" i="7"/>
  <c r="V61" i="3"/>
  <c r="V65" i="3" s="1"/>
  <c r="F61" i="4"/>
  <c r="F65" i="4" s="1"/>
  <c r="C61" i="15"/>
  <c r="C65" i="15" s="1"/>
  <c r="F61" i="19"/>
  <c r="F65" i="19" s="1"/>
  <c r="P43" i="20"/>
  <c r="P61" i="20" s="1"/>
  <c r="P65" i="20" s="1"/>
  <c r="I61" i="19"/>
  <c r="I65" i="19" s="1"/>
  <c r="Q8" i="19"/>
  <c r="N61" i="19"/>
  <c r="R8" i="19"/>
  <c r="P8" i="18"/>
  <c r="T28" i="18"/>
  <c r="L65" i="18"/>
  <c r="R65" i="18" s="1"/>
  <c r="R61" i="18"/>
  <c r="Q43" i="17"/>
  <c r="N65" i="17"/>
  <c r="R65" i="17" s="1"/>
  <c r="R61" i="17"/>
  <c r="P43" i="16"/>
  <c r="P61" i="16" s="1"/>
  <c r="P65" i="16" s="1"/>
  <c r="Q8" i="16"/>
  <c r="L65" i="16"/>
  <c r="R65" i="16" s="1"/>
  <c r="R61" i="16"/>
  <c r="Q43" i="15"/>
  <c r="D61" i="15"/>
  <c r="D65" i="15" s="1"/>
  <c r="Q61" i="15"/>
  <c r="Q65" i="15" s="1"/>
  <c r="U28" i="15"/>
  <c r="T28" i="15"/>
  <c r="Q8" i="14"/>
  <c r="Q61" i="14" s="1"/>
  <c r="Q65" i="14" s="1"/>
  <c r="B61" i="13"/>
  <c r="B65" i="13" s="1"/>
  <c r="K61" i="13"/>
  <c r="K65" i="13" s="1"/>
  <c r="S65" i="13"/>
  <c r="Q61" i="13"/>
  <c r="Q65" i="13" s="1"/>
  <c r="S61" i="13"/>
  <c r="U28" i="13"/>
  <c r="L65" i="13"/>
  <c r="R65" i="13" s="1"/>
  <c r="R61" i="13"/>
  <c r="L65" i="12"/>
  <c r="R65" i="12" s="1"/>
  <c r="R61" i="12"/>
  <c r="R8" i="11"/>
  <c r="M65" i="11"/>
  <c r="S65" i="11" s="1"/>
  <c r="S61" i="11"/>
  <c r="N65" i="11"/>
  <c r="R61" i="11"/>
  <c r="Q43" i="10"/>
  <c r="T56" i="10"/>
  <c r="L61" i="10"/>
  <c r="R61" i="10" s="1"/>
  <c r="W61" i="10"/>
  <c r="W65" i="10" s="1"/>
  <c r="O61" i="10"/>
  <c r="O65" i="10" s="1"/>
  <c r="S65" i="10" s="1"/>
  <c r="P8" i="10"/>
  <c r="P61" i="10" s="1"/>
  <c r="P65" i="10" s="1"/>
  <c r="L65" i="10"/>
  <c r="R65" i="10" s="1"/>
  <c r="B61" i="8"/>
  <c r="B65" i="8" s="1"/>
  <c r="K61" i="8"/>
  <c r="K65" i="8" s="1"/>
  <c r="O65" i="8"/>
  <c r="S65" i="8" s="1"/>
  <c r="S61" i="8"/>
  <c r="N65" i="8"/>
  <c r="R65" i="8" s="1"/>
  <c r="R61" i="8"/>
  <c r="M61" i="7"/>
  <c r="N65" i="7"/>
  <c r="R65" i="7" s="1"/>
  <c r="R61" i="7"/>
  <c r="M65" i="7"/>
  <c r="S65" i="7" s="1"/>
  <c r="S61" i="7"/>
  <c r="P43" i="6"/>
  <c r="R61" i="6"/>
  <c r="R65" i="6"/>
  <c r="P8" i="6"/>
  <c r="P61" i="6" s="1"/>
  <c r="P65" i="6" s="1"/>
  <c r="Q8" i="6"/>
  <c r="O65" i="6"/>
  <c r="S65" i="6" s="1"/>
  <c r="S61" i="6"/>
  <c r="Q43" i="5"/>
  <c r="P61" i="5"/>
  <c r="P65" i="5" s="1"/>
  <c r="M65" i="5"/>
  <c r="S65" i="5" s="1"/>
  <c r="S61" i="5"/>
  <c r="L65" i="5"/>
  <c r="R65" i="5" s="1"/>
  <c r="R61" i="5"/>
  <c r="B61" i="4"/>
  <c r="B65" i="4" s="1"/>
  <c r="Q8" i="4"/>
  <c r="Q61" i="4" s="1"/>
  <c r="Q65" i="4" s="1"/>
  <c r="L61" i="4"/>
  <c r="R8" i="4"/>
  <c r="M65" i="4"/>
  <c r="S65" i="4" s="1"/>
  <c r="S61" i="4"/>
  <c r="P43" i="3"/>
  <c r="K61" i="3"/>
  <c r="K65" i="3" s="1"/>
  <c r="Q8" i="3"/>
  <c r="S61" i="3"/>
  <c r="S8" i="3"/>
  <c r="R8" i="3"/>
  <c r="L65" i="3"/>
  <c r="R65" i="3" s="1"/>
  <c r="R61" i="3"/>
  <c r="R61" i="2"/>
  <c r="Q43" i="2"/>
  <c r="O65" i="2"/>
  <c r="S65" i="2" s="1"/>
  <c r="S61" i="2"/>
  <c r="P43" i="1"/>
  <c r="P61" i="1" s="1"/>
  <c r="P65" i="1" s="1"/>
  <c r="L61" i="1"/>
  <c r="L65" i="1" s="1"/>
  <c r="S8" i="1"/>
  <c r="N61" i="1"/>
  <c r="R8" i="1"/>
  <c r="O65" i="1"/>
  <c r="S65" i="1" s="1"/>
  <c r="S61" i="1"/>
  <c r="T43" i="6"/>
  <c r="M65" i="18"/>
  <c r="S65" i="18" s="1"/>
  <c r="S61" i="18"/>
  <c r="E43" i="20"/>
  <c r="U44" i="20"/>
  <c r="T44" i="20"/>
  <c r="L65" i="15"/>
  <c r="R65" i="15" s="1"/>
  <c r="R61" i="15"/>
  <c r="N65" i="14"/>
  <c r="R65" i="14" s="1"/>
  <c r="R61" i="14"/>
  <c r="E43" i="18"/>
  <c r="T44" i="18"/>
  <c r="U44" i="18"/>
  <c r="P8" i="15"/>
  <c r="P61" i="15" s="1"/>
  <c r="P65" i="15" s="1"/>
  <c r="T56" i="11"/>
  <c r="U56" i="11"/>
  <c r="P8" i="12"/>
  <c r="T62" i="14"/>
  <c r="U62" i="14"/>
  <c r="E8" i="9"/>
  <c r="U9" i="9"/>
  <c r="T9" i="9"/>
  <c r="E8" i="5"/>
  <c r="U8" i="5" s="1"/>
  <c r="T9" i="5"/>
  <c r="U9" i="5"/>
  <c r="E8" i="3"/>
  <c r="U9" i="3"/>
  <c r="T9" i="3"/>
  <c r="Q43" i="20"/>
  <c r="U28" i="19"/>
  <c r="T28" i="19"/>
  <c r="U56" i="16"/>
  <c r="T56" i="16"/>
  <c r="E8" i="15"/>
  <c r="T9" i="15"/>
  <c r="U9" i="15"/>
  <c r="P8" i="11"/>
  <c r="E8" i="11"/>
  <c r="U9" i="11"/>
  <c r="T9" i="11"/>
  <c r="U28" i="11"/>
  <c r="T28" i="11"/>
  <c r="P43" i="11"/>
  <c r="T56" i="3"/>
  <c r="U56" i="3"/>
  <c r="E8" i="19"/>
  <c r="U9" i="19"/>
  <c r="T9" i="19"/>
  <c r="U62" i="13"/>
  <c r="T62" i="13"/>
  <c r="U28" i="16"/>
  <c r="T28" i="16"/>
  <c r="E43" i="8"/>
  <c r="T44" i="8"/>
  <c r="U44" i="8"/>
  <c r="E8" i="10"/>
  <c r="U9" i="10"/>
  <c r="T9" i="10"/>
  <c r="U56" i="4"/>
  <c r="T56" i="4"/>
  <c r="E8" i="4"/>
  <c r="T9" i="4"/>
  <c r="U9" i="4"/>
  <c r="U28" i="9"/>
  <c r="T28" i="9"/>
  <c r="U62" i="5"/>
  <c r="T62" i="5"/>
  <c r="T56" i="5"/>
  <c r="U56" i="5"/>
  <c r="T28" i="4"/>
  <c r="U28" i="4"/>
  <c r="U62" i="2"/>
  <c r="T62" i="2"/>
  <c r="U9" i="20"/>
  <c r="E8" i="20"/>
  <c r="T9" i="20"/>
  <c r="E8" i="18"/>
  <c r="U9" i="18"/>
  <c r="T9" i="18"/>
  <c r="T56" i="13"/>
  <c r="U56" i="13"/>
  <c r="Q8" i="18"/>
  <c r="Q8" i="11"/>
  <c r="Q61" i="11" s="1"/>
  <c r="Q65" i="11" s="1"/>
  <c r="U62" i="10"/>
  <c r="T62" i="10"/>
  <c r="U62" i="9"/>
  <c r="T62" i="9"/>
  <c r="U56" i="6"/>
  <c r="T56" i="6"/>
  <c r="U62" i="12"/>
  <c r="T62" i="12"/>
  <c r="U28" i="14"/>
  <c r="T28" i="14"/>
  <c r="E43" i="11"/>
  <c r="U44" i="11"/>
  <c r="T44" i="11"/>
  <c r="U56" i="8"/>
  <c r="T56" i="8"/>
  <c r="U28" i="5"/>
  <c r="T28" i="5"/>
  <c r="Q43" i="3"/>
  <c r="Q61" i="3" s="1"/>
  <c r="Q65" i="3" s="1"/>
  <c r="T28" i="6"/>
  <c r="U28" i="6"/>
  <c r="Q8" i="9"/>
  <c r="T44" i="6"/>
  <c r="Q43" i="1"/>
  <c r="Q61" i="1" s="1"/>
  <c r="Q65" i="1" s="1"/>
  <c r="U56" i="15"/>
  <c r="T56" i="15"/>
  <c r="P8" i="13"/>
  <c r="P61" i="13" s="1"/>
  <c r="P65" i="13" s="1"/>
  <c r="Q61" i="17"/>
  <c r="Q65" i="17" s="1"/>
  <c r="T56" i="7"/>
  <c r="U56" i="7"/>
  <c r="U56" i="12"/>
  <c r="T56" i="12"/>
  <c r="E43" i="10"/>
  <c r="T44" i="10"/>
  <c r="U44" i="10"/>
  <c r="E8" i="13"/>
  <c r="U9" i="13"/>
  <c r="T9" i="13"/>
  <c r="P43" i="8"/>
  <c r="P61" i="8" s="1"/>
  <c r="P65" i="8" s="1"/>
  <c r="E8" i="7"/>
  <c r="U8" i="7" s="1"/>
  <c r="T9" i="7"/>
  <c r="U9" i="7"/>
  <c r="T62" i="3"/>
  <c r="U62" i="3"/>
  <c r="T62" i="7"/>
  <c r="U62" i="7"/>
  <c r="E43" i="5"/>
  <c r="U44" i="5"/>
  <c r="T44" i="5"/>
  <c r="Q61" i="5"/>
  <c r="Q65" i="5" s="1"/>
  <c r="P8" i="3"/>
  <c r="P61" i="3" s="1"/>
  <c r="P65" i="3" s="1"/>
  <c r="U28" i="3"/>
  <c r="T28" i="3"/>
  <c r="O65" i="9"/>
  <c r="S65" i="9" s="1"/>
  <c r="S61" i="9"/>
  <c r="E43" i="19"/>
  <c r="U44" i="19"/>
  <c r="T44" i="19"/>
  <c r="U28" i="17"/>
  <c r="T28" i="17"/>
  <c r="E43" i="16"/>
  <c r="U44" i="16"/>
  <c r="T44" i="16"/>
  <c r="M65" i="16"/>
  <c r="S65" i="16" s="1"/>
  <c r="S61" i="16"/>
  <c r="M65" i="17"/>
  <c r="S65" i="17" s="1"/>
  <c r="S61" i="17"/>
  <c r="Q43" i="19"/>
  <c r="Q61" i="19" s="1"/>
  <c r="Q65" i="19" s="1"/>
  <c r="P43" i="18"/>
  <c r="P61" i="18" s="1"/>
  <c r="P65" i="18" s="1"/>
  <c r="T56" i="14"/>
  <c r="U56" i="14"/>
  <c r="P8" i="17"/>
  <c r="P61" i="17" s="1"/>
  <c r="P65" i="17" s="1"/>
  <c r="E8" i="17"/>
  <c r="U9" i="17"/>
  <c r="T9" i="17"/>
  <c r="Q43" i="14"/>
  <c r="E8" i="14"/>
  <c r="U9" i="14"/>
  <c r="T9" i="14"/>
  <c r="P43" i="12"/>
  <c r="P8" i="9"/>
  <c r="E43" i="9"/>
  <c r="U44" i="9"/>
  <c r="T44" i="9"/>
  <c r="E8" i="1"/>
  <c r="U9" i="1"/>
  <c r="T9" i="1"/>
  <c r="E43" i="3"/>
  <c r="T44" i="3"/>
  <c r="U44" i="3"/>
  <c r="U62" i="8"/>
  <c r="T62" i="8"/>
  <c r="O65" i="12"/>
  <c r="S65" i="12" s="1"/>
  <c r="S61" i="12"/>
  <c r="T56" i="18"/>
  <c r="U56" i="18"/>
  <c r="E8" i="16"/>
  <c r="T9" i="16"/>
  <c r="U9" i="16"/>
  <c r="P8" i="14"/>
  <c r="U28" i="10"/>
  <c r="T28" i="10"/>
  <c r="E43" i="12"/>
  <c r="T44" i="12"/>
  <c r="U44" i="12"/>
  <c r="T56" i="9"/>
  <c r="U56" i="9"/>
  <c r="E8" i="12"/>
  <c r="U9" i="12"/>
  <c r="T9" i="12"/>
  <c r="Q43" i="7"/>
  <c r="Q61" i="7" s="1"/>
  <c r="Q65" i="7" s="1"/>
  <c r="U28" i="7"/>
  <c r="T28" i="7"/>
  <c r="E43" i="2"/>
  <c r="T44" i="2"/>
  <c r="U44" i="2"/>
  <c r="U44" i="7"/>
  <c r="P8" i="7"/>
  <c r="U62" i="4"/>
  <c r="T62" i="4"/>
  <c r="T28" i="2"/>
  <c r="U28" i="2"/>
  <c r="U56" i="1"/>
  <c r="T56" i="1"/>
  <c r="U56" i="20"/>
  <c r="T56" i="20"/>
  <c r="T62" i="20"/>
  <c r="U62" i="20"/>
  <c r="U62" i="18"/>
  <c r="T62" i="18"/>
  <c r="M65" i="15"/>
  <c r="S65" i="15" s="1"/>
  <c r="S61" i="15"/>
  <c r="E43" i="17"/>
  <c r="U44" i="17"/>
  <c r="T44" i="17"/>
  <c r="M65" i="14"/>
  <c r="S65" i="14" s="1"/>
  <c r="P43" i="14"/>
  <c r="E43" i="15"/>
  <c r="U44" i="15"/>
  <c r="T44" i="15"/>
  <c r="U28" i="12"/>
  <c r="T28" i="12"/>
  <c r="E43" i="13"/>
  <c r="U44" i="13"/>
  <c r="T44" i="13"/>
  <c r="L65" i="20"/>
  <c r="R65" i="20" s="1"/>
  <c r="R61" i="20"/>
  <c r="M65" i="19"/>
  <c r="S65" i="19" s="1"/>
  <c r="S61" i="19"/>
  <c r="Q43" i="16"/>
  <c r="Q61" i="16" s="1"/>
  <c r="Q65" i="16" s="1"/>
  <c r="Q43" i="18"/>
  <c r="Q8" i="12"/>
  <c r="Q61" i="12" s="1"/>
  <c r="Q65" i="12" s="1"/>
  <c r="P8" i="19"/>
  <c r="P61" i="19" s="1"/>
  <c r="P65" i="19" s="1"/>
  <c r="Q8" i="10"/>
  <c r="Q61" i="10" s="1"/>
  <c r="Q65" i="10" s="1"/>
  <c r="U28" i="8"/>
  <c r="T28" i="8"/>
  <c r="U62" i="11"/>
  <c r="T62" i="11"/>
  <c r="E8" i="6"/>
  <c r="U9" i="6"/>
  <c r="T9" i="6"/>
  <c r="E8" i="8"/>
  <c r="T9" i="8"/>
  <c r="U9" i="8"/>
  <c r="E43" i="4"/>
  <c r="U44" i="4"/>
  <c r="T44" i="4"/>
  <c r="P8" i="4"/>
  <c r="P61" i="4" s="1"/>
  <c r="P65" i="4" s="1"/>
  <c r="U56" i="2"/>
  <c r="T56" i="2"/>
  <c r="Q43" i="6"/>
  <c r="U43" i="6" s="1"/>
  <c r="E43" i="7"/>
  <c r="U44" i="6"/>
  <c r="E43" i="1"/>
  <c r="T44" i="1"/>
  <c r="U44" i="1"/>
  <c r="T28" i="1"/>
  <c r="U28" i="1"/>
  <c r="Q8" i="2"/>
  <c r="Q61" i="2" s="1"/>
  <c r="Q65" i="2" s="1"/>
  <c r="E8" i="2"/>
  <c r="T9" i="2"/>
  <c r="U9" i="2"/>
  <c r="T43" i="14" l="1"/>
  <c r="P61" i="7"/>
  <c r="P65" i="7" s="1"/>
  <c r="Q61" i="20"/>
  <c r="Q65" i="20" s="1"/>
  <c r="R65" i="11"/>
  <c r="U43" i="14"/>
  <c r="M65" i="20"/>
  <c r="S65" i="20" s="1"/>
  <c r="Q61" i="9"/>
  <c r="Q65" i="9" s="1"/>
  <c r="N65" i="19"/>
  <c r="R65" i="19" s="1"/>
  <c r="R61" i="19"/>
  <c r="P61" i="14"/>
  <c r="P65" i="14" s="1"/>
  <c r="S61" i="10"/>
  <c r="T8" i="10"/>
  <c r="E61" i="8"/>
  <c r="U61" i="8" s="1"/>
  <c r="L65" i="4"/>
  <c r="R65" i="4" s="1"/>
  <c r="R61" i="4"/>
  <c r="N65" i="1"/>
  <c r="R65" i="1" s="1"/>
  <c r="R61" i="1"/>
  <c r="E61" i="12"/>
  <c r="U8" i="12"/>
  <c r="E61" i="1"/>
  <c r="T8" i="1"/>
  <c r="T8" i="14"/>
  <c r="E61" i="14"/>
  <c r="U8" i="14"/>
  <c r="T43" i="5"/>
  <c r="U43" i="5"/>
  <c r="U43" i="11"/>
  <c r="T43" i="11"/>
  <c r="T8" i="12"/>
  <c r="P61" i="12"/>
  <c r="P65" i="12" s="1"/>
  <c r="T43" i="18"/>
  <c r="U43" i="18"/>
  <c r="T43" i="16"/>
  <c r="U43" i="16"/>
  <c r="E61" i="10"/>
  <c r="U8" i="10"/>
  <c r="T43" i="20"/>
  <c r="U43" i="20"/>
  <c r="U43" i="13"/>
  <c r="T43" i="13"/>
  <c r="T8" i="18"/>
  <c r="E61" i="18"/>
  <c r="E61" i="4"/>
  <c r="T8" i="4"/>
  <c r="E61" i="11"/>
  <c r="U8" i="11"/>
  <c r="T8" i="11"/>
  <c r="E61" i="5"/>
  <c r="T8" i="5"/>
  <c r="U8" i="8"/>
  <c r="E61" i="6"/>
  <c r="U8" i="6"/>
  <c r="T8" i="6"/>
  <c r="U43" i="1"/>
  <c r="T43" i="1"/>
  <c r="U43" i="9"/>
  <c r="T43" i="9"/>
  <c r="E61" i="13"/>
  <c r="U8" i="13"/>
  <c r="T8" i="13"/>
  <c r="T8" i="19"/>
  <c r="E61" i="19"/>
  <c r="U8" i="19"/>
  <c r="P61" i="11"/>
  <c r="P65" i="11" s="1"/>
  <c r="T43" i="4"/>
  <c r="U43" i="4"/>
  <c r="T8" i="16"/>
  <c r="E61" i="16"/>
  <c r="U8" i="16"/>
  <c r="T8" i="9"/>
  <c r="P61" i="9"/>
  <c r="P65" i="9" s="1"/>
  <c r="T8" i="17"/>
  <c r="E61" i="17"/>
  <c r="Q61" i="6"/>
  <c r="Q65" i="6" s="1"/>
  <c r="U8" i="18"/>
  <c r="Q61" i="18"/>
  <c r="Q65" i="18" s="1"/>
  <c r="T8" i="20"/>
  <c r="E61" i="20"/>
  <c r="U8" i="20"/>
  <c r="U8" i="4"/>
  <c r="T43" i="8"/>
  <c r="U43" i="8"/>
  <c r="E61" i="2"/>
  <c r="T8" i="2"/>
  <c r="U8" i="2"/>
  <c r="U43" i="7"/>
  <c r="T43" i="7"/>
  <c r="T43" i="17"/>
  <c r="U43" i="17"/>
  <c r="U43" i="3"/>
  <c r="T43" i="3"/>
  <c r="E61" i="9"/>
  <c r="U8" i="9"/>
  <c r="T43" i="2"/>
  <c r="U43" i="2"/>
  <c r="T43" i="12"/>
  <c r="U43" i="12"/>
  <c r="U43" i="19"/>
  <c r="T43" i="19"/>
  <c r="U43" i="10"/>
  <c r="T43" i="10"/>
  <c r="U8" i="17"/>
  <c r="U8" i="1"/>
  <c r="T8" i="15"/>
  <c r="E61" i="15"/>
  <c r="U8" i="15"/>
  <c r="E61" i="3"/>
  <c r="U8" i="3"/>
  <c r="T8" i="3"/>
  <c r="E65" i="8"/>
  <c r="T43" i="15"/>
  <c r="U43" i="15"/>
  <c r="E61" i="7"/>
  <c r="T8" i="7"/>
  <c r="T8" i="8"/>
  <c r="T61" i="8" l="1"/>
  <c r="E65" i="15"/>
  <c r="U61" i="15"/>
  <c r="T61" i="15"/>
  <c r="E65" i="5"/>
  <c r="T61" i="5"/>
  <c r="U61" i="5"/>
  <c r="U65" i="8"/>
  <c r="T65" i="8"/>
  <c r="E65" i="1"/>
  <c r="U61" i="1"/>
  <c r="T61" i="1"/>
  <c r="E65" i="14"/>
  <c r="T61" i="14"/>
  <c r="U61" i="14"/>
  <c r="E65" i="20"/>
  <c r="U61" i="20"/>
  <c r="T61" i="20"/>
  <c r="E65" i="11"/>
  <c r="T61" i="11"/>
  <c r="U61" i="11"/>
  <c r="E65" i="2"/>
  <c r="U61" i="2"/>
  <c r="T61" i="2"/>
  <c r="E65" i="6"/>
  <c r="U61" i="6"/>
  <c r="T61" i="6"/>
  <c r="E65" i="4"/>
  <c r="U61" i="4"/>
  <c r="T61" i="4"/>
  <c r="E65" i="10"/>
  <c r="U61" i="10"/>
  <c r="T61" i="10"/>
  <c r="E65" i="17"/>
  <c r="U61" i="17"/>
  <c r="T61" i="17"/>
  <c r="E65" i="19"/>
  <c r="U61" i="19"/>
  <c r="T61" i="19"/>
  <c r="E65" i="9"/>
  <c r="T61" i="9"/>
  <c r="U61" i="9"/>
  <c r="E65" i="16"/>
  <c r="U61" i="16"/>
  <c r="T61" i="16"/>
  <c r="E65" i="7"/>
  <c r="T61" i="7"/>
  <c r="U61" i="7"/>
  <c r="E65" i="3"/>
  <c r="U61" i="3"/>
  <c r="T61" i="3"/>
  <c r="E65" i="13"/>
  <c r="T61" i="13"/>
  <c r="U61" i="13"/>
  <c r="E65" i="18"/>
  <c r="T61" i="18"/>
  <c r="U61" i="18"/>
  <c r="E65" i="12"/>
  <c r="U61" i="12"/>
  <c r="T61" i="12"/>
  <c r="T65" i="13" l="1"/>
  <c r="U65" i="13"/>
  <c r="U65" i="19"/>
  <c r="T65" i="19"/>
  <c r="U65" i="5"/>
  <c r="T65" i="5"/>
  <c r="U65" i="11"/>
  <c r="T65" i="11"/>
  <c r="U65" i="3"/>
  <c r="T65" i="3"/>
  <c r="U65" i="6"/>
  <c r="T65" i="6"/>
  <c r="U65" i="9"/>
  <c r="T65" i="9"/>
  <c r="U65" i="20"/>
  <c r="T65" i="20"/>
  <c r="U65" i="18"/>
  <c r="T65" i="18"/>
  <c r="U65" i="10"/>
  <c r="T65" i="10"/>
  <c r="U65" i="7"/>
  <c r="T65" i="7"/>
  <c r="U65" i="2"/>
  <c r="T65" i="2"/>
  <c r="U65" i="14"/>
  <c r="T65" i="14"/>
  <c r="T65" i="4"/>
  <c r="U65" i="4"/>
  <c r="U65" i="16"/>
  <c r="T65" i="16"/>
  <c r="U65" i="12"/>
  <c r="T65" i="12"/>
  <c r="U65" i="17"/>
  <c r="T65" i="17"/>
  <c r="T65" i="1"/>
  <c r="U65" i="1"/>
  <c r="U65" i="15"/>
  <c r="T65" i="15"/>
</calcChain>
</file>

<file path=xl/sharedStrings.xml><?xml version="1.0" encoding="utf-8"?>
<sst xmlns="http://schemas.openxmlformats.org/spreadsheetml/2006/main" count="2200" uniqueCount="119">
  <si>
    <t>Figures Finalised as at 2025/08/08</t>
  </si>
  <si>
    <t/>
  </si>
  <si>
    <t>4th Quarter Ended 30 June 2025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</si>
  <si>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</si>
  <si>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</si>
  <si>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</si>
  <si>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</si>
  <si>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</si>
  <si>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</si>
  <si>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</si>
  <si>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</si>
  <si>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</si>
  <si>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</si>
  <si>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</si>
  <si>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</si>
  <si>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</si>
  <si>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</si>
  <si>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</si>
  <si>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</si>
  <si>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</si>
  <si>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</si>
  <si>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</si>
  <si>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</si>
  <si>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</si>
  <si>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</si>
  <si>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</si>
  <si>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</si>
  <si>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</si>
  <si>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</si>
  <si>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</si>
  <si>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</si>
  <si>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</si>
  <si>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</si>
  <si>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</si>
  <si>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</si>
  <si>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</si>
  <si>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</si>
  <si>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</si>
  <si>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</si>
  <si>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</si>
  <si>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</si>
  <si>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</si>
  <si>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</si>
  <si>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</si>
  <si>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</si>
  <si>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</si>
  <si>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</si>
  <si>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</si>
  <si>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</si>
  <si>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</si>
  <si>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</si>
  <si>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</si>
  <si>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</si>
  <si>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</si>
  <si>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</si>
  <si>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</si>
  <si>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</si>
  <si>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</si>
  <si>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</si>
  <si>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</si>
  <si>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</si>
  <si>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</si>
  <si>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</si>
  <si>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</si>
  <si>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</si>
  <si>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</si>
  <si>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</si>
  <si>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</si>
  <si>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</si>
  <si>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</si>
  <si>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</si>
  <si>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</si>
  <si>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</si>
  <si>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</si>
  <si>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</si>
  <si>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</si>
  <si>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</si>
  <si>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</si>
  <si>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</si>
  <si>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</si>
  <si>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</si>
  <si>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</si>
  <si>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</si>
  <si>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</si>
  <si>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</si>
  <si>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</si>
  <si>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</si>
  <si>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</si>
  <si>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</si>
  <si>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</si>
  <si>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FREE STATE: MATJHABENG (FS184)</t>
  </si>
  <si>
    <t>GAUTENG: EMFULENI (GT421)</t>
  </si>
  <si>
    <t>GAUTENG: MOGALE CITY (GT481)</t>
  </si>
  <si>
    <t>KWAZULU-NATAL: MSUNDUZI (KZN225)</t>
  </si>
  <si>
    <t>KWAZULU-NATAL: NEWCASTLE (KZN252)</t>
  </si>
  <si>
    <t>KWAZULU-NATAL: UMHLATHUZE (KZN282)</t>
  </si>
  <si>
    <t>LIMPOPO: POLOKWANE (LIM354)</t>
  </si>
  <si>
    <t>MPUMALANGA: GOVAN MBEKI (MP307)</t>
  </si>
  <si>
    <t>MPUMALANGA: EMALAHLENI (MP) (MP312)</t>
  </si>
  <si>
    <t>MPUMALANGA: STEVE TSHWETE (MP313)</t>
  </si>
  <si>
    <t>MPUMALANGA: CITY OF MBOMBELA (MP326)</t>
  </si>
  <si>
    <t>NORTHERN CAPE: SOL PLAATJE (NC091)</t>
  </si>
  <si>
    <t>NORTH WEST: MADIBENG (NW372)</t>
  </si>
  <si>
    <t>NORTH WEST: RUSTENBURG (NW373)</t>
  </si>
  <si>
    <t>NORTH WEST: CITY OF MATLOSANA (NW403)</t>
  </si>
  <si>
    <t>NORTH WEST: J B MARKS (NW405)</t>
  </si>
  <si>
    <t>WESTERN CAPE: DRAKENSTEIN (WC023)</t>
  </si>
  <si>
    <t>WESTERN CAPE: STELLENBOSCH (WC024)</t>
  </si>
  <si>
    <t>WESTERN CAPE: GEORGE (WC044)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</si>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</sst>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tabSelected="1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6792935000</v>
      </c>
      <c r="C8" s="36">
        <f t="shared" si="0"/>
        <v>177863000</v>
      </c>
      <c r="D8" s="36">
        <f t="shared" si="0"/>
        <v>0</v>
      </c>
      <c r="E8" s="36">
        <f t="shared" si="0"/>
        <v>6970798000</v>
      </c>
      <c r="F8" s="37">
        <f t="shared" si="0"/>
        <v>6985529000</v>
      </c>
      <c r="G8" s="38">
        <f t="shared" si="0"/>
        <v>6534529000</v>
      </c>
      <c r="H8" s="37">
        <f t="shared" si="0"/>
        <v>1208194000</v>
      </c>
      <c r="I8" s="38">
        <f t="shared" si="0"/>
        <v>1008756464</v>
      </c>
      <c r="J8" s="37">
        <f t="shared" si="0"/>
        <v>1900121000</v>
      </c>
      <c r="K8" s="38">
        <f t="shared" si="0"/>
        <v>1917718990</v>
      </c>
      <c r="L8" s="37">
        <f t="shared" si="0"/>
        <v>1170764000</v>
      </c>
      <c r="M8" s="38">
        <f t="shared" si="0"/>
        <v>690903280</v>
      </c>
      <c r="N8" s="37">
        <f t="shared" si="0"/>
        <v>1485207000</v>
      </c>
      <c r="O8" s="38">
        <f t="shared" si="0"/>
        <v>2270754483</v>
      </c>
      <c r="P8" s="37">
        <f t="shared" si="0"/>
        <v>5764286000</v>
      </c>
      <c r="Q8" s="38">
        <f t="shared" si="0"/>
        <v>5888133217</v>
      </c>
      <c r="R8" s="16">
        <f>IF(($L8       =0),0,((($N8       -$L8       )/$L8       )*100))</f>
        <v>26.85793208537331</v>
      </c>
      <c r="S8" s="17">
        <f>IF(($M8       =0),0,((($O8       -$M8       )/$M8       )*100))</f>
        <v>228.66459730803422</v>
      </c>
      <c r="T8" s="16">
        <f>IF(($E8       =0),0,(($P8       /$E8       )*100))</f>
        <v>82.691909878897647</v>
      </c>
      <c r="U8" s="18">
        <f>IF(($E8       =0),0,(($Q8       /$E8       )*100))</f>
        <v>84.468567544203694</v>
      </c>
      <c r="V8" s="37">
        <f t="shared" ref="V8:W8" si="1">+V9+V28</f>
        <v>968273000</v>
      </c>
      <c r="W8" s="38">
        <f t="shared" si="1"/>
        <v>180437000</v>
      </c>
    </row>
    <row r="9" spans="1:23" ht="13" x14ac:dyDescent="0.3">
      <c r="A9" s="19" t="s">
        <v>35</v>
      </c>
      <c r="B9" s="39">
        <f t="shared" ref="B9:Q9" si="2">SUM(B10:B27)</f>
        <v>6617798000</v>
      </c>
      <c r="C9" s="39">
        <f t="shared" si="2"/>
        <v>150664000</v>
      </c>
      <c r="D9" s="39">
        <f t="shared" si="2"/>
        <v>0</v>
      </c>
      <c r="E9" s="39">
        <f t="shared" si="2"/>
        <v>6768462000</v>
      </c>
      <c r="F9" s="40">
        <f t="shared" si="2"/>
        <v>6783193000</v>
      </c>
      <c r="G9" s="41">
        <f t="shared" si="2"/>
        <v>6332193000</v>
      </c>
      <c r="H9" s="40">
        <f t="shared" si="2"/>
        <v>1184716000</v>
      </c>
      <c r="I9" s="41">
        <f t="shared" si="2"/>
        <v>993315316</v>
      </c>
      <c r="J9" s="40">
        <f t="shared" si="2"/>
        <v>1865895000</v>
      </c>
      <c r="K9" s="41">
        <f t="shared" si="2"/>
        <v>1868220751</v>
      </c>
      <c r="L9" s="40">
        <f t="shared" si="2"/>
        <v>1138022000</v>
      </c>
      <c r="M9" s="41">
        <f t="shared" si="2"/>
        <v>655196991</v>
      </c>
      <c r="N9" s="40">
        <f t="shared" si="2"/>
        <v>1447922000</v>
      </c>
      <c r="O9" s="41">
        <f t="shared" si="2"/>
        <v>2219561085</v>
      </c>
      <c r="P9" s="40">
        <f t="shared" si="2"/>
        <v>5636555000</v>
      </c>
      <c r="Q9" s="41">
        <f t="shared" si="2"/>
        <v>5736294143</v>
      </c>
      <c r="R9" s="20">
        <f>IF(($L9       =0),0,((($N9       -$L9       )/$L9       )*100))</f>
        <v>27.231459497268069</v>
      </c>
      <c r="S9" s="21">
        <f>IF(($M9       =0),0,((($O9       -$M9       )/$M9       )*100))</f>
        <v>238.76240512221764</v>
      </c>
      <c r="T9" s="20">
        <f>IF(($E9       =0),0,(($P9       /$E9       )*100))</f>
        <v>83.276747361512847</v>
      </c>
      <c r="U9" s="22">
        <f>IF(($E9       =0),0,(($Q9       /$E9       )*100))</f>
        <v>84.750333872008142</v>
      </c>
      <c r="V9" s="40">
        <f t="shared" ref="V9:W9" si="3">SUM(V10:V27)</f>
        <v>946108000</v>
      </c>
      <c r="W9" s="41">
        <f t="shared" si="3"/>
        <v>159654000</v>
      </c>
    </row>
    <row r="10" spans="1:23" ht="13" x14ac:dyDescent="0.3">
      <c r="A10" s="23" t="s">
        <v>36</v>
      </c>
      <c r="B10" s="42">
        <v>2063861000</v>
      </c>
      <c r="C10" s="42">
        <v>-21071000</v>
      </c>
      <c r="D10" s="42"/>
      <c r="E10" s="42">
        <f t="shared" ref="E10:E41" si="4">$B10      +$C10      +$D10</f>
        <v>2042790000</v>
      </c>
      <c r="F10" s="43">
        <v>2042790000</v>
      </c>
      <c r="G10" s="44">
        <v>2042790000</v>
      </c>
      <c r="H10" s="43">
        <v>462186000</v>
      </c>
      <c r="I10" s="44">
        <v>341493394</v>
      </c>
      <c r="J10" s="43">
        <v>704651000</v>
      </c>
      <c r="K10" s="44">
        <v>589015288</v>
      </c>
      <c r="L10" s="43">
        <v>492132000</v>
      </c>
      <c r="M10" s="44">
        <v>366245933</v>
      </c>
      <c r="N10" s="43">
        <v>371835000</v>
      </c>
      <c r="O10" s="44">
        <v>400060596</v>
      </c>
      <c r="P10" s="43">
        <f t="shared" ref="P10:P41" si="5">$H10      +$J10      +$L10      +$N10</f>
        <v>2030804000</v>
      </c>
      <c r="Q10" s="44">
        <f t="shared" ref="Q10:Q41" si="6">$I10      +$K10      +$M10      +$O10</f>
        <v>1696815211</v>
      </c>
      <c r="R10" s="24">
        <f t="shared" ref="R10:R41" si="7">IF(($L10      =0),0,((($N10      -$L10      )/$L10      )*100))</f>
        <v>-24.44405159591329</v>
      </c>
      <c r="S10" s="25">
        <f t="shared" ref="S10:S41" si="8">IF(($M10      =0),0,((($O10      -$M10      )/$M10      )*100))</f>
        <v>9.2327750162347879</v>
      </c>
      <c r="T10" s="24">
        <f t="shared" ref="T10:T41" si="9">IF(($E10      =0),0,(($P10      /$E10      )*100))</f>
        <v>99.413253442595661</v>
      </c>
      <c r="U10" s="26">
        <f t="shared" ref="U10:U41" si="10">IF(($E10      =0),0,(($Q10      /$E10      )*100))</f>
        <v>83.063614517400225</v>
      </c>
      <c r="V10" s="43">
        <v>57882000</v>
      </c>
      <c r="W10" s="44">
        <v>3078000</v>
      </c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756745000</v>
      </c>
      <c r="C12" s="42">
        <v>408000000</v>
      </c>
      <c r="D12" s="42"/>
      <c r="E12" s="42">
        <f t="shared" si="4"/>
        <v>1164745000</v>
      </c>
      <c r="F12" s="43">
        <v>1164745000</v>
      </c>
      <c r="G12" s="44">
        <v>1164745000</v>
      </c>
      <c r="H12" s="43">
        <v>93667000</v>
      </c>
      <c r="I12" s="44">
        <v>74239659</v>
      </c>
      <c r="J12" s="43">
        <v>222177000</v>
      </c>
      <c r="K12" s="44">
        <v>183791814</v>
      </c>
      <c r="L12" s="43">
        <v>173017000</v>
      </c>
      <c r="M12" s="44">
        <v>-168538135</v>
      </c>
      <c r="N12" s="43">
        <v>461243000</v>
      </c>
      <c r="O12" s="44">
        <v>564341083</v>
      </c>
      <c r="P12" s="43">
        <f t="shared" si="5"/>
        <v>950104000</v>
      </c>
      <c r="Q12" s="44">
        <f t="shared" si="6"/>
        <v>653834421</v>
      </c>
      <c r="R12" s="24">
        <f t="shared" si="7"/>
        <v>166.58825433338919</v>
      </c>
      <c r="S12" s="25">
        <f t="shared" si="8"/>
        <v>-434.84474181466408</v>
      </c>
      <c r="T12" s="24">
        <f t="shared" si="9"/>
        <v>81.57184619809486</v>
      </c>
      <c r="U12" s="26">
        <f t="shared" si="10"/>
        <v>56.135413416670602</v>
      </c>
      <c r="V12" s="43">
        <v>508162000</v>
      </c>
      <c r="W12" s="44">
        <v>81561000</v>
      </c>
    </row>
    <row r="13" spans="1:23" ht="13" x14ac:dyDescent="0.3">
      <c r="A13" s="23" t="s">
        <v>39</v>
      </c>
      <c r="B13" s="42">
        <v>248231000</v>
      </c>
      <c r="C13" s="42">
        <v>27755000</v>
      </c>
      <c r="D13" s="42"/>
      <c r="E13" s="42">
        <f t="shared" si="4"/>
        <v>275986000</v>
      </c>
      <c r="F13" s="43">
        <v>275986000</v>
      </c>
      <c r="G13" s="44">
        <v>275986000</v>
      </c>
      <c r="H13" s="43">
        <v>40099000</v>
      </c>
      <c r="I13" s="44">
        <v>36937919</v>
      </c>
      <c r="J13" s="43">
        <v>53083000</v>
      </c>
      <c r="K13" s="44">
        <v>53721963</v>
      </c>
      <c r="L13" s="43">
        <v>36635000</v>
      </c>
      <c r="M13" s="44">
        <v>55449976</v>
      </c>
      <c r="N13" s="43">
        <v>58312000</v>
      </c>
      <c r="O13" s="44">
        <v>74406453</v>
      </c>
      <c r="P13" s="43">
        <f t="shared" si="5"/>
        <v>188129000</v>
      </c>
      <c r="Q13" s="44">
        <f t="shared" si="6"/>
        <v>220516311</v>
      </c>
      <c r="R13" s="24">
        <f t="shared" si="7"/>
        <v>59.170192438924531</v>
      </c>
      <c r="S13" s="25">
        <f t="shared" si="8"/>
        <v>34.186627961750602</v>
      </c>
      <c r="T13" s="24">
        <f t="shared" si="9"/>
        <v>68.166138862116199</v>
      </c>
      <c r="U13" s="26">
        <f t="shared" si="10"/>
        <v>79.901267093258355</v>
      </c>
      <c r="V13" s="43">
        <v>4056000</v>
      </c>
      <c r="W13" s="44">
        <v>1672000</v>
      </c>
    </row>
    <row r="14" spans="1:23" ht="13" x14ac:dyDescent="0.3">
      <c r="A14" s="23" t="s">
        <v>40</v>
      </c>
      <c r="B14" s="42">
        <v>249932000</v>
      </c>
      <c r="C14" s="42">
        <v>-22230000</v>
      </c>
      <c r="D14" s="42"/>
      <c r="E14" s="42">
        <f t="shared" si="4"/>
        <v>227702000</v>
      </c>
      <c r="F14" s="43">
        <v>242702000</v>
      </c>
      <c r="G14" s="44">
        <v>237702000</v>
      </c>
      <c r="H14" s="43">
        <v>68626000</v>
      </c>
      <c r="I14" s="44">
        <v>48391446</v>
      </c>
      <c r="J14" s="43">
        <v>32687000</v>
      </c>
      <c r="K14" s="44">
        <v>64626288</v>
      </c>
      <c r="L14" s="43">
        <v>21233000</v>
      </c>
      <c r="M14" s="44">
        <v>20341726</v>
      </c>
      <c r="N14" s="43">
        <v>75321000</v>
      </c>
      <c r="O14" s="44">
        <v>85698016</v>
      </c>
      <c r="P14" s="43">
        <f t="shared" si="5"/>
        <v>197867000</v>
      </c>
      <c r="Q14" s="44">
        <f t="shared" si="6"/>
        <v>219057476</v>
      </c>
      <c r="R14" s="24">
        <f t="shared" si="7"/>
        <v>254.73555314840107</v>
      </c>
      <c r="S14" s="25">
        <f t="shared" si="8"/>
        <v>321.29176255741527</v>
      </c>
      <c r="T14" s="24">
        <f t="shared" si="9"/>
        <v>86.897348288552578</v>
      </c>
      <c r="U14" s="26">
        <f t="shared" si="10"/>
        <v>96.203580117873372</v>
      </c>
      <c r="V14" s="43">
        <v>11507000</v>
      </c>
      <c r="W14" s="44">
        <v>3155000</v>
      </c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44854000</v>
      </c>
      <c r="C20" s="42">
        <v>25000000</v>
      </c>
      <c r="D20" s="42"/>
      <c r="E20" s="42">
        <f t="shared" si="4"/>
        <v>69854000</v>
      </c>
      <c r="F20" s="43">
        <v>69854000</v>
      </c>
      <c r="G20" s="44">
        <v>69854000</v>
      </c>
      <c r="H20" s="43">
        <v>594000</v>
      </c>
      <c r="I20" s="44">
        <v>7154214</v>
      </c>
      <c r="J20" s="43">
        <v>7811000</v>
      </c>
      <c r="K20" s="44">
        <v>40669192</v>
      </c>
      <c r="L20" s="43">
        <v>8322000</v>
      </c>
      <c r="M20" s="44">
        <v>27526599</v>
      </c>
      <c r="N20" s="43">
        <v>2374000</v>
      </c>
      <c r="O20" s="44">
        <v>22444422</v>
      </c>
      <c r="P20" s="43">
        <f t="shared" si="5"/>
        <v>19101000</v>
      </c>
      <c r="Q20" s="44">
        <f t="shared" si="6"/>
        <v>97794427</v>
      </c>
      <c r="R20" s="24">
        <f t="shared" si="7"/>
        <v>-71.473203556837291</v>
      </c>
      <c r="S20" s="25">
        <f t="shared" si="8"/>
        <v>-18.462785758603886</v>
      </c>
      <c r="T20" s="24">
        <f t="shared" si="9"/>
        <v>27.344174993557992</v>
      </c>
      <c r="U20" s="26">
        <f t="shared" si="10"/>
        <v>139.99832078334813</v>
      </c>
      <c r="V20" s="43">
        <v>198003000</v>
      </c>
      <c r="W20" s="44">
        <v>55681000</v>
      </c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1587013000</v>
      </c>
      <c r="C22" s="42">
        <v>-250585000</v>
      </c>
      <c r="D22" s="42"/>
      <c r="E22" s="42">
        <f t="shared" si="4"/>
        <v>1336428000</v>
      </c>
      <c r="F22" s="43">
        <v>1336428000</v>
      </c>
      <c r="G22" s="44">
        <v>890428000</v>
      </c>
      <c r="H22" s="43">
        <v>157219000</v>
      </c>
      <c r="I22" s="44">
        <v>150169882</v>
      </c>
      <c r="J22" s="43">
        <v>395698000</v>
      </c>
      <c r="K22" s="44">
        <v>460641387</v>
      </c>
      <c r="L22" s="43">
        <v>243397000</v>
      </c>
      <c r="M22" s="44">
        <v>257724421</v>
      </c>
      <c r="N22" s="43">
        <v>74322000</v>
      </c>
      <c r="O22" s="44">
        <v>558192018</v>
      </c>
      <c r="P22" s="43">
        <f t="shared" si="5"/>
        <v>870636000</v>
      </c>
      <c r="Q22" s="44">
        <f t="shared" si="6"/>
        <v>1426727708</v>
      </c>
      <c r="R22" s="24">
        <f t="shared" si="7"/>
        <v>-69.46470170133567</v>
      </c>
      <c r="S22" s="25">
        <f t="shared" si="8"/>
        <v>116.58483733677687</v>
      </c>
      <c r="T22" s="24">
        <f t="shared" si="9"/>
        <v>65.146494985139498</v>
      </c>
      <c r="U22" s="26">
        <f t="shared" si="10"/>
        <v>106.75679557746471</v>
      </c>
      <c r="V22" s="43">
        <v>151991000</v>
      </c>
      <c r="W22" s="44"/>
    </row>
    <row r="23" spans="1:23" ht="13" x14ac:dyDescent="0.3">
      <c r="A23" s="23" t="s">
        <v>49</v>
      </c>
      <c r="B23" s="42">
        <v>607964000</v>
      </c>
      <c r="C23" s="42">
        <v>-16100000</v>
      </c>
      <c r="D23" s="42"/>
      <c r="E23" s="42">
        <f t="shared" si="4"/>
        <v>591864000</v>
      </c>
      <c r="F23" s="43">
        <v>591864000</v>
      </c>
      <c r="G23" s="44">
        <v>591864000</v>
      </c>
      <c r="H23" s="43">
        <v>130029000</v>
      </c>
      <c r="I23" s="44">
        <v>95636096</v>
      </c>
      <c r="J23" s="43">
        <v>134472000</v>
      </c>
      <c r="K23" s="44">
        <v>179790031</v>
      </c>
      <c r="L23" s="43">
        <v>50181000</v>
      </c>
      <c r="M23" s="44">
        <v>66548869</v>
      </c>
      <c r="N23" s="43">
        <v>111694000</v>
      </c>
      <c r="O23" s="44">
        <v>122178738</v>
      </c>
      <c r="P23" s="43">
        <f t="shared" si="5"/>
        <v>426376000</v>
      </c>
      <c r="Q23" s="44">
        <f t="shared" si="6"/>
        <v>464153734</v>
      </c>
      <c r="R23" s="24">
        <f t="shared" si="7"/>
        <v>122.58225224686635</v>
      </c>
      <c r="S23" s="25">
        <f t="shared" si="8"/>
        <v>83.592508536846807</v>
      </c>
      <c r="T23" s="24">
        <f t="shared" si="9"/>
        <v>72.039522593028124</v>
      </c>
      <c r="U23" s="26">
        <f t="shared" si="10"/>
        <v>78.422362907695003</v>
      </c>
      <c r="V23" s="43">
        <v>14507000</v>
      </c>
      <c r="W23" s="44">
        <v>14507000</v>
      </c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1059198000</v>
      </c>
      <c r="C25" s="42">
        <v>-105000</v>
      </c>
      <c r="D25" s="42"/>
      <c r="E25" s="42">
        <f t="shared" si="4"/>
        <v>1059093000</v>
      </c>
      <c r="F25" s="43">
        <v>1058824000</v>
      </c>
      <c r="G25" s="44">
        <v>1058824000</v>
      </c>
      <c r="H25" s="43">
        <v>232296000</v>
      </c>
      <c r="I25" s="44">
        <v>239292706</v>
      </c>
      <c r="J25" s="43">
        <v>315316000</v>
      </c>
      <c r="K25" s="44">
        <v>295964788</v>
      </c>
      <c r="L25" s="43">
        <v>113105000</v>
      </c>
      <c r="M25" s="44">
        <v>29897602</v>
      </c>
      <c r="N25" s="43">
        <v>292821000</v>
      </c>
      <c r="O25" s="44">
        <v>392239759</v>
      </c>
      <c r="P25" s="43">
        <f t="shared" si="5"/>
        <v>953538000</v>
      </c>
      <c r="Q25" s="44">
        <f t="shared" si="6"/>
        <v>957394855</v>
      </c>
      <c r="R25" s="24">
        <f t="shared" si="7"/>
        <v>158.89306396711021</v>
      </c>
      <c r="S25" s="25">
        <f t="shared" si="8"/>
        <v>1211.9438776394175</v>
      </c>
      <c r="T25" s="24">
        <f t="shared" si="9"/>
        <v>90.033453152839272</v>
      </c>
      <c r="U25" s="26">
        <f t="shared" si="10"/>
        <v>90.397619000408838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175137000</v>
      </c>
      <c r="C28" s="39">
        <f t="shared" si="11"/>
        <v>27199000</v>
      </c>
      <c r="D28" s="39">
        <f t="shared" si="11"/>
        <v>0</v>
      </c>
      <c r="E28" s="39">
        <f t="shared" si="11"/>
        <v>202336000</v>
      </c>
      <c r="F28" s="40">
        <f t="shared" si="11"/>
        <v>202336000</v>
      </c>
      <c r="G28" s="41">
        <f t="shared" si="11"/>
        <v>202336000</v>
      </c>
      <c r="H28" s="40">
        <f t="shared" si="11"/>
        <v>23478000</v>
      </c>
      <c r="I28" s="41">
        <f t="shared" si="11"/>
        <v>15441148</v>
      </c>
      <c r="J28" s="40">
        <f t="shared" si="11"/>
        <v>34226000</v>
      </c>
      <c r="K28" s="41">
        <f t="shared" si="11"/>
        <v>49498239</v>
      </c>
      <c r="L28" s="40">
        <f t="shared" si="11"/>
        <v>32742000</v>
      </c>
      <c r="M28" s="41">
        <f t="shared" si="11"/>
        <v>35706289</v>
      </c>
      <c r="N28" s="40">
        <f t="shared" si="11"/>
        <v>37285000</v>
      </c>
      <c r="O28" s="41">
        <f t="shared" si="11"/>
        <v>51193398</v>
      </c>
      <c r="P28" s="40">
        <f t="shared" si="11"/>
        <v>127731000</v>
      </c>
      <c r="Q28" s="41">
        <f t="shared" si="11"/>
        <v>151839074</v>
      </c>
      <c r="R28" s="20">
        <f t="shared" si="7"/>
        <v>13.875145073605765</v>
      </c>
      <c r="S28" s="21">
        <f t="shared" si="8"/>
        <v>43.373616899812802</v>
      </c>
      <c r="T28" s="20">
        <f t="shared" si="9"/>
        <v>63.128163055511621</v>
      </c>
      <c r="U28" s="22">
        <f t="shared" si="10"/>
        <v>75.043034358690491</v>
      </c>
      <c r="V28" s="40">
        <f t="shared" ref="V28:W28" si="12">SUM(V29:V42)</f>
        <v>22165000</v>
      </c>
      <c r="W28" s="41">
        <f t="shared" si="12"/>
        <v>20783000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43800000</v>
      </c>
      <c r="C31" s="42"/>
      <c r="D31" s="42"/>
      <c r="E31" s="42">
        <f t="shared" si="4"/>
        <v>43800000</v>
      </c>
      <c r="F31" s="43">
        <v>43800000</v>
      </c>
      <c r="G31" s="44">
        <v>43800000</v>
      </c>
      <c r="H31" s="43">
        <v>6528000</v>
      </c>
      <c r="I31" s="44">
        <v>762661</v>
      </c>
      <c r="J31" s="43">
        <v>5401000</v>
      </c>
      <c r="K31" s="44">
        <v>7316927</v>
      </c>
      <c r="L31" s="43">
        <v>6137000</v>
      </c>
      <c r="M31" s="44">
        <v>11914703</v>
      </c>
      <c r="N31" s="43"/>
      <c r="O31" s="44">
        <v>8877813</v>
      </c>
      <c r="P31" s="43">
        <f t="shared" si="5"/>
        <v>18066000</v>
      </c>
      <c r="Q31" s="44">
        <f t="shared" si="6"/>
        <v>28872104</v>
      </c>
      <c r="R31" s="24">
        <f t="shared" si="7"/>
        <v>-100</v>
      </c>
      <c r="S31" s="25">
        <f t="shared" si="8"/>
        <v>-25.488591700523294</v>
      </c>
      <c r="T31" s="24">
        <f t="shared" si="9"/>
        <v>41.246575342465754</v>
      </c>
      <c r="U31" s="26">
        <f t="shared" si="10"/>
        <v>65.918045662100454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47237000</v>
      </c>
      <c r="C33" s="42">
        <v>723000</v>
      </c>
      <c r="D33" s="42"/>
      <c r="E33" s="42">
        <f t="shared" si="4"/>
        <v>47960000</v>
      </c>
      <c r="F33" s="43">
        <v>47960000</v>
      </c>
      <c r="G33" s="44">
        <v>47960000</v>
      </c>
      <c r="H33" s="43">
        <v>7550000</v>
      </c>
      <c r="I33" s="44">
        <v>12159499</v>
      </c>
      <c r="J33" s="43">
        <v>10320000</v>
      </c>
      <c r="K33" s="44">
        <v>14000637</v>
      </c>
      <c r="L33" s="43">
        <v>7529000</v>
      </c>
      <c r="M33" s="44">
        <v>6340623</v>
      </c>
      <c r="N33" s="43">
        <v>8022000</v>
      </c>
      <c r="O33" s="44">
        <v>8940063</v>
      </c>
      <c r="P33" s="43">
        <f t="shared" si="5"/>
        <v>33421000</v>
      </c>
      <c r="Q33" s="44">
        <f t="shared" si="6"/>
        <v>41440822</v>
      </c>
      <c r="R33" s="24">
        <f t="shared" si="7"/>
        <v>6.548014344534467</v>
      </c>
      <c r="S33" s="25">
        <f t="shared" si="8"/>
        <v>40.996602384339837</v>
      </c>
      <c r="T33" s="24">
        <f t="shared" si="9"/>
        <v>69.685154295246036</v>
      </c>
      <c r="U33" s="26">
        <f t="shared" si="10"/>
        <v>86.407051709758136</v>
      </c>
      <c r="V33" s="43"/>
      <c r="W33" s="44"/>
    </row>
    <row r="34" spans="1:23" ht="13" x14ac:dyDescent="0.3">
      <c r="A34" s="23" t="s">
        <v>60</v>
      </c>
      <c r="B34" s="42">
        <v>42900000</v>
      </c>
      <c r="C34" s="42"/>
      <c r="D34" s="42"/>
      <c r="E34" s="42">
        <f t="shared" si="4"/>
        <v>42900000</v>
      </c>
      <c r="F34" s="43">
        <v>42900000</v>
      </c>
      <c r="G34" s="44">
        <v>42900000</v>
      </c>
      <c r="H34" s="43">
        <v>9343000</v>
      </c>
      <c r="I34" s="44">
        <v>2422366</v>
      </c>
      <c r="J34" s="43">
        <v>9711000</v>
      </c>
      <c r="K34" s="44">
        <v>21143608</v>
      </c>
      <c r="L34" s="43">
        <v>5482000</v>
      </c>
      <c r="M34" s="44">
        <v>2463228</v>
      </c>
      <c r="N34" s="43">
        <v>9935000</v>
      </c>
      <c r="O34" s="44">
        <v>17842811</v>
      </c>
      <c r="P34" s="43">
        <f t="shared" si="5"/>
        <v>34471000</v>
      </c>
      <c r="Q34" s="44">
        <f t="shared" si="6"/>
        <v>43872013</v>
      </c>
      <c r="R34" s="24">
        <f t="shared" si="7"/>
        <v>81.229478292593953</v>
      </c>
      <c r="S34" s="25">
        <f t="shared" si="8"/>
        <v>624.36700946887584</v>
      </c>
      <c r="T34" s="24">
        <f t="shared" si="9"/>
        <v>80.351981351981351</v>
      </c>
      <c r="U34" s="26">
        <f t="shared" si="10"/>
        <v>102.26576456876457</v>
      </c>
      <c r="V34" s="43">
        <v>2515000</v>
      </c>
      <c r="W34" s="44">
        <v>2515000</v>
      </c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41200000</v>
      </c>
      <c r="C36" s="42">
        <v>3000000</v>
      </c>
      <c r="D36" s="42"/>
      <c r="E36" s="42">
        <f t="shared" si="4"/>
        <v>44200000</v>
      </c>
      <c r="F36" s="43">
        <v>44200000</v>
      </c>
      <c r="G36" s="44">
        <v>44200000</v>
      </c>
      <c r="H36" s="43">
        <v>57000</v>
      </c>
      <c r="I36" s="44">
        <v>96622</v>
      </c>
      <c r="J36" s="43">
        <v>8794000</v>
      </c>
      <c r="K36" s="44">
        <v>7037067</v>
      </c>
      <c r="L36" s="43">
        <v>13594000</v>
      </c>
      <c r="M36" s="44">
        <v>14987735</v>
      </c>
      <c r="N36" s="43">
        <v>8461000</v>
      </c>
      <c r="O36" s="44">
        <v>14884783</v>
      </c>
      <c r="P36" s="43">
        <f t="shared" si="5"/>
        <v>30906000</v>
      </c>
      <c r="Q36" s="44">
        <f t="shared" si="6"/>
        <v>37006207</v>
      </c>
      <c r="R36" s="24">
        <f t="shared" si="7"/>
        <v>-37.759305575989401</v>
      </c>
      <c r="S36" s="25">
        <f t="shared" si="8"/>
        <v>-0.68690832871010865</v>
      </c>
      <c r="T36" s="24">
        <f t="shared" si="9"/>
        <v>69.92307692307692</v>
      </c>
      <c r="U36" s="26">
        <f t="shared" si="10"/>
        <v>83.724450226244343</v>
      </c>
      <c r="V36" s="43"/>
      <c r="W36" s="44"/>
    </row>
    <row r="37" spans="1:23" ht="13" x14ac:dyDescent="0.3">
      <c r="A37" s="23" t="s">
        <v>63</v>
      </c>
      <c r="B37" s="42"/>
      <c r="C37" s="42">
        <v>23476000</v>
      </c>
      <c r="D37" s="42"/>
      <c r="E37" s="42">
        <f t="shared" si="4"/>
        <v>23476000</v>
      </c>
      <c r="F37" s="43">
        <v>23476000</v>
      </c>
      <c r="G37" s="44">
        <v>23476000</v>
      </c>
      <c r="H37" s="43"/>
      <c r="I37" s="44"/>
      <c r="J37" s="43"/>
      <c r="K37" s="44"/>
      <c r="L37" s="43"/>
      <c r="M37" s="44"/>
      <c r="N37" s="43">
        <v>10867000</v>
      </c>
      <c r="O37" s="44">
        <v>647928</v>
      </c>
      <c r="P37" s="43">
        <f t="shared" si="5"/>
        <v>10867000</v>
      </c>
      <c r="Q37" s="44">
        <f t="shared" si="6"/>
        <v>647928</v>
      </c>
      <c r="R37" s="24">
        <f t="shared" si="7"/>
        <v>0</v>
      </c>
      <c r="S37" s="25">
        <f t="shared" si="8"/>
        <v>0</v>
      </c>
      <c r="T37" s="24">
        <f t="shared" si="9"/>
        <v>46.289827909354237</v>
      </c>
      <c r="U37" s="26">
        <f t="shared" si="10"/>
        <v>2.7599591071732834</v>
      </c>
      <c r="V37" s="43">
        <v>19650000</v>
      </c>
      <c r="W37" s="44">
        <v>18268000</v>
      </c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1188703000</v>
      </c>
      <c r="C43" s="45">
        <f t="shared" si="20"/>
        <v>231755000</v>
      </c>
      <c r="D43" s="45">
        <f t="shared" si="20"/>
        <v>0</v>
      </c>
      <c r="E43" s="45">
        <f t="shared" si="20"/>
        <v>1420458000</v>
      </c>
      <c r="F43" s="46">
        <f t="shared" si="20"/>
        <v>1390035000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30402000</v>
      </c>
      <c r="O43" s="47">
        <f t="shared" si="20"/>
        <v>0</v>
      </c>
      <c r="P43" s="46">
        <f t="shared" si="20"/>
        <v>30402000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2.1402955948011138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1188703000</v>
      </c>
      <c r="C44" s="39">
        <f t="shared" si="22"/>
        <v>231755000</v>
      </c>
      <c r="D44" s="39">
        <f t="shared" si="22"/>
        <v>0</v>
      </c>
      <c r="E44" s="39">
        <f t="shared" si="22"/>
        <v>1420458000</v>
      </c>
      <c r="F44" s="40">
        <f t="shared" si="22"/>
        <v>1390035000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30402000</v>
      </c>
      <c r="O44" s="41">
        <f t="shared" si="22"/>
        <v>0</v>
      </c>
      <c r="P44" s="40">
        <f t="shared" si="22"/>
        <v>30402000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2.1402955948011138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856600000</v>
      </c>
      <c r="C45" s="42"/>
      <c r="D45" s="42"/>
      <c r="E45" s="42">
        <f t="shared" si="13"/>
        <v>856600000</v>
      </c>
      <c r="F45" s="43">
        <v>856600000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202229000</v>
      </c>
      <c r="C46" s="42">
        <v>30323000</v>
      </c>
      <c r="D46" s="42"/>
      <c r="E46" s="42">
        <f t="shared" si="13"/>
        <v>232552000</v>
      </c>
      <c r="F46" s="43">
        <v>202229000</v>
      </c>
      <c r="G46" s="44"/>
      <c r="H46" s="43"/>
      <c r="I46" s="44"/>
      <c r="J46" s="43"/>
      <c r="K46" s="44"/>
      <c r="L46" s="43"/>
      <c r="M46" s="44"/>
      <c r="N46" s="43">
        <v>30402000</v>
      </c>
      <c r="O46" s="44"/>
      <c r="P46" s="43">
        <f t="shared" si="14"/>
        <v>30402000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13.073205132615501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23490000</v>
      </c>
      <c r="C47" s="42">
        <v>-288000</v>
      </c>
      <c r="D47" s="42"/>
      <c r="E47" s="42">
        <f t="shared" si="13"/>
        <v>23202000</v>
      </c>
      <c r="F47" s="43">
        <v>23102000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68075000</v>
      </c>
      <c r="C53" s="42"/>
      <c r="D53" s="42"/>
      <c r="E53" s="42">
        <f t="shared" si="13"/>
        <v>68075000</v>
      </c>
      <c r="F53" s="43">
        <v>68075000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38309000</v>
      </c>
      <c r="C54" s="42"/>
      <c r="D54" s="42"/>
      <c r="E54" s="42">
        <f t="shared" si="13"/>
        <v>38309000</v>
      </c>
      <c r="F54" s="43">
        <v>38309000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>
        <v>201720000</v>
      </c>
      <c r="D55" s="42"/>
      <c r="E55" s="42">
        <f t="shared" si="13"/>
        <v>201720000</v>
      </c>
      <c r="F55" s="43">
        <v>201720000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7981638000</v>
      </c>
      <c r="C61" s="39">
        <f t="shared" si="26"/>
        <v>409618000</v>
      </c>
      <c r="D61" s="39">
        <f t="shared" si="26"/>
        <v>0</v>
      </c>
      <c r="E61" s="39">
        <f t="shared" si="26"/>
        <v>8391256000</v>
      </c>
      <c r="F61" s="40">
        <f t="shared" si="26"/>
        <v>8375564000</v>
      </c>
      <c r="G61" s="41">
        <f t="shared" si="26"/>
        <v>6534529000</v>
      </c>
      <c r="H61" s="40">
        <f t="shared" si="26"/>
        <v>1208194000</v>
      </c>
      <c r="I61" s="41">
        <f t="shared" si="26"/>
        <v>1008756464</v>
      </c>
      <c r="J61" s="40">
        <f t="shared" si="26"/>
        <v>1900121000</v>
      </c>
      <c r="K61" s="41">
        <f t="shared" si="26"/>
        <v>1917718990</v>
      </c>
      <c r="L61" s="40">
        <f t="shared" si="26"/>
        <v>1170764000</v>
      </c>
      <c r="M61" s="41">
        <f t="shared" si="26"/>
        <v>690903280</v>
      </c>
      <c r="N61" s="40">
        <f t="shared" si="26"/>
        <v>1515609000</v>
      </c>
      <c r="O61" s="41">
        <f t="shared" si="26"/>
        <v>2270754483</v>
      </c>
      <c r="P61" s="40">
        <f t="shared" si="26"/>
        <v>5794688000</v>
      </c>
      <c r="Q61" s="41">
        <f t="shared" si="26"/>
        <v>5888133217</v>
      </c>
      <c r="R61" s="20">
        <f t="shared" si="16"/>
        <v>29.454697957914661</v>
      </c>
      <c r="S61" s="21">
        <f t="shared" si="17"/>
        <v>228.66459730803422</v>
      </c>
      <c r="T61" s="20">
        <f t="shared" si="18"/>
        <v>69.056265236098142</v>
      </c>
      <c r="U61" s="22">
        <f t="shared" si="19"/>
        <v>70.169867502552648</v>
      </c>
      <c r="V61" s="40">
        <f t="shared" ref="V61:W61" si="27">+V8+V43</f>
        <v>968273000</v>
      </c>
      <c r="W61" s="41">
        <f t="shared" si="27"/>
        <v>180437000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7981638000</v>
      </c>
      <c r="C65" s="48">
        <f t="shared" si="30"/>
        <v>409618000</v>
      </c>
      <c r="D65" s="48">
        <f t="shared" si="30"/>
        <v>0</v>
      </c>
      <c r="E65" s="48">
        <f t="shared" si="30"/>
        <v>8391256000</v>
      </c>
      <c r="F65" s="49">
        <f t="shared" si="30"/>
        <v>8375564000</v>
      </c>
      <c r="G65" s="50">
        <f t="shared" si="30"/>
        <v>6534529000</v>
      </c>
      <c r="H65" s="49">
        <f t="shared" si="30"/>
        <v>1208194000</v>
      </c>
      <c r="I65" s="50">
        <f t="shared" si="30"/>
        <v>1008756464</v>
      </c>
      <c r="J65" s="49">
        <f t="shared" si="30"/>
        <v>1900121000</v>
      </c>
      <c r="K65" s="50">
        <f t="shared" si="30"/>
        <v>1917718990</v>
      </c>
      <c r="L65" s="49">
        <f t="shared" si="30"/>
        <v>1170764000</v>
      </c>
      <c r="M65" s="51">
        <f t="shared" si="30"/>
        <v>690903280</v>
      </c>
      <c r="N65" s="49">
        <f t="shared" si="30"/>
        <v>1515609000</v>
      </c>
      <c r="O65" s="50">
        <f t="shared" si="30"/>
        <v>2270754483</v>
      </c>
      <c r="P65" s="49">
        <f t="shared" si="30"/>
        <v>5794688000</v>
      </c>
      <c r="Q65" s="50">
        <f t="shared" si="30"/>
        <v>5888133217</v>
      </c>
      <c r="R65" s="34">
        <f t="shared" si="16"/>
        <v>29.454697957914661</v>
      </c>
      <c r="S65" s="35">
        <f t="shared" si="17"/>
        <v>228.66459730803422</v>
      </c>
      <c r="T65" s="34">
        <f t="shared" si="18"/>
        <v>69.056265236098142</v>
      </c>
      <c r="U65" s="35">
        <f t="shared" si="19"/>
        <v>70.169867502552648</v>
      </c>
      <c r="V65" s="49">
        <f>+V61+V62</f>
        <v>968273000</v>
      </c>
      <c r="W65" s="50">
        <f>+W61+W62</f>
        <v>180437000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196952000</v>
      </c>
      <c r="C8" s="36">
        <f t="shared" si="0"/>
        <v>24872000</v>
      </c>
      <c r="D8" s="36">
        <f t="shared" si="0"/>
        <v>0</v>
      </c>
      <c r="E8" s="36">
        <f t="shared" si="0"/>
        <v>221824000</v>
      </c>
      <c r="F8" s="37">
        <f t="shared" si="0"/>
        <v>221824000</v>
      </c>
      <c r="G8" s="38">
        <f t="shared" si="0"/>
        <v>221824000</v>
      </c>
      <c r="H8" s="37">
        <f t="shared" si="0"/>
        <v>52516000</v>
      </c>
      <c r="I8" s="38">
        <f t="shared" si="0"/>
        <v>43550750</v>
      </c>
      <c r="J8" s="37">
        <f t="shared" si="0"/>
        <v>47180000</v>
      </c>
      <c r="K8" s="38">
        <f t="shared" si="0"/>
        <v>42430746</v>
      </c>
      <c r="L8" s="37">
        <f t="shared" si="0"/>
        <v>13827000</v>
      </c>
      <c r="M8" s="38">
        <f t="shared" si="0"/>
        <v>14707841</v>
      </c>
      <c r="N8" s="37">
        <f t="shared" si="0"/>
        <v>76713000</v>
      </c>
      <c r="O8" s="38">
        <f t="shared" si="0"/>
        <v>71218570</v>
      </c>
      <c r="P8" s="37">
        <f t="shared" si="0"/>
        <v>190236000</v>
      </c>
      <c r="Q8" s="38">
        <f t="shared" si="0"/>
        <v>171907907</v>
      </c>
      <c r="R8" s="16">
        <f>IF(($L8       =0),0,((($N8       -$L8       )/$L8       )*100))</f>
        <v>454.8058147103493</v>
      </c>
      <c r="S8" s="17">
        <f>IF(($M8       =0),0,((($O8       -$M8       )/$M8       )*100))</f>
        <v>384.22178346910329</v>
      </c>
      <c r="T8" s="16">
        <f>IF(($E8       =0),0,(($P8       /$E8       )*100))</f>
        <v>85.759881708020771</v>
      </c>
      <c r="U8" s="18">
        <f>IF(($E8       =0),0,(($Q8       /$E8       )*100))</f>
        <v>77.497433550923262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190759000</v>
      </c>
      <c r="C9" s="39">
        <f t="shared" si="2"/>
        <v>21872000</v>
      </c>
      <c r="D9" s="39">
        <f t="shared" si="2"/>
        <v>0</v>
      </c>
      <c r="E9" s="39">
        <f t="shared" si="2"/>
        <v>212631000</v>
      </c>
      <c r="F9" s="40">
        <f t="shared" si="2"/>
        <v>212631000</v>
      </c>
      <c r="G9" s="41">
        <f t="shared" si="2"/>
        <v>212631000</v>
      </c>
      <c r="H9" s="40">
        <f t="shared" si="2"/>
        <v>51592000</v>
      </c>
      <c r="I9" s="41">
        <f t="shared" si="2"/>
        <v>46034462</v>
      </c>
      <c r="J9" s="40">
        <f t="shared" si="2"/>
        <v>46895000</v>
      </c>
      <c r="K9" s="41">
        <f t="shared" si="2"/>
        <v>40963997</v>
      </c>
      <c r="L9" s="40">
        <f t="shared" si="2"/>
        <v>13746000</v>
      </c>
      <c r="M9" s="41">
        <f t="shared" si="2"/>
        <v>14130183</v>
      </c>
      <c r="N9" s="40">
        <f t="shared" si="2"/>
        <v>75138000</v>
      </c>
      <c r="O9" s="41">
        <f t="shared" si="2"/>
        <v>68028479</v>
      </c>
      <c r="P9" s="40">
        <f t="shared" si="2"/>
        <v>187371000</v>
      </c>
      <c r="Q9" s="41">
        <f t="shared" si="2"/>
        <v>169157121</v>
      </c>
      <c r="R9" s="20">
        <f>IF(($L9       =0),0,((($N9       -$L9       )/$L9       )*100))</f>
        <v>446.61719773024879</v>
      </c>
      <c r="S9" s="21">
        <f>IF(($M9       =0),0,((($O9       -$M9       )/$M9       )*100))</f>
        <v>381.44089145908441</v>
      </c>
      <c r="T9" s="20">
        <f>IF(($E9       =0),0,(($P9       /$E9       )*100))</f>
        <v>88.12026468388899</v>
      </c>
      <c r="U9" s="22">
        <f>IF(($E9       =0),0,(($Q9       /$E9       )*100))</f>
        <v>79.554308167670754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139733000</v>
      </c>
      <c r="C10" s="42">
        <v>-628000</v>
      </c>
      <c r="D10" s="42"/>
      <c r="E10" s="42">
        <f t="shared" ref="E10:E41" si="4">$B10      +$C10      +$D10</f>
        <v>139105000</v>
      </c>
      <c r="F10" s="43">
        <v>139105000</v>
      </c>
      <c r="G10" s="44">
        <v>139105000</v>
      </c>
      <c r="H10" s="43">
        <v>32314000</v>
      </c>
      <c r="I10" s="44">
        <v>40111689</v>
      </c>
      <c r="J10" s="43">
        <v>39057000</v>
      </c>
      <c r="K10" s="44">
        <v>30846982</v>
      </c>
      <c r="L10" s="43">
        <v>12891000</v>
      </c>
      <c r="M10" s="44">
        <v>13275889</v>
      </c>
      <c r="N10" s="43">
        <v>54843000</v>
      </c>
      <c r="O10" s="44">
        <v>52077186</v>
      </c>
      <c r="P10" s="43">
        <f t="shared" ref="P10:P41" si="5">$H10      +$J10      +$L10      +$N10</f>
        <v>139105000</v>
      </c>
      <c r="Q10" s="44">
        <f t="shared" ref="Q10:Q41" si="6">$I10      +$K10      +$M10      +$O10</f>
        <v>136311746</v>
      </c>
      <c r="R10" s="24">
        <f t="shared" ref="R10:R41" si="7">IF(($L10      =0),0,((($N10      -$L10      )/$L10      )*100))</f>
        <v>325.43635094251806</v>
      </c>
      <c r="S10" s="25">
        <f t="shared" ref="S10:S41" si="8">IF(($M10      =0),0,((($O10      -$M10      )/$M10      )*100))</f>
        <v>292.26891698175541</v>
      </c>
      <c r="T10" s="24">
        <f t="shared" ref="T10:T41" si="9">IF(($E10      =0),0,(($P10      /$E10      )*100))</f>
        <v>100</v>
      </c>
      <c r="U10" s="26">
        <f t="shared" ref="U10:U41" si="10">IF(($E10      =0),0,(($Q10      /$E10      )*100))</f>
        <v>97.99198159663564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26026000</v>
      </c>
      <c r="C13" s="42"/>
      <c r="D13" s="42"/>
      <c r="E13" s="42">
        <f t="shared" si="4"/>
        <v>26026000</v>
      </c>
      <c r="F13" s="43">
        <v>26026000</v>
      </c>
      <c r="G13" s="44">
        <v>26026000</v>
      </c>
      <c r="H13" s="43">
        <v>9588000</v>
      </c>
      <c r="I13" s="44">
        <v>4273414</v>
      </c>
      <c r="J13" s="43">
        <v>2137000</v>
      </c>
      <c r="K13" s="44">
        <v>7321137</v>
      </c>
      <c r="L13" s="43">
        <v>128000</v>
      </c>
      <c r="M13" s="44">
        <v>127621</v>
      </c>
      <c r="N13" s="43">
        <v>13913000</v>
      </c>
      <c r="O13" s="44">
        <v>14364475</v>
      </c>
      <c r="P13" s="43">
        <f t="shared" si="5"/>
        <v>25766000</v>
      </c>
      <c r="Q13" s="44">
        <f t="shared" si="6"/>
        <v>26086647</v>
      </c>
      <c r="R13" s="24">
        <f t="shared" si="7"/>
        <v>10769.53125</v>
      </c>
      <c r="S13" s="25">
        <f t="shared" si="8"/>
        <v>11155.573142351181</v>
      </c>
      <c r="T13" s="24">
        <f t="shared" si="9"/>
        <v>99.000999000999002</v>
      </c>
      <c r="U13" s="26">
        <f t="shared" si="10"/>
        <v>100.23302466764005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25000000</v>
      </c>
      <c r="D20" s="42"/>
      <c r="E20" s="42">
        <f t="shared" si="4"/>
        <v>25000000</v>
      </c>
      <c r="F20" s="43">
        <v>25000000</v>
      </c>
      <c r="G20" s="44">
        <v>25000000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25000000</v>
      </c>
      <c r="C23" s="42">
        <v>-2500000</v>
      </c>
      <c r="D23" s="42"/>
      <c r="E23" s="42">
        <f t="shared" si="4"/>
        <v>22500000</v>
      </c>
      <c r="F23" s="43">
        <v>22500000</v>
      </c>
      <c r="G23" s="44">
        <v>22500000</v>
      </c>
      <c r="H23" s="43">
        <v>9690000</v>
      </c>
      <c r="I23" s="44">
        <v>1649359</v>
      </c>
      <c r="J23" s="43">
        <v>5701000</v>
      </c>
      <c r="K23" s="44">
        <v>2795878</v>
      </c>
      <c r="L23" s="43">
        <v>727000</v>
      </c>
      <c r="M23" s="44">
        <v>726673</v>
      </c>
      <c r="N23" s="43">
        <v>6382000</v>
      </c>
      <c r="O23" s="44">
        <v>1586818</v>
      </c>
      <c r="P23" s="43">
        <f t="shared" si="5"/>
        <v>22500000</v>
      </c>
      <c r="Q23" s="44">
        <f t="shared" si="6"/>
        <v>6758728</v>
      </c>
      <c r="R23" s="24">
        <f t="shared" si="7"/>
        <v>777.85419532324624</v>
      </c>
      <c r="S23" s="25">
        <f t="shared" si="8"/>
        <v>118.3675463378989</v>
      </c>
      <c r="T23" s="24">
        <f t="shared" si="9"/>
        <v>100</v>
      </c>
      <c r="U23" s="26">
        <f t="shared" si="10"/>
        <v>30.038791111111113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6193000</v>
      </c>
      <c r="C28" s="39">
        <f t="shared" si="11"/>
        <v>3000000</v>
      </c>
      <c r="D28" s="39">
        <f t="shared" si="11"/>
        <v>0</v>
      </c>
      <c r="E28" s="39">
        <f t="shared" si="11"/>
        <v>9193000</v>
      </c>
      <c r="F28" s="40">
        <f t="shared" si="11"/>
        <v>9193000</v>
      </c>
      <c r="G28" s="41">
        <f t="shared" si="11"/>
        <v>9193000</v>
      </c>
      <c r="H28" s="40">
        <f t="shared" si="11"/>
        <v>924000</v>
      </c>
      <c r="I28" s="41">
        <f t="shared" si="11"/>
        <v>-2483712</v>
      </c>
      <c r="J28" s="40">
        <f t="shared" si="11"/>
        <v>285000</v>
      </c>
      <c r="K28" s="41">
        <f t="shared" si="11"/>
        <v>1466749</v>
      </c>
      <c r="L28" s="40">
        <f t="shared" si="11"/>
        <v>81000</v>
      </c>
      <c r="M28" s="41">
        <f t="shared" si="11"/>
        <v>577658</v>
      </c>
      <c r="N28" s="40">
        <f t="shared" si="11"/>
        <v>1575000</v>
      </c>
      <c r="O28" s="41">
        <f t="shared" si="11"/>
        <v>3190091</v>
      </c>
      <c r="P28" s="40">
        <f t="shared" si="11"/>
        <v>2865000</v>
      </c>
      <c r="Q28" s="41">
        <f t="shared" si="11"/>
        <v>2750786</v>
      </c>
      <c r="R28" s="20">
        <f t="shared" si="7"/>
        <v>1844.4444444444443</v>
      </c>
      <c r="S28" s="21">
        <f t="shared" si="8"/>
        <v>452.24561938032537</v>
      </c>
      <c r="T28" s="20">
        <f t="shared" si="9"/>
        <v>31.165016860654848</v>
      </c>
      <c r="U28" s="22">
        <f t="shared" si="10"/>
        <v>29.922615033177419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126000</v>
      </c>
      <c r="I31" s="44">
        <v>-2495457</v>
      </c>
      <c r="J31" s="43">
        <v>285000</v>
      </c>
      <c r="K31" s="44">
        <v>1089656</v>
      </c>
      <c r="L31" s="43">
        <v>81000</v>
      </c>
      <c r="M31" s="44">
        <v>577658</v>
      </c>
      <c r="N31" s="43"/>
      <c r="O31" s="44">
        <v>581395</v>
      </c>
      <c r="P31" s="43">
        <f t="shared" si="5"/>
        <v>492000</v>
      </c>
      <c r="Q31" s="44">
        <f t="shared" si="6"/>
        <v>-246748</v>
      </c>
      <c r="R31" s="24">
        <f t="shared" si="7"/>
        <v>-100</v>
      </c>
      <c r="S31" s="25">
        <f t="shared" si="8"/>
        <v>0.64692257356428895</v>
      </c>
      <c r="T31" s="24">
        <f t="shared" si="9"/>
        <v>16.400000000000002</v>
      </c>
      <c r="U31" s="26">
        <f t="shared" si="10"/>
        <v>-8.2249333333333325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3193000</v>
      </c>
      <c r="C33" s="42"/>
      <c r="D33" s="42"/>
      <c r="E33" s="42">
        <f t="shared" si="4"/>
        <v>3193000</v>
      </c>
      <c r="F33" s="43">
        <v>3193000</v>
      </c>
      <c r="G33" s="44">
        <v>3193000</v>
      </c>
      <c r="H33" s="43">
        <v>798000</v>
      </c>
      <c r="I33" s="44">
        <v>11745</v>
      </c>
      <c r="J33" s="43"/>
      <c r="K33" s="44">
        <v>377093</v>
      </c>
      <c r="L33" s="43"/>
      <c r="M33" s="44"/>
      <c r="N33" s="43"/>
      <c r="O33" s="44"/>
      <c r="P33" s="43">
        <f t="shared" si="5"/>
        <v>798000</v>
      </c>
      <c r="Q33" s="44">
        <f t="shared" si="6"/>
        <v>388838</v>
      </c>
      <c r="R33" s="24">
        <f t="shared" si="7"/>
        <v>0</v>
      </c>
      <c r="S33" s="25">
        <f t="shared" si="8"/>
        <v>0</v>
      </c>
      <c r="T33" s="24">
        <f t="shared" si="9"/>
        <v>24.992170372690261</v>
      </c>
      <c r="U33" s="26">
        <f t="shared" si="10"/>
        <v>12.177826495458815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>
        <v>3000000</v>
      </c>
      <c r="D36" s="42"/>
      <c r="E36" s="42">
        <f t="shared" si="4"/>
        <v>3000000</v>
      </c>
      <c r="F36" s="43">
        <v>3000000</v>
      </c>
      <c r="G36" s="44">
        <v>3000000</v>
      </c>
      <c r="H36" s="43"/>
      <c r="I36" s="44"/>
      <c r="J36" s="43"/>
      <c r="K36" s="44"/>
      <c r="L36" s="43"/>
      <c r="M36" s="44"/>
      <c r="N36" s="43">
        <v>1575000</v>
      </c>
      <c r="O36" s="44">
        <v>2608696</v>
      </c>
      <c r="P36" s="43">
        <f t="shared" si="5"/>
        <v>1575000</v>
      </c>
      <c r="Q36" s="44">
        <f t="shared" si="6"/>
        <v>2608696</v>
      </c>
      <c r="R36" s="24">
        <f t="shared" si="7"/>
        <v>0</v>
      </c>
      <c r="S36" s="25">
        <f t="shared" si="8"/>
        <v>0</v>
      </c>
      <c r="T36" s="24">
        <f t="shared" si="9"/>
        <v>52.5</v>
      </c>
      <c r="U36" s="26">
        <f t="shared" si="10"/>
        <v>86.956533333333326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100000</v>
      </c>
      <c r="C43" s="45">
        <f t="shared" si="20"/>
        <v>101516000</v>
      </c>
      <c r="D43" s="45">
        <f t="shared" si="20"/>
        <v>0</v>
      </c>
      <c r="E43" s="45">
        <f t="shared" si="20"/>
        <v>101616000</v>
      </c>
      <c r="F43" s="46">
        <f t="shared" si="20"/>
        <v>101616000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100000</v>
      </c>
      <c r="C44" s="39">
        <f t="shared" si="22"/>
        <v>101516000</v>
      </c>
      <c r="D44" s="39">
        <f t="shared" si="22"/>
        <v>0</v>
      </c>
      <c r="E44" s="39">
        <f t="shared" si="22"/>
        <v>101616000</v>
      </c>
      <c r="F44" s="40">
        <f t="shared" si="22"/>
        <v>101616000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</v>
      </c>
      <c r="C47" s="42">
        <v>1521000</v>
      </c>
      <c r="D47" s="42"/>
      <c r="E47" s="42">
        <f t="shared" si="13"/>
        <v>1621000</v>
      </c>
      <c r="F47" s="43">
        <v>1621000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>
        <v>99995000</v>
      </c>
      <c r="D55" s="42"/>
      <c r="E55" s="42">
        <f t="shared" si="13"/>
        <v>99995000</v>
      </c>
      <c r="F55" s="43">
        <v>99995000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197052000</v>
      </c>
      <c r="C61" s="39">
        <f t="shared" si="26"/>
        <v>126388000</v>
      </c>
      <c r="D61" s="39">
        <f t="shared" si="26"/>
        <v>0</v>
      </c>
      <c r="E61" s="39">
        <f t="shared" si="26"/>
        <v>323440000</v>
      </c>
      <c r="F61" s="40">
        <f t="shared" si="26"/>
        <v>323440000</v>
      </c>
      <c r="G61" s="41">
        <f t="shared" si="26"/>
        <v>221824000</v>
      </c>
      <c r="H61" s="40">
        <f t="shared" si="26"/>
        <v>52516000</v>
      </c>
      <c r="I61" s="41">
        <f t="shared" si="26"/>
        <v>43550750</v>
      </c>
      <c r="J61" s="40">
        <f t="shared" si="26"/>
        <v>47180000</v>
      </c>
      <c r="K61" s="41">
        <f t="shared" si="26"/>
        <v>42430746</v>
      </c>
      <c r="L61" s="40">
        <f t="shared" si="26"/>
        <v>13827000</v>
      </c>
      <c r="M61" s="41">
        <f t="shared" si="26"/>
        <v>14707841</v>
      </c>
      <c r="N61" s="40">
        <f t="shared" si="26"/>
        <v>76713000</v>
      </c>
      <c r="O61" s="41">
        <f t="shared" si="26"/>
        <v>71218570</v>
      </c>
      <c r="P61" s="40">
        <f t="shared" si="26"/>
        <v>190236000</v>
      </c>
      <c r="Q61" s="41">
        <f t="shared" si="26"/>
        <v>171907907</v>
      </c>
      <c r="R61" s="20">
        <f t="shared" si="16"/>
        <v>454.8058147103493</v>
      </c>
      <c r="S61" s="21">
        <f t="shared" si="17"/>
        <v>384.22178346910329</v>
      </c>
      <c r="T61" s="20">
        <f t="shared" si="18"/>
        <v>58.816472916151376</v>
      </c>
      <c r="U61" s="22">
        <f t="shared" si="19"/>
        <v>53.149859943111558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197052000</v>
      </c>
      <c r="C65" s="48">
        <f t="shared" si="30"/>
        <v>126388000</v>
      </c>
      <c r="D65" s="48">
        <f t="shared" si="30"/>
        <v>0</v>
      </c>
      <c r="E65" s="48">
        <f t="shared" si="30"/>
        <v>323440000</v>
      </c>
      <c r="F65" s="49">
        <f t="shared" si="30"/>
        <v>323440000</v>
      </c>
      <c r="G65" s="50">
        <f t="shared" si="30"/>
        <v>221824000</v>
      </c>
      <c r="H65" s="49">
        <f t="shared" si="30"/>
        <v>52516000</v>
      </c>
      <c r="I65" s="50">
        <f t="shared" si="30"/>
        <v>43550750</v>
      </c>
      <c r="J65" s="49">
        <f t="shared" si="30"/>
        <v>47180000</v>
      </c>
      <c r="K65" s="50">
        <f t="shared" si="30"/>
        <v>42430746</v>
      </c>
      <c r="L65" s="49">
        <f t="shared" si="30"/>
        <v>13827000</v>
      </c>
      <c r="M65" s="51">
        <f t="shared" si="30"/>
        <v>14707841</v>
      </c>
      <c r="N65" s="49">
        <f t="shared" si="30"/>
        <v>76713000</v>
      </c>
      <c r="O65" s="50">
        <f t="shared" si="30"/>
        <v>71218570</v>
      </c>
      <c r="P65" s="49">
        <f t="shared" si="30"/>
        <v>190236000</v>
      </c>
      <c r="Q65" s="50">
        <f t="shared" si="30"/>
        <v>171907907</v>
      </c>
      <c r="R65" s="34">
        <f t="shared" si="16"/>
        <v>454.8058147103493</v>
      </c>
      <c r="S65" s="35">
        <f t="shared" si="17"/>
        <v>384.22178346910329</v>
      </c>
      <c r="T65" s="34">
        <f t="shared" si="18"/>
        <v>58.816472916151376</v>
      </c>
      <c r="U65" s="35">
        <f t="shared" si="19"/>
        <v>53.149859943111558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168745000</v>
      </c>
      <c r="C8" s="36">
        <f t="shared" si="0"/>
        <v>-19585000</v>
      </c>
      <c r="D8" s="36">
        <f t="shared" si="0"/>
        <v>0</v>
      </c>
      <c r="E8" s="36">
        <f t="shared" si="0"/>
        <v>149160000</v>
      </c>
      <c r="F8" s="37">
        <f t="shared" si="0"/>
        <v>149160000</v>
      </c>
      <c r="G8" s="38">
        <f t="shared" si="0"/>
        <v>149160000</v>
      </c>
      <c r="H8" s="37">
        <f t="shared" si="0"/>
        <v>19891000</v>
      </c>
      <c r="I8" s="38">
        <f t="shared" si="0"/>
        <v>0</v>
      </c>
      <c r="J8" s="37">
        <f t="shared" si="0"/>
        <v>51575000</v>
      </c>
      <c r="K8" s="38">
        <f t="shared" si="0"/>
        <v>0</v>
      </c>
      <c r="L8" s="37">
        <f t="shared" si="0"/>
        <v>17388000</v>
      </c>
      <c r="M8" s="38">
        <f t="shared" si="0"/>
        <v>0</v>
      </c>
      <c r="N8" s="37">
        <f t="shared" si="0"/>
        <v>42977000</v>
      </c>
      <c r="O8" s="38">
        <f t="shared" si="0"/>
        <v>0</v>
      </c>
      <c r="P8" s="37">
        <f t="shared" si="0"/>
        <v>131831000</v>
      </c>
      <c r="Q8" s="38">
        <f t="shared" si="0"/>
        <v>0</v>
      </c>
      <c r="R8" s="16">
        <f>IF(($L8       =0),0,((($N8       -$L8       )/$L8       )*100))</f>
        <v>147.16471129514608</v>
      </c>
      <c r="S8" s="17">
        <f>IF(($M8       =0),0,((($O8       -$M8       )/$M8       )*100))</f>
        <v>0</v>
      </c>
      <c r="T8" s="16">
        <f>IF(($E8       =0),0,(($P8       /$E8       )*100))</f>
        <v>88.382274068114768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165137000</v>
      </c>
      <c r="C9" s="39">
        <f t="shared" si="2"/>
        <v>-19585000</v>
      </c>
      <c r="D9" s="39">
        <f t="shared" si="2"/>
        <v>0</v>
      </c>
      <c r="E9" s="39">
        <f t="shared" si="2"/>
        <v>145552000</v>
      </c>
      <c r="F9" s="40">
        <f t="shared" si="2"/>
        <v>145552000</v>
      </c>
      <c r="G9" s="41">
        <f t="shared" si="2"/>
        <v>145552000</v>
      </c>
      <c r="H9" s="40">
        <f t="shared" si="2"/>
        <v>19111000</v>
      </c>
      <c r="I9" s="41">
        <f t="shared" si="2"/>
        <v>0</v>
      </c>
      <c r="J9" s="40">
        <f t="shared" si="2"/>
        <v>50935000</v>
      </c>
      <c r="K9" s="41">
        <f t="shared" si="2"/>
        <v>0</v>
      </c>
      <c r="L9" s="40">
        <f t="shared" si="2"/>
        <v>16913000</v>
      </c>
      <c r="M9" s="41">
        <f t="shared" si="2"/>
        <v>0</v>
      </c>
      <c r="N9" s="40">
        <f t="shared" si="2"/>
        <v>42569000</v>
      </c>
      <c r="O9" s="41">
        <f t="shared" si="2"/>
        <v>0</v>
      </c>
      <c r="P9" s="40">
        <f t="shared" si="2"/>
        <v>129528000</v>
      </c>
      <c r="Q9" s="41">
        <f t="shared" si="2"/>
        <v>0</v>
      </c>
      <c r="R9" s="20">
        <f>IF(($L9       =0),0,((($N9       -$L9       )/$L9       )*100))</f>
        <v>151.69396322355584</v>
      </c>
      <c r="S9" s="21">
        <f>IF(($M9       =0),0,((($O9       -$M9       )/$M9       )*100))</f>
        <v>0</v>
      </c>
      <c r="T9" s="20">
        <f>IF(($E9       =0),0,(($P9       /$E9       )*100))</f>
        <v>88.99087611300429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IF(($L10      =0),0,((($N10      -$L10      )/$L10      )*100))</f>
        <v>0</v>
      </c>
      <c r="S10" s="25">
        <f t="shared" ref="S10:S41" si="8">IF(($M10      =0),0,((($O10      -$M10      )/$M10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2400000</v>
      </c>
      <c r="C13" s="42"/>
      <c r="D13" s="42"/>
      <c r="E13" s="42">
        <f t="shared" si="4"/>
        <v>2400000</v>
      </c>
      <c r="F13" s="43">
        <v>2400000</v>
      </c>
      <c r="G13" s="44">
        <v>2400000</v>
      </c>
      <c r="H13" s="43"/>
      <c r="I13" s="44"/>
      <c r="J13" s="43">
        <v>1352000</v>
      </c>
      <c r="K13" s="44"/>
      <c r="L13" s="43">
        <v>438000</v>
      </c>
      <c r="M13" s="44"/>
      <c r="N13" s="43">
        <v>610000</v>
      </c>
      <c r="O13" s="44"/>
      <c r="P13" s="43">
        <f t="shared" si="5"/>
        <v>2400000</v>
      </c>
      <c r="Q13" s="44">
        <f t="shared" si="6"/>
        <v>0</v>
      </c>
      <c r="R13" s="24">
        <f t="shared" si="7"/>
        <v>39.269406392694059</v>
      </c>
      <c r="S13" s="25">
        <f t="shared" si="8"/>
        <v>0</v>
      </c>
      <c r="T13" s="24">
        <f t="shared" si="9"/>
        <v>100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75000000</v>
      </c>
      <c r="C22" s="42">
        <v>-25585000</v>
      </c>
      <c r="D22" s="42"/>
      <c r="E22" s="42">
        <f t="shared" si="4"/>
        <v>49415000</v>
      </c>
      <c r="F22" s="43">
        <v>49415000</v>
      </c>
      <c r="G22" s="44">
        <v>49415000</v>
      </c>
      <c r="H22" s="43">
        <v>8089000</v>
      </c>
      <c r="I22" s="44"/>
      <c r="J22" s="43">
        <v>4073000</v>
      </c>
      <c r="K22" s="44"/>
      <c r="L22" s="43">
        <v>10818000</v>
      </c>
      <c r="M22" s="44"/>
      <c r="N22" s="43">
        <v>10414000</v>
      </c>
      <c r="O22" s="44"/>
      <c r="P22" s="43">
        <f t="shared" si="5"/>
        <v>33394000</v>
      </c>
      <c r="Q22" s="44">
        <f t="shared" si="6"/>
        <v>0</v>
      </c>
      <c r="R22" s="24">
        <f t="shared" si="7"/>
        <v>-3.7345165464965793</v>
      </c>
      <c r="S22" s="25">
        <f t="shared" si="8"/>
        <v>0</v>
      </c>
      <c r="T22" s="24">
        <f t="shared" si="9"/>
        <v>67.578670444197115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15000000</v>
      </c>
      <c r="C23" s="42"/>
      <c r="D23" s="42"/>
      <c r="E23" s="42">
        <f t="shared" si="4"/>
        <v>15000000</v>
      </c>
      <c r="F23" s="43">
        <v>15000000</v>
      </c>
      <c r="G23" s="44">
        <v>15000000</v>
      </c>
      <c r="H23" s="43">
        <v>1319000</v>
      </c>
      <c r="I23" s="44"/>
      <c r="J23" s="43">
        <v>4535000</v>
      </c>
      <c r="K23" s="44"/>
      <c r="L23" s="43">
        <v>1066000</v>
      </c>
      <c r="M23" s="44"/>
      <c r="N23" s="43">
        <v>8080000</v>
      </c>
      <c r="O23" s="44"/>
      <c r="P23" s="43">
        <f t="shared" si="5"/>
        <v>15000000</v>
      </c>
      <c r="Q23" s="44">
        <f t="shared" si="6"/>
        <v>0</v>
      </c>
      <c r="R23" s="24">
        <f t="shared" si="7"/>
        <v>657.97373358348966</v>
      </c>
      <c r="S23" s="25">
        <f t="shared" si="8"/>
        <v>0</v>
      </c>
      <c r="T23" s="24">
        <f t="shared" si="9"/>
        <v>100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72737000</v>
      </c>
      <c r="C25" s="42">
        <v>6000000</v>
      </c>
      <c r="D25" s="42"/>
      <c r="E25" s="42">
        <f t="shared" si="4"/>
        <v>78737000</v>
      </c>
      <c r="F25" s="43">
        <v>78737000</v>
      </c>
      <c r="G25" s="44">
        <v>78737000</v>
      </c>
      <c r="H25" s="43">
        <v>9703000</v>
      </c>
      <c r="I25" s="44"/>
      <c r="J25" s="43">
        <v>40975000</v>
      </c>
      <c r="K25" s="44"/>
      <c r="L25" s="43">
        <v>4591000</v>
      </c>
      <c r="M25" s="44"/>
      <c r="N25" s="43">
        <v>23465000</v>
      </c>
      <c r="O25" s="44"/>
      <c r="P25" s="43">
        <f t="shared" si="5"/>
        <v>78734000</v>
      </c>
      <c r="Q25" s="44">
        <f t="shared" si="6"/>
        <v>0</v>
      </c>
      <c r="R25" s="24">
        <f t="shared" si="7"/>
        <v>411.10869091701153</v>
      </c>
      <c r="S25" s="25">
        <f t="shared" si="8"/>
        <v>0</v>
      </c>
      <c r="T25" s="24">
        <f t="shared" si="9"/>
        <v>99.996189847212875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3608000</v>
      </c>
      <c r="C28" s="39">
        <f t="shared" si="11"/>
        <v>0</v>
      </c>
      <c r="D28" s="39">
        <f t="shared" si="11"/>
        <v>0</v>
      </c>
      <c r="E28" s="39">
        <f t="shared" si="11"/>
        <v>3608000</v>
      </c>
      <c r="F28" s="40">
        <f t="shared" si="11"/>
        <v>3608000</v>
      </c>
      <c r="G28" s="41">
        <f t="shared" si="11"/>
        <v>3608000</v>
      </c>
      <c r="H28" s="40">
        <f t="shared" si="11"/>
        <v>780000</v>
      </c>
      <c r="I28" s="41">
        <f t="shared" si="11"/>
        <v>0</v>
      </c>
      <c r="J28" s="40">
        <f t="shared" si="11"/>
        <v>640000</v>
      </c>
      <c r="K28" s="41">
        <f t="shared" si="11"/>
        <v>0</v>
      </c>
      <c r="L28" s="40">
        <f t="shared" si="11"/>
        <v>475000</v>
      </c>
      <c r="M28" s="41">
        <f t="shared" si="11"/>
        <v>0</v>
      </c>
      <c r="N28" s="40">
        <f t="shared" si="11"/>
        <v>408000</v>
      </c>
      <c r="O28" s="41">
        <f t="shared" si="11"/>
        <v>0</v>
      </c>
      <c r="P28" s="40">
        <f t="shared" si="11"/>
        <v>2303000</v>
      </c>
      <c r="Q28" s="41">
        <f t="shared" si="11"/>
        <v>0</v>
      </c>
      <c r="R28" s="20">
        <f t="shared" si="7"/>
        <v>-14.105263157894738</v>
      </c>
      <c r="S28" s="21">
        <f t="shared" si="8"/>
        <v>0</v>
      </c>
      <c r="T28" s="20">
        <f t="shared" si="9"/>
        <v>63.830376940133036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328000</v>
      </c>
      <c r="I31" s="44"/>
      <c r="J31" s="43">
        <v>49000</v>
      </c>
      <c r="K31" s="44"/>
      <c r="L31" s="43">
        <v>182000</v>
      </c>
      <c r="M31" s="44"/>
      <c r="N31" s="43"/>
      <c r="O31" s="44"/>
      <c r="P31" s="43">
        <f t="shared" si="5"/>
        <v>559000</v>
      </c>
      <c r="Q31" s="44">
        <f t="shared" si="6"/>
        <v>0</v>
      </c>
      <c r="R31" s="24">
        <f t="shared" si="7"/>
        <v>-100</v>
      </c>
      <c r="S31" s="25">
        <f t="shared" si="8"/>
        <v>0</v>
      </c>
      <c r="T31" s="24">
        <f t="shared" si="9"/>
        <v>31.055555555555554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1808000</v>
      </c>
      <c r="C33" s="42"/>
      <c r="D33" s="42"/>
      <c r="E33" s="42">
        <f t="shared" si="4"/>
        <v>1808000</v>
      </c>
      <c r="F33" s="43">
        <v>1808000</v>
      </c>
      <c r="G33" s="44">
        <v>1808000</v>
      </c>
      <c r="H33" s="43">
        <v>452000</v>
      </c>
      <c r="I33" s="44"/>
      <c r="J33" s="43">
        <v>591000</v>
      </c>
      <c r="K33" s="44"/>
      <c r="L33" s="43">
        <v>293000</v>
      </c>
      <c r="M33" s="44"/>
      <c r="N33" s="43">
        <v>408000</v>
      </c>
      <c r="O33" s="44"/>
      <c r="P33" s="43">
        <f t="shared" si="5"/>
        <v>1744000</v>
      </c>
      <c r="Q33" s="44">
        <f t="shared" si="6"/>
        <v>0</v>
      </c>
      <c r="R33" s="24">
        <f t="shared" si="7"/>
        <v>39.249146757679185</v>
      </c>
      <c r="S33" s="25">
        <f t="shared" si="8"/>
        <v>0</v>
      </c>
      <c r="T33" s="24">
        <f t="shared" si="9"/>
        <v>96.460176991150433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84000</v>
      </c>
      <c r="C43" s="45">
        <f t="shared" si="20"/>
        <v>1096000</v>
      </c>
      <c r="D43" s="45">
        <f t="shared" si="20"/>
        <v>0</v>
      </c>
      <c r="E43" s="45">
        <f t="shared" si="20"/>
        <v>1180000</v>
      </c>
      <c r="F43" s="46">
        <f t="shared" si="20"/>
        <v>84000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682000</v>
      </c>
      <c r="O43" s="47">
        <f t="shared" si="20"/>
        <v>0</v>
      </c>
      <c r="P43" s="46">
        <f t="shared" si="20"/>
        <v>682000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57.796610169491522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84000</v>
      </c>
      <c r="C44" s="39">
        <f t="shared" si="22"/>
        <v>1096000</v>
      </c>
      <c r="D44" s="39">
        <f t="shared" si="22"/>
        <v>0</v>
      </c>
      <c r="E44" s="39">
        <f t="shared" si="22"/>
        <v>1180000</v>
      </c>
      <c r="F44" s="40">
        <f t="shared" si="22"/>
        <v>84000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682000</v>
      </c>
      <c r="O44" s="41">
        <f t="shared" si="22"/>
        <v>0</v>
      </c>
      <c r="P44" s="40">
        <f t="shared" si="22"/>
        <v>682000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57.796610169491522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84000</v>
      </c>
      <c r="C46" s="42">
        <v>1096000</v>
      </c>
      <c r="D46" s="42"/>
      <c r="E46" s="42">
        <f t="shared" si="13"/>
        <v>1180000</v>
      </c>
      <c r="F46" s="43">
        <v>84000</v>
      </c>
      <c r="G46" s="44"/>
      <c r="H46" s="43"/>
      <c r="I46" s="44"/>
      <c r="J46" s="43"/>
      <c r="K46" s="44"/>
      <c r="L46" s="43"/>
      <c r="M46" s="44"/>
      <c r="N46" s="43">
        <v>682000</v>
      </c>
      <c r="O46" s="44"/>
      <c r="P46" s="43">
        <f t="shared" si="14"/>
        <v>682000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57.796610169491522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168829000</v>
      </c>
      <c r="C61" s="39">
        <f t="shared" si="26"/>
        <v>-18489000</v>
      </c>
      <c r="D61" s="39">
        <f t="shared" si="26"/>
        <v>0</v>
      </c>
      <c r="E61" s="39">
        <f t="shared" si="26"/>
        <v>150340000</v>
      </c>
      <c r="F61" s="40">
        <f t="shared" si="26"/>
        <v>149244000</v>
      </c>
      <c r="G61" s="41">
        <f t="shared" si="26"/>
        <v>149160000</v>
      </c>
      <c r="H61" s="40">
        <f t="shared" si="26"/>
        <v>19891000</v>
      </c>
      <c r="I61" s="41">
        <f t="shared" si="26"/>
        <v>0</v>
      </c>
      <c r="J61" s="40">
        <f t="shared" si="26"/>
        <v>51575000</v>
      </c>
      <c r="K61" s="41">
        <f t="shared" si="26"/>
        <v>0</v>
      </c>
      <c r="L61" s="40">
        <f t="shared" si="26"/>
        <v>17388000</v>
      </c>
      <c r="M61" s="41">
        <f t="shared" si="26"/>
        <v>0</v>
      </c>
      <c r="N61" s="40">
        <f t="shared" si="26"/>
        <v>43659000</v>
      </c>
      <c r="O61" s="41">
        <f t="shared" si="26"/>
        <v>0</v>
      </c>
      <c r="P61" s="40">
        <f t="shared" si="26"/>
        <v>132513000</v>
      </c>
      <c r="Q61" s="41">
        <f t="shared" si="26"/>
        <v>0</v>
      </c>
      <c r="R61" s="20">
        <f t="shared" si="16"/>
        <v>151.08695652173913</v>
      </c>
      <c r="S61" s="21">
        <f t="shared" si="17"/>
        <v>0</v>
      </c>
      <c r="T61" s="20">
        <f t="shared" si="18"/>
        <v>88.142210988426228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168829000</v>
      </c>
      <c r="C65" s="48">
        <f t="shared" si="30"/>
        <v>-18489000</v>
      </c>
      <c r="D65" s="48">
        <f t="shared" si="30"/>
        <v>0</v>
      </c>
      <c r="E65" s="48">
        <f t="shared" si="30"/>
        <v>150340000</v>
      </c>
      <c r="F65" s="49">
        <f t="shared" si="30"/>
        <v>149244000</v>
      </c>
      <c r="G65" s="50">
        <f t="shared" si="30"/>
        <v>149160000</v>
      </c>
      <c r="H65" s="49">
        <f t="shared" si="30"/>
        <v>19891000</v>
      </c>
      <c r="I65" s="50">
        <f t="shared" si="30"/>
        <v>0</v>
      </c>
      <c r="J65" s="49">
        <f t="shared" si="30"/>
        <v>51575000</v>
      </c>
      <c r="K65" s="50">
        <f t="shared" si="30"/>
        <v>0</v>
      </c>
      <c r="L65" s="49">
        <f t="shared" si="30"/>
        <v>17388000</v>
      </c>
      <c r="M65" s="51">
        <f t="shared" si="30"/>
        <v>0</v>
      </c>
      <c r="N65" s="49">
        <f t="shared" si="30"/>
        <v>43659000</v>
      </c>
      <c r="O65" s="50">
        <f t="shared" si="30"/>
        <v>0</v>
      </c>
      <c r="P65" s="49">
        <f t="shared" si="30"/>
        <v>132513000</v>
      </c>
      <c r="Q65" s="50">
        <f t="shared" si="30"/>
        <v>0</v>
      </c>
      <c r="R65" s="34">
        <f t="shared" si="16"/>
        <v>151.08695652173913</v>
      </c>
      <c r="S65" s="35">
        <f t="shared" si="17"/>
        <v>0</v>
      </c>
      <c r="T65" s="34">
        <f t="shared" si="18"/>
        <v>88.142210988426228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476805000</v>
      </c>
      <c r="C8" s="36">
        <f t="shared" si="0"/>
        <v>-3441000</v>
      </c>
      <c r="D8" s="36">
        <f t="shared" si="0"/>
        <v>0</v>
      </c>
      <c r="E8" s="36">
        <f t="shared" si="0"/>
        <v>473364000</v>
      </c>
      <c r="F8" s="37">
        <f t="shared" si="0"/>
        <v>473364000</v>
      </c>
      <c r="G8" s="38">
        <f t="shared" si="0"/>
        <v>473364000</v>
      </c>
      <c r="H8" s="37">
        <f t="shared" si="0"/>
        <v>151763000</v>
      </c>
      <c r="I8" s="38">
        <f t="shared" si="0"/>
        <v>128548042</v>
      </c>
      <c r="J8" s="37">
        <f t="shared" si="0"/>
        <v>137932000</v>
      </c>
      <c r="K8" s="38">
        <f t="shared" si="0"/>
        <v>160528656</v>
      </c>
      <c r="L8" s="37">
        <f t="shared" si="0"/>
        <v>107055000</v>
      </c>
      <c r="M8" s="38">
        <f t="shared" si="0"/>
        <v>152821209</v>
      </c>
      <c r="N8" s="37">
        <f t="shared" si="0"/>
        <v>41841000</v>
      </c>
      <c r="O8" s="38">
        <f t="shared" si="0"/>
        <v>23576004</v>
      </c>
      <c r="P8" s="37">
        <f t="shared" si="0"/>
        <v>438591000</v>
      </c>
      <c r="Q8" s="38">
        <f t="shared" si="0"/>
        <v>465473911</v>
      </c>
      <c r="R8" s="16">
        <f>IF(($L8       =0),0,((($N8       -$L8       )/$L8       )*100))</f>
        <v>-60.916351408154689</v>
      </c>
      <c r="S8" s="17">
        <f>IF(($M8       =0),0,((($O8       -$M8       )/$M8       )*100))</f>
        <v>-84.572819339493648</v>
      </c>
      <c r="T8" s="16">
        <f>IF(($E8       =0),0,(($P8       /$E8       )*100))</f>
        <v>92.654067482951803</v>
      </c>
      <c r="U8" s="18">
        <f>IF(($E8       =0),0,(($Q8       /$E8       )*100))</f>
        <v>98.333187779383309</v>
      </c>
      <c r="V8" s="37">
        <f t="shared" ref="V8:W8" si="1">+V9+V28</f>
        <v>73492000</v>
      </c>
      <c r="W8" s="38">
        <f t="shared" si="1"/>
        <v>43585000</v>
      </c>
    </row>
    <row r="9" spans="1:23" ht="13" x14ac:dyDescent="0.3">
      <c r="A9" s="19" t="s">
        <v>35</v>
      </c>
      <c r="B9" s="39">
        <f t="shared" ref="B9:Q9" si="2">SUM(B10:B27)</f>
        <v>464088000</v>
      </c>
      <c r="C9" s="39">
        <f t="shared" si="2"/>
        <v>-3441000</v>
      </c>
      <c r="D9" s="39">
        <f t="shared" si="2"/>
        <v>0</v>
      </c>
      <c r="E9" s="39">
        <f t="shared" si="2"/>
        <v>460647000</v>
      </c>
      <c r="F9" s="40">
        <f t="shared" si="2"/>
        <v>460647000</v>
      </c>
      <c r="G9" s="41">
        <f t="shared" si="2"/>
        <v>460647000</v>
      </c>
      <c r="H9" s="40">
        <f t="shared" si="2"/>
        <v>150325000</v>
      </c>
      <c r="I9" s="41">
        <f t="shared" si="2"/>
        <v>124417598</v>
      </c>
      <c r="J9" s="40">
        <f t="shared" si="2"/>
        <v>137764000</v>
      </c>
      <c r="K9" s="41">
        <f t="shared" si="2"/>
        <v>160359747</v>
      </c>
      <c r="L9" s="40">
        <f t="shared" si="2"/>
        <v>102288000</v>
      </c>
      <c r="M9" s="41">
        <f t="shared" si="2"/>
        <v>147209193</v>
      </c>
      <c r="N9" s="40">
        <f t="shared" si="2"/>
        <v>40376000</v>
      </c>
      <c r="O9" s="41">
        <f t="shared" si="2"/>
        <v>22720994</v>
      </c>
      <c r="P9" s="40">
        <f t="shared" si="2"/>
        <v>430753000</v>
      </c>
      <c r="Q9" s="41">
        <f t="shared" si="2"/>
        <v>454707532</v>
      </c>
      <c r="R9" s="20">
        <f>IF(($L9       =0),0,((($N9       -$L9       )/$L9       )*100))</f>
        <v>-60.527139058345071</v>
      </c>
      <c r="S9" s="21">
        <f>IF(($M9       =0),0,((($O9       -$M9       )/$M9       )*100))</f>
        <v>-84.565506041460338</v>
      </c>
      <c r="T9" s="20">
        <f>IF(($E9       =0),0,(($P9       /$E9       )*100))</f>
        <v>93.51043206620254</v>
      </c>
      <c r="U9" s="22">
        <f>IF(($E9       =0),0,(($Q9       /$E9       )*100))</f>
        <v>98.710624838542316</v>
      </c>
      <c r="V9" s="40">
        <f t="shared" ref="V9:W9" si="3">SUM(V10:V27)</f>
        <v>73492000</v>
      </c>
      <c r="W9" s="41">
        <f t="shared" si="3"/>
        <v>43585000</v>
      </c>
    </row>
    <row r="10" spans="1:23" ht="13" x14ac:dyDescent="0.3">
      <c r="A10" s="23" t="s">
        <v>36</v>
      </c>
      <c r="B10" s="42">
        <v>389222000</v>
      </c>
      <c r="C10" s="42">
        <v>-2530000</v>
      </c>
      <c r="D10" s="42"/>
      <c r="E10" s="42">
        <f t="shared" ref="E10:E41" si="4">$B10      +$C10      +$D10</f>
        <v>386692000</v>
      </c>
      <c r="F10" s="43">
        <v>386692000</v>
      </c>
      <c r="G10" s="44">
        <v>386692000</v>
      </c>
      <c r="H10" s="43">
        <v>144399000</v>
      </c>
      <c r="I10" s="44">
        <v>117623646</v>
      </c>
      <c r="J10" s="43">
        <v>123105000</v>
      </c>
      <c r="K10" s="44">
        <v>137571072</v>
      </c>
      <c r="L10" s="43">
        <v>96805000</v>
      </c>
      <c r="M10" s="44">
        <v>127113065</v>
      </c>
      <c r="N10" s="43">
        <v>22383000</v>
      </c>
      <c r="O10" s="44">
        <v>4384217</v>
      </c>
      <c r="P10" s="43">
        <f t="shared" ref="P10:P41" si="5">$H10      +$J10      +$L10      +$N10</f>
        <v>386692000</v>
      </c>
      <c r="Q10" s="44">
        <f t="shared" ref="Q10:Q41" si="6">$I10      +$K10      +$M10      +$O10</f>
        <v>386692000</v>
      </c>
      <c r="R10" s="24">
        <f t="shared" ref="R10:R41" si="7">IF(($L10      =0),0,((($N10      -$L10      )/$L10      )*100))</f>
        <v>-76.878260420432838</v>
      </c>
      <c r="S10" s="25">
        <f t="shared" ref="S10:S41" si="8">IF(($M10      =0),0,((($O10      -$M10      )/$M10      )*100))</f>
        <v>-96.550931251638062</v>
      </c>
      <c r="T10" s="24">
        <f t="shared" ref="T10:T41" si="9">IF(($E10      =0),0,(($P10      /$E10      )*100))</f>
        <v>100</v>
      </c>
      <c r="U10" s="26">
        <f t="shared" ref="U10:U41" si="10">IF(($E10      =0),0,(($Q10      /$E10      )*100))</f>
        <v>100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>
        <v>58193000</v>
      </c>
      <c r="W12" s="44">
        <v>28352000</v>
      </c>
    </row>
    <row r="13" spans="1:23" ht="13" x14ac:dyDescent="0.3">
      <c r="A13" s="23" t="s">
        <v>39</v>
      </c>
      <c r="B13" s="42">
        <v>42765000</v>
      </c>
      <c r="C13" s="42">
        <v>9089000</v>
      </c>
      <c r="D13" s="42"/>
      <c r="E13" s="42">
        <f t="shared" si="4"/>
        <v>51854000</v>
      </c>
      <c r="F13" s="43">
        <v>51854000</v>
      </c>
      <c r="G13" s="44">
        <v>51854000</v>
      </c>
      <c r="H13" s="43">
        <v>5926000</v>
      </c>
      <c r="I13" s="44">
        <v>6793952</v>
      </c>
      <c r="J13" s="43">
        <v>12695000</v>
      </c>
      <c r="K13" s="44">
        <v>10380121</v>
      </c>
      <c r="L13" s="43">
        <v>2681000</v>
      </c>
      <c r="M13" s="44">
        <v>13475863</v>
      </c>
      <c r="N13" s="43">
        <v>17993000</v>
      </c>
      <c r="O13" s="44">
        <v>14249414</v>
      </c>
      <c r="P13" s="43">
        <f t="shared" si="5"/>
        <v>39295000</v>
      </c>
      <c r="Q13" s="44">
        <f t="shared" si="6"/>
        <v>44899350</v>
      </c>
      <c r="R13" s="24">
        <f t="shared" si="7"/>
        <v>571.13017530772106</v>
      </c>
      <c r="S13" s="25">
        <f t="shared" si="8"/>
        <v>5.7402705860099648</v>
      </c>
      <c r="T13" s="24">
        <f t="shared" si="9"/>
        <v>75.780074825471516</v>
      </c>
      <c r="U13" s="26">
        <f t="shared" si="10"/>
        <v>86.588016353608211</v>
      </c>
      <c r="V13" s="43"/>
      <c r="W13" s="44"/>
    </row>
    <row r="14" spans="1:23" ht="13" x14ac:dyDescent="0.3">
      <c r="A14" s="23" t="s">
        <v>40</v>
      </c>
      <c r="B14" s="42">
        <v>20000000</v>
      </c>
      <c r="C14" s="42">
        <v>-10000000</v>
      </c>
      <c r="D14" s="42"/>
      <c r="E14" s="42">
        <f t="shared" si="4"/>
        <v>10000000</v>
      </c>
      <c r="F14" s="43">
        <v>10000000</v>
      </c>
      <c r="G14" s="44">
        <v>10000000</v>
      </c>
      <c r="H14" s="43"/>
      <c r="I14" s="44"/>
      <c r="J14" s="43"/>
      <c r="K14" s="44"/>
      <c r="L14" s="43"/>
      <c r="M14" s="44">
        <v>612990</v>
      </c>
      <c r="N14" s="43"/>
      <c r="O14" s="44"/>
      <c r="P14" s="43">
        <f t="shared" si="5"/>
        <v>0</v>
      </c>
      <c r="Q14" s="44">
        <f t="shared" si="6"/>
        <v>612990</v>
      </c>
      <c r="R14" s="24">
        <f t="shared" si="7"/>
        <v>0</v>
      </c>
      <c r="S14" s="25">
        <f t="shared" si="8"/>
        <v>-100</v>
      </c>
      <c r="T14" s="24">
        <f t="shared" si="9"/>
        <v>0</v>
      </c>
      <c r="U14" s="26">
        <f t="shared" si="10"/>
        <v>6.1299000000000001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12101000</v>
      </c>
      <c r="C20" s="42"/>
      <c r="D20" s="42"/>
      <c r="E20" s="42">
        <f t="shared" si="4"/>
        <v>12101000</v>
      </c>
      <c r="F20" s="43">
        <v>12101000</v>
      </c>
      <c r="G20" s="44">
        <v>12101000</v>
      </c>
      <c r="H20" s="43"/>
      <c r="I20" s="44"/>
      <c r="J20" s="43">
        <v>1964000</v>
      </c>
      <c r="K20" s="44">
        <v>12408554</v>
      </c>
      <c r="L20" s="43">
        <v>2802000</v>
      </c>
      <c r="M20" s="44">
        <v>6007275</v>
      </c>
      <c r="N20" s="43"/>
      <c r="O20" s="44">
        <v>4087363</v>
      </c>
      <c r="P20" s="43">
        <f t="shared" si="5"/>
        <v>4766000</v>
      </c>
      <c r="Q20" s="44">
        <f t="shared" si="6"/>
        <v>22503192</v>
      </c>
      <c r="R20" s="24">
        <f t="shared" si="7"/>
        <v>-100</v>
      </c>
      <c r="S20" s="25">
        <f t="shared" si="8"/>
        <v>-31.959782097540067</v>
      </c>
      <c r="T20" s="24">
        <f t="shared" si="9"/>
        <v>39.385174778943885</v>
      </c>
      <c r="U20" s="26">
        <f t="shared" si="10"/>
        <v>185.96142467564664</v>
      </c>
      <c r="V20" s="43">
        <v>15299000</v>
      </c>
      <c r="W20" s="44">
        <v>15233000</v>
      </c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12717000</v>
      </c>
      <c r="C28" s="39">
        <f t="shared" si="11"/>
        <v>0</v>
      </c>
      <c r="D28" s="39">
        <f t="shared" si="11"/>
        <v>0</v>
      </c>
      <c r="E28" s="39">
        <f t="shared" si="11"/>
        <v>12717000</v>
      </c>
      <c r="F28" s="40">
        <f t="shared" si="11"/>
        <v>12717000</v>
      </c>
      <c r="G28" s="41">
        <f t="shared" si="11"/>
        <v>12717000</v>
      </c>
      <c r="H28" s="40">
        <f t="shared" si="11"/>
        <v>1438000</v>
      </c>
      <c r="I28" s="41">
        <f t="shared" si="11"/>
        <v>4130444</v>
      </c>
      <c r="J28" s="40">
        <f t="shared" si="11"/>
        <v>168000</v>
      </c>
      <c r="K28" s="41">
        <f t="shared" si="11"/>
        <v>168909</v>
      </c>
      <c r="L28" s="40">
        <f t="shared" si="11"/>
        <v>4767000</v>
      </c>
      <c r="M28" s="41">
        <f t="shared" si="11"/>
        <v>5612016</v>
      </c>
      <c r="N28" s="40">
        <f t="shared" si="11"/>
        <v>1465000</v>
      </c>
      <c r="O28" s="41">
        <f t="shared" si="11"/>
        <v>855010</v>
      </c>
      <c r="P28" s="40">
        <f t="shared" si="11"/>
        <v>7838000</v>
      </c>
      <c r="Q28" s="41">
        <f t="shared" si="11"/>
        <v>10766379</v>
      </c>
      <c r="R28" s="20">
        <f t="shared" si="7"/>
        <v>-69.267883364799658</v>
      </c>
      <c r="S28" s="21">
        <f t="shared" si="8"/>
        <v>-84.764654983164704</v>
      </c>
      <c r="T28" s="20">
        <f t="shared" si="9"/>
        <v>61.634033183927031</v>
      </c>
      <c r="U28" s="22">
        <f t="shared" si="10"/>
        <v>84.661311630101437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2600000</v>
      </c>
      <c r="C31" s="42"/>
      <c r="D31" s="42"/>
      <c r="E31" s="42">
        <f t="shared" si="4"/>
        <v>2600000</v>
      </c>
      <c r="F31" s="43">
        <v>2600000</v>
      </c>
      <c r="G31" s="44">
        <v>2600000</v>
      </c>
      <c r="H31" s="43">
        <v>159000</v>
      </c>
      <c r="I31" s="44">
        <v>213444</v>
      </c>
      <c r="J31" s="43">
        <v>168000</v>
      </c>
      <c r="K31" s="44">
        <v>168909</v>
      </c>
      <c r="L31" s="43">
        <v>167000</v>
      </c>
      <c r="M31" s="44">
        <v>167807</v>
      </c>
      <c r="N31" s="43"/>
      <c r="O31" s="44">
        <v>388336</v>
      </c>
      <c r="P31" s="43">
        <f t="shared" si="5"/>
        <v>494000</v>
      </c>
      <c r="Q31" s="44">
        <f t="shared" si="6"/>
        <v>938496</v>
      </c>
      <c r="R31" s="24">
        <f t="shared" si="7"/>
        <v>-100</v>
      </c>
      <c r="S31" s="25">
        <f t="shared" si="8"/>
        <v>131.41823642637075</v>
      </c>
      <c r="T31" s="24">
        <f t="shared" si="9"/>
        <v>19</v>
      </c>
      <c r="U31" s="26">
        <f t="shared" si="10"/>
        <v>36.096000000000004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5117000</v>
      </c>
      <c r="C33" s="42"/>
      <c r="D33" s="42"/>
      <c r="E33" s="42">
        <f t="shared" si="4"/>
        <v>5117000</v>
      </c>
      <c r="F33" s="43">
        <v>5117000</v>
      </c>
      <c r="G33" s="44">
        <v>5117000</v>
      </c>
      <c r="H33" s="43">
        <v>1279000</v>
      </c>
      <c r="I33" s="44">
        <v>3917000</v>
      </c>
      <c r="J33" s="43"/>
      <c r="K33" s="44"/>
      <c r="L33" s="43">
        <v>733000</v>
      </c>
      <c r="M33" s="44">
        <v>733326</v>
      </c>
      <c r="N33" s="43">
        <v>467000</v>
      </c>
      <c r="O33" s="44">
        <v>466674</v>
      </c>
      <c r="P33" s="43">
        <f t="shared" si="5"/>
        <v>2479000</v>
      </c>
      <c r="Q33" s="44">
        <f t="shared" si="6"/>
        <v>5117000</v>
      </c>
      <c r="R33" s="24">
        <f t="shared" si="7"/>
        <v>-36.289222373806275</v>
      </c>
      <c r="S33" s="25">
        <f t="shared" si="8"/>
        <v>-36.361999983636203</v>
      </c>
      <c r="T33" s="24">
        <f t="shared" si="9"/>
        <v>48.446355286300566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/>
      <c r="J36" s="43"/>
      <c r="K36" s="44"/>
      <c r="L36" s="43">
        <v>3867000</v>
      </c>
      <c r="M36" s="44">
        <v>4710883</v>
      </c>
      <c r="N36" s="43">
        <v>998000</v>
      </c>
      <c r="O36" s="44"/>
      <c r="P36" s="43">
        <f t="shared" si="5"/>
        <v>4865000</v>
      </c>
      <c r="Q36" s="44">
        <f t="shared" si="6"/>
        <v>4710883</v>
      </c>
      <c r="R36" s="24">
        <f t="shared" si="7"/>
        <v>-74.191880010343937</v>
      </c>
      <c r="S36" s="25">
        <f t="shared" si="8"/>
        <v>-100</v>
      </c>
      <c r="T36" s="24">
        <f t="shared" si="9"/>
        <v>97.3</v>
      </c>
      <c r="U36" s="26">
        <f t="shared" si="10"/>
        <v>94.217660000000009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55465000</v>
      </c>
      <c r="C43" s="45">
        <f t="shared" si="20"/>
        <v>13325000</v>
      </c>
      <c r="D43" s="45">
        <f t="shared" si="20"/>
        <v>0</v>
      </c>
      <c r="E43" s="45">
        <f t="shared" si="20"/>
        <v>68790000</v>
      </c>
      <c r="F43" s="46">
        <f t="shared" si="20"/>
        <v>54965000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8899000</v>
      </c>
      <c r="O43" s="47">
        <f t="shared" si="20"/>
        <v>0</v>
      </c>
      <c r="P43" s="46">
        <f t="shared" si="20"/>
        <v>8899000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12.936473324611136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55465000</v>
      </c>
      <c r="C44" s="39">
        <f t="shared" si="22"/>
        <v>13325000</v>
      </c>
      <c r="D44" s="39">
        <f t="shared" si="22"/>
        <v>0</v>
      </c>
      <c r="E44" s="39">
        <f t="shared" si="22"/>
        <v>68790000</v>
      </c>
      <c r="F44" s="40">
        <f t="shared" si="22"/>
        <v>54965000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8899000</v>
      </c>
      <c r="O44" s="41">
        <f t="shared" si="22"/>
        <v>0</v>
      </c>
      <c r="P44" s="40">
        <f t="shared" si="22"/>
        <v>8899000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12.936473324611136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34965000</v>
      </c>
      <c r="C46" s="42">
        <v>13825000</v>
      </c>
      <c r="D46" s="42"/>
      <c r="E46" s="42">
        <f t="shared" si="13"/>
        <v>48790000</v>
      </c>
      <c r="F46" s="43">
        <v>34965000</v>
      </c>
      <c r="G46" s="44"/>
      <c r="H46" s="43"/>
      <c r="I46" s="44"/>
      <c r="J46" s="43"/>
      <c r="K46" s="44"/>
      <c r="L46" s="43"/>
      <c r="M46" s="44"/>
      <c r="N46" s="43">
        <v>8899000</v>
      </c>
      <c r="O46" s="44"/>
      <c r="P46" s="43">
        <f t="shared" si="14"/>
        <v>8899000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18.23939331830293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500000</v>
      </c>
      <c r="C47" s="42">
        <v>-500000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20000000</v>
      </c>
      <c r="C53" s="42"/>
      <c r="D53" s="42"/>
      <c r="E53" s="42">
        <f t="shared" si="13"/>
        <v>20000000</v>
      </c>
      <c r="F53" s="43">
        <v>20000000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532270000</v>
      </c>
      <c r="C61" s="39">
        <f t="shared" si="26"/>
        <v>9884000</v>
      </c>
      <c r="D61" s="39">
        <f t="shared" si="26"/>
        <v>0</v>
      </c>
      <c r="E61" s="39">
        <f t="shared" si="26"/>
        <v>542154000</v>
      </c>
      <c r="F61" s="40">
        <f t="shared" si="26"/>
        <v>528329000</v>
      </c>
      <c r="G61" s="41">
        <f t="shared" si="26"/>
        <v>473364000</v>
      </c>
      <c r="H61" s="40">
        <f t="shared" si="26"/>
        <v>151763000</v>
      </c>
      <c r="I61" s="41">
        <f t="shared" si="26"/>
        <v>128548042</v>
      </c>
      <c r="J61" s="40">
        <f t="shared" si="26"/>
        <v>137932000</v>
      </c>
      <c r="K61" s="41">
        <f t="shared" si="26"/>
        <v>160528656</v>
      </c>
      <c r="L61" s="40">
        <f t="shared" si="26"/>
        <v>107055000</v>
      </c>
      <c r="M61" s="41">
        <f t="shared" si="26"/>
        <v>152821209</v>
      </c>
      <c r="N61" s="40">
        <f t="shared" si="26"/>
        <v>50740000</v>
      </c>
      <c r="O61" s="41">
        <f t="shared" si="26"/>
        <v>23576004</v>
      </c>
      <c r="P61" s="40">
        <f t="shared" si="26"/>
        <v>447490000</v>
      </c>
      <c r="Q61" s="41">
        <f t="shared" si="26"/>
        <v>465473911</v>
      </c>
      <c r="R61" s="20">
        <f t="shared" si="16"/>
        <v>-52.603801784129658</v>
      </c>
      <c r="S61" s="21">
        <f t="shared" si="17"/>
        <v>-84.572819339493648</v>
      </c>
      <c r="T61" s="20">
        <f t="shared" si="18"/>
        <v>82.539278507582708</v>
      </c>
      <c r="U61" s="22">
        <f t="shared" si="19"/>
        <v>85.856400764358469</v>
      </c>
      <c r="V61" s="40">
        <f t="shared" ref="V61:W61" si="27">+V8+V43</f>
        <v>73492000</v>
      </c>
      <c r="W61" s="41">
        <f t="shared" si="27"/>
        <v>43585000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532270000</v>
      </c>
      <c r="C65" s="48">
        <f t="shared" si="30"/>
        <v>9884000</v>
      </c>
      <c r="D65" s="48">
        <f t="shared" si="30"/>
        <v>0</v>
      </c>
      <c r="E65" s="48">
        <f t="shared" si="30"/>
        <v>542154000</v>
      </c>
      <c r="F65" s="49">
        <f t="shared" si="30"/>
        <v>528329000</v>
      </c>
      <c r="G65" s="50">
        <f t="shared" si="30"/>
        <v>473364000</v>
      </c>
      <c r="H65" s="49">
        <f t="shared" si="30"/>
        <v>151763000</v>
      </c>
      <c r="I65" s="50">
        <f t="shared" si="30"/>
        <v>128548042</v>
      </c>
      <c r="J65" s="49">
        <f t="shared" si="30"/>
        <v>137932000</v>
      </c>
      <c r="K65" s="50">
        <f t="shared" si="30"/>
        <v>160528656</v>
      </c>
      <c r="L65" s="49">
        <f t="shared" si="30"/>
        <v>107055000</v>
      </c>
      <c r="M65" s="51">
        <f t="shared" si="30"/>
        <v>152821209</v>
      </c>
      <c r="N65" s="49">
        <f t="shared" si="30"/>
        <v>50740000</v>
      </c>
      <c r="O65" s="50">
        <f t="shared" si="30"/>
        <v>23576004</v>
      </c>
      <c r="P65" s="49">
        <f t="shared" si="30"/>
        <v>447490000</v>
      </c>
      <c r="Q65" s="50">
        <f t="shared" si="30"/>
        <v>465473911</v>
      </c>
      <c r="R65" s="34">
        <f t="shared" si="16"/>
        <v>-52.603801784129658</v>
      </c>
      <c r="S65" s="35">
        <f t="shared" si="17"/>
        <v>-84.572819339493648</v>
      </c>
      <c r="T65" s="34">
        <f t="shared" si="18"/>
        <v>82.539278507582708</v>
      </c>
      <c r="U65" s="35">
        <f t="shared" si="19"/>
        <v>85.856400764358469</v>
      </c>
      <c r="V65" s="49">
        <f>+V61+V62</f>
        <v>73492000</v>
      </c>
      <c r="W65" s="50">
        <f>+W61+W62</f>
        <v>43585000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580796000</v>
      </c>
      <c r="C8" s="36">
        <f t="shared" si="0"/>
        <v>5787000</v>
      </c>
      <c r="D8" s="36">
        <f t="shared" si="0"/>
        <v>0</v>
      </c>
      <c r="E8" s="36">
        <f t="shared" si="0"/>
        <v>586583000</v>
      </c>
      <c r="F8" s="37">
        <f t="shared" si="0"/>
        <v>586583000</v>
      </c>
      <c r="G8" s="38">
        <f t="shared" si="0"/>
        <v>454583000</v>
      </c>
      <c r="H8" s="37">
        <f t="shared" si="0"/>
        <v>39506000</v>
      </c>
      <c r="I8" s="38">
        <f t="shared" si="0"/>
        <v>36891590</v>
      </c>
      <c r="J8" s="37">
        <f t="shared" si="0"/>
        <v>184497000</v>
      </c>
      <c r="K8" s="38">
        <f t="shared" si="0"/>
        <v>225618237</v>
      </c>
      <c r="L8" s="37">
        <f t="shared" si="0"/>
        <v>151858000</v>
      </c>
      <c r="M8" s="38">
        <f t="shared" si="0"/>
        <v>116204636</v>
      </c>
      <c r="N8" s="37">
        <f t="shared" si="0"/>
        <v>71469000</v>
      </c>
      <c r="O8" s="38">
        <f t="shared" si="0"/>
        <v>200753359</v>
      </c>
      <c r="P8" s="37">
        <f t="shared" si="0"/>
        <v>447330000</v>
      </c>
      <c r="Q8" s="38">
        <f t="shared" si="0"/>
        <v>579467822</v>
      </c>
      <c r="R8" s="16">
        <f>IF(($L8       =0),0,((($N8       -$L8       )/$L8       )*100))</f>
        <v>-52.936954259900695</v>
      </c>
      <c r="S8" s="17">
        <f>IF(($M8       =0),0,((($O8       -$M8       )/$M8       )*100))</f>
        <v>72.758476692788747</v>
      </c>
      <c r="T8" s="16">
        <f>IF(($E8       =0),0,(($P8       /$E8       )*100))</f>
        <v>76.260307577955729</v>
      </c>
      <c r="U8" s="18">
        <f>IF(($E8       =0),0,(($Q8       /$E8       )*100))</f>
        <v>98.787012579634933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567229000</v>
      </c>
      <c r="C9" s="39">
        <f t="shared" si="2"/>
        <v>5127000</v>
      </c>
      <c r="D9" s="39">
        <f t="shared" si="2"/>
        <v>0</v>
      </c>
      <c r="E9" s="39">
        <f t="shared" si="2"/>
        <v>572356000</v>
      </c>
      <c r="F9" s="40">
        <f t="shared" si="2"/>
        <v>572356000</v>
      </c>
      <c r="G9" s="41">
        <f t="shared" si="2"/>
        <v>440356000</v>
      </c>
      <c r="H9" s="40">
        <f t="shared" si="2"/>
        <v>37858000</v>
      </c>
      <c r="I9" s="41">
        <f t="shared" si="2"/>
        <v>36891590</v>
      </c>
      <c r="J9" s="40">
        <f t="shared" si="2"/>
        <v>180759000</v>
      </c>
      <c r="K9" s="41">
        <f t="shared" si="2"/>
        <v>218301948</v>
      </c>
      <c r="L9" s="40">
        <f t="shared" si="2"/>
        <v>149314000</v>
      </c>
      <c r="M9" s="41">
        <f t="shared" si="2"/>
        <v>111661386</v>
      </c>
      <c r="N9" s="40">
        <f t="shared" si="2"/>
        <v>68281000</v>
      </c>
      <c r="O9" s="41">
        <f t="shared" si="2"/>
        <v>198545543</v>
      </c>
      <c r="P9" s="40">
        <f t="shared" si="2"/>
        <v>436212000</v>
      </c>
      <c r="Q9" s="41">
        <f t="shared" si="2"/>
        <v>565400467</v>
      </c>
      <c r="R9" s="20">
        <f>IF(($L9       =0),0,((($N9       -$L9       )/$L9       )*100))</f>
        <v>-54.270195694978362</v>
      </c>
      <c r="S9" s="21">
        <f>IF(($M9       =0),0,((($O9       -$M9       )/$M9       )*100))</f>
        <v>77.810387379572745</v>
      </c>
      <c r="T9" s="20">
        <f>IF(($E9       =0),0,(($P9       /$E9       )*100))</f>
        <v>76.213405642642002</v>
      </c>
      <c r="U9" s="22">
        <f>IF(($E9       =0),0,(($Q9       /$E9       )*100))</f>
        <v>98.784754069145777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IF(($L10      =0),0,((($N10      -$L10      )/$L10      )*100))</f>
        <v>0</v>
      </c>
      <c r="S10" s="25">
        <f t="shared" ref="S10:S41" si="8">IF(($M10      =0),0,((($O10      -$M10      )/$M10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>
        <v>4500000</v>
      </c>
      <c r="D13" s="42"/>
      <c r="E13" s="42">
        <f t="shared" si="4"/>
        <v>4500000</v>
      </c>
      <c r="F13" s="43">
        <v>4500000</v>
      </c>
      <c r="G13" s="44">
        <v>4500000</v>
      </c>
      <c r="H13" s="43"/>
      <c r="I13" s="44"/>
      <c r="J13" s="43"/>
      <c r="K13" s="44"/>
      <c r="L13" s="43"/>
      <c r="M13" s="44"/>
      <c r="N13" s="43">
        <v>2130000</v>
      </c>
      <c r="O13" s="44">
        <v>1027713</v>
      </c>
      <c r="P13" s="43">
        <f t="shared" si="5"/>
        <v>2130000</v>
      </c>
      <c r="Q13" s="44">
        <f t="shared" si="6"/>
        <v>1027713</v>
      </c>
      <c r="R13" s="24">
        <f t="shared" si="7"/>
        <v>0</v>
      </c>
      <c r="S13" s="25">
        <f t="shared" si="8"/>
        <v>0</v>
      </c>
      <c r="T13" s="24">
        <f t="shared" si="9"/>
        <v>47.333333333333336</v>
      </c>
      <c r="U13" s="26">
        <f t="shared" si="10"/>
        <v>22.838066666666666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492000000</v>
      </c>
      <c r="C22" s="42"/>
      <c r="D22" s="42"/>
      <c r="E22" s="42">
        <f t="shared" si="4"/>
        <v>492000000</v>
      </c>
      <c r="F22" s="43">
        <v>492000000</v>
      </c>
      <c r="G22" s="44">
        <v>360000000</v>
      </c>
      <c r="H22" s="43">
        <v>26213000</v>
      </c>
      <c r="I22" s="44">
        <v>26764872</v>
      </c>
      <c r="J22" s="43">
        <v>158197000</v>
      </c>
      <c r="K22" s="44">
        <v>195220457</v>
      </c>
      <c r="L22" s="43">
        <v>142887000</v>
      </c>
      <c r="M22" s="44">
        <v>106557906</v>
      </c>
      <c r="N22" s="43">
        <v>32703000</v>
      </c>
      <c r="O22" s="44">
        <v>163456765</v>
      </c>
      <c r="P22" s="43">
        <f t="shared" si="5"/>
        <v>360000000</v>
      </c>
      <c r="Q22" s="44">
        <f t="shared" si="6"/>
        <v>492000000</v>
      </c>
      <c r="R22" s="24">
        <f t="shared" si="7"/>
        <v>-77.112683449159121</v>
      </c>
      <c r="S22" s="25">
        <f t="shared" si="8"/>
        <v>53.397125690514223</v>
      </c>
      <c r="T22" s="24">
        <f t="shared" si="9"/>
        <v>73.170731707317074</v>
      </c>
      <c r="U22" s="26">
        <f t="shared" si="10"/>
        <v>100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75229000</v>
      </c>
      <c r="C25" s="42">
        <v>627000</v>
      </c>
      <c r="D25" s="42"/>
      <c r="E25" s="42">
        <f t="shared" si="4"/>
        <v>75856000</v>
      </c>
      <c r="F25" s="43">
        <v>75856000</v>
      </c>
      <c r="G25" s="44">
        <v>75856000</v>
      </c>
      <c r="H25" s="43">
        <v>11645000</v>
      </c>
      <c r="I25" s="44">
        <v>10126718</v>
      </c>
      <c r="J25" s="43">
        <v>22562000</v>
      </c>
      <c r="K25" s="44">
        <v>23081491</v>
      </c>
      <c r="L25" s="43">
        <v>6427000</v>
      </c>
      <c r="M25" s="44">
        <v>5103480</v>
      </c>
      <c r="N25" s="43">
        <v>33448000</v>
      </c>
      <c r="O25" s="44">
        <v>34061065</v>
      </c>
      <c r="P25" s="43">
        <f t="shared" si="5"/>
        <v>74082000</v>
      </c>
      <c r="Q25" s="44">
        <f t="shared" si="6"/>
        <v>72372754</v>
      </c>
      <c r="R25" s="24">
        <f t="shared" si="7"/>
        <v>420.42943830714171</v>
      </c>
      <c r="S25" s="25">
        <f t="shared" si="8"/>
        <v>567.40861137890226</v>
      </c>
      <c r="T25" s="24">
        <f t="shared" si="9"/>
        <v>97.661358363214518</v>
      </c>
      <c r="U25" s="26">
        <f t="shared" si="10"/>
        <v>95.408081101033531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13567000</v>
      </c>
      <c r="C28" s="39">
        <f t="shared" si="11"/>
        <v>660000</v>
      </c>
      <c r="D28" s="39">
        <f t="shared" si="11"/>
        <v>0</v>
      </c>
      <c r="E28" s="39">
        <f t="shared" si="11"/>
        <v>14227000</v>
      </c>
      <c r="F28" s="40">
        <f t="shared" si="11"/>
        <v>14227000</v>
      </c>
      <c r="G28" s="41">
        <f t="shared" si="11"/>
        <v>14227000</v>
      </c>
      <c r="H28" s="40">
        <f t="shared" si="11"/>
        <v>1648000</v>
      </c>
      <c r="I28" s="41">
        <f t="shared" si="11"/>
        <v>0</v>
      </c>
      <c r="J28" s="40">
        <f t="shared" si="11"/>
        <v>3738000</v>
      </c>
      <c r="K28" s="41">
        <f t="shared" si="11"/>
        <v>7316289</v>
      </c>
      <c r="L28" s="40">
        <f t="shared" si="11"/>
        <v>2544000</v>
      </c>
      <c r="M28" s="41">
        <f t="shared" si="11"/>
        <v>4543250</v>
      </c>
      <c r="N28" s="40">
        <f t="shared" si="11"/>
        <v>3188000</v>
      </c>
      <c r="O28" s="41">
        <f t="shared" si="11"/>
        <v>2207816</v>
      </c>
      <c r="P28" s="40">
        <f t="shared" si="11"/>
        <v>11118000</v>
      </c>
      <c r="Q28" s="41">
        <f t="shared" si="11"/>
        <v>14067355</v>
      </c>
      <c r="R28" s="20">
        <f t="shared" si="7"/>
        <v>25.314465408805031</v>
      </c>
      <c r="S28" s="21">
        <f t="shared" si="8"/>
        <v>-51.404479172398609</v>
      </c>
      <c r="T28" s="20">
        <f t="shared" si="9"/>
        <v>78.147184930062551</v>
      </c>
      <c r="U28" s="22">
        <f t="shared" si="10"/>
        <v>98.877873058269486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132000</v>
      </c>
      <c r="I31" s="44"/>
      <c r="J31" s="43">
        <v>198000</v>
      </c>
      <c r="K31" s="44">
        <v>379758</v>
      </c>
      <c r="L31" s="43">
        <v>622000</v>
      </c>
      <c r="M31" s="44">
        <v>1628457</v>
      </c>
      <c r="N31" s="43"/>
      <c r="O31" s="44">
        <v>-209635</v>
      </c>
      <c r="P31" s="43">
        <f t="shared" si="5"/>
        <v>952000</v>
      </c>
      <c r="Q31" s="44">
        <f t="shared" si="6"/>
        <v>1798580</v>
      </c>
      <c r="R31" s="24">
        <f t="shared" si="7"/>
        <v>-100</v>
      </c>
      <c r="S31" s="25">
        <f t="shared" si="8"/>
        <v>-112.87322907513062</v>
      </c>
      <c r="T31" s="24">
        <f t="shared" si="9"/>
        <v>52.888888888888886</v>
      </c>
      <c r="U31" s="26">
        <f t="shared" si="10"/>
        <v>99.921111111111117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2267000</v>
      </c>
      <c r="C33" s="42">
        <v>660000</v>
      </c>
      <c r="D33" s="42"/>
      <c r="E33" s="42">
        <f t="shared" si="4"/>
        <v>2927000</v>
      </c>
      <c r="F33" s="43">
        <v>2927000</v>
      </c>
      <c r="G33" s="44">
        <v>2927000</v>
      </c>
      <c r="H33" s="43">
        <v>566000</v>
      </c>
      <c r="I33" s="44"/>
      <c r="J33" s="43"/>
      <c r="K33" s="44">
        <v>2267000</v>
      </c>
      <c r="L33" s="43"/>
      <c r="M33" s="44"/>
      <c r="N33" s="43">
        <v>660000</v>
      </c>
      <c r="O33" s="44">
        <v>660000</v>
      </c>
      <c r="P33" s="43">
        <f t="shared" si="5"/>
        <v>1226000</v>
      </c>
      <c r="Q33" s="44">
        <f t="shared" si="6"/>
        <v>2927000</v>
      </c>
      <c r="R33" s="24">
        <f t="shared" si="7"/>
        <v>0</v>
      </c>
      <c r="S33" s="25">
        <f t="shared" si="8"/>
        <v>0</v>
      </c>
      <c r="T33" s="24">
        <f t="shared" si="9"/>
        <v>41.885889989750595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>
        <v>4500000</v>
      </c>
      <c r="C34" s="42"/>
      <c r="D34" s="42"/>
      <c r="E34" s="42">
        <f t="shared" si="4"/>
        <v>4500000</v>
      </c>
      <c r="F34" s="43">
        <v>4500000</v>
      </c>
      <c r="G34" s="44">
        <v>4500000</v>
      </c>
      <c r="H34" s="43">
        <v>950000</v>
      </c>
      <c r="I34" s="44"/>
      <c r="J34" s="43">
        <v>548000</v>
      </c>
      <c r="K34" s="44">
        <v>2423750</v>
      </c>
      <c r="L34" s="43">
        <v>794000</v>
      </c>
      <c r="M34" s="44">
        <v>915947</v>
      </c>
      <c r="N34" s="43">
        <v>1648000</v>
      </c>
      <c r="O34" s="44">
        <v>1002077</v>
      </c>
      <c r="P34" s="43">
        <f t="shared" si="5"/>
        <v>3940000</v>
      </c>
      <c r="Q34" s="44">
        <f t="shared" si="6"/>
        <v>4341774</v>
      </c>
      <c r="R34" s="24">
        <f t="shared" si="7"/>
        <v>107.55667506297229</v>
      </c>
      <c r="S34" s="25">
        <f t="shared" si="8"/>
        <v>9.4033825101234019</v>
      </c>
      <c r="T34" s="24">
        <f t="shared" si="9"/>
        <v>87.555555555555557</v>
      </c>
      <c r="U34" s="26">
        <f t="shared" si="10"/>
        <v>96.483866666666657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/>
      <c r="J36" s="43">
        <v>2992000</v>
      </c>
      <c r="K36" s="44">
        <v>2245781</v>
      </c>
      <c r="L36" s="43">
        <v>1128000</v>
      </c>
      <c r="M36" s="44">
        <v>1998846</v>
      </c>
      <c r="N36" s="43">
        <v>880000</v>
      </c>
      <c r="O36" s="44">
        <v>755374</v>
      </c>
      <c r="P36" s="43">
        <f t="shared" si="5"/>
        <v>5000000</v>
      </c>
      <c r="Q36" s="44">
        <f t="shared" si="6"/>
        <v>5000001</v>
      </c>
      <c r="R36" s="24">
        <f t="shared" si="7"/>
        <v>-21.98581560283688</v>
      </c>
      <c r="S36" s="25">
        <f t="shared" si="8"/>
        <v>-62.209494878544923</v>
      </c>
      <c r="T36" s="24">
        <f t="shared" si="9"/>
        <v>100</v>
      </c>
      <c r="U36" s="26">
        <f t="shared" si="10"/>
        <v>100.00001999999999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2100000</v>
      </c>
      <c r="C43" s="45">
        <f t="shared" si="20"/>
        <v>102591000</v>
      </c>
      <c r="D43" s="45">
        <f t="shared" si="20"/>
        <v>0</v>
      </c>
      <c r="E43" s="45">
        <f t="shared" si="20"/>
        <v>104691000</v>
      </c>
      <c r="F43" s="46">
        <f t="shared" si="20"/>
        <v>103725000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2100000</v>
      </c>
      <c r="C44" s="39">
        <f t="shared" si="22"/>
        <v>102591000</v>
      </c>
      <c r="D44" s="39">
        <f t="shared" si="22"/>
        <v>0</v>
      </c>
      <c r="E44" s="39">
        <f t="shared" si="22"/>
        <v>104691000</v>
      </c>
      <c r="F44" s="40">
        <f t="shared" si="22"/>
        <v>103725000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>
        <v>966000</v>
      </c>
      <c r="D46" s="42"/>
      <c r="E46" s="42">
        <f t="shared" si="13"/>
        <v>966000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</v>
      </c>
      <c r="C47" s="42">
        <v>-100000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2000000</v>
      </c>
      <c r="C53" s="42"/>
      <c r="D53" s="42"/>
      <c r="E53" s="42">
        <f t="shared" si="13"/>
        <v>2000000</v>
      </c>
      <c r="F53" s="43">
        <v>2000000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>
        <v>101725000</v>
      </c>
      <c r="D55" s="42"/>
      <c r="E55" s="42">
        <f t="shared" si="13"/>
        <v>101725000</v>
      </c>
      <c r="F55" s="43">
        <v>101725000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582896000</v>
      </c>
      <c r="C61" s="39">
        <f t="shared" si="26"/>
        <v>108378000</v>
      </c>
      <c r="D61" s="39">
        <f t="shared" si="26"/>
        <v>0</v>
      </c>
      <c r="E61" s="39">
        <f t="shared" si="26"/>
        <v>691274000</v>
      </c>
      <c r="F61" s="40">
        <f t="shared" si="26"/>
        <v>690308000</v>
      </c>
      <c r="G61" s="41">
        <f t="shared" si="26"/>
        <v>454583000</v>
      </c>
      <c r="H61" s="40">
        <f t="shared" si="26"/>
        <v>39506000</v>
      </c>
      <c r="I61" s="41">
        <f t="shared" si="26"/>
        <v>36891590</v>
      </c>
      <c r="J61" s="40">
        <f t="shared" si="26"/>
        <v>184497000</v>
      </c>
      <c r="K61" s="41">
        <f t="shared" si="26"/>
        <v>225618237</v>
      </c>
      <c r="L61" s="40">
        <f t="shared" si="26"/>
        <v>151858000</v>
      </c>
      <c r="M61" s="41">
        <f t="shared" si="26"/>
        <v>116204636</v>
      </c>
      <c r="N61" s="40">
        <f t="shared" si="26"/>
        <v>71469000</v>
      </c>
      <c r="O61" s="41">
        <f t="shared" si="26"/>
        <v>200753359</v>
      </c>
      <c r="P61" s="40">
        <f t="shared" si="26"/>
        <v>447330000</v>
      </c>
      <c r="Q61" s="41">
        <f t="shared" si="26"/>
        <v>579467822</v>
      </c>
      <c r="R61" s="20">
        <f t="shared" si="16"/>
        <v>-52.936954259900695</v>
      </c>
      <c r="S61" s="21">
        <f t="shared" si="17"/>
        <v>72.758476692788747</v>
      </c>
      <c r="T61" s="20">
        <f t="shared" si="18"/>
        <v>64.710953977728082</v>
      </c>
      <c r="U61" s="22">
        <f t="shared" si="19"/>
        <v>83.826069257631559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582896000</v>
      </c>
      <c r="C65" s="48">
        <f t="shared" si="30"/>
        <v>108378000</v>
      </c>
      <c r="D65" s="48">
        <f t="shared" si="30"/>
        <v>0</v>
      </c>
      <c r="E65" s="48">
        <f t="shared" si="30"/>
        <v>691274000</v>
      </c>
      <c r="F65" s="49">
        <f t="shared" si="30"/>
        <v>690308000</v>
      </c>
      <c r="G65" s="50">
        <f t="shared" si="30"/>
        <v>454583000</v>
      </c>
      <c r="H65" s="49">
        <f t="shared" si="30"/>
        <v>39506000</v>
      </c>
      <c r="I65" s="50">
        <f t="shared" si="30"/>
        <v>36891590</v>
      </c>
      <c r="J65" s="49">
        <f t="shared" si="30"/>
        <v>184497000</v>
      </c>
      <c r="K65" s="50">
        <f t="shared" si="30"/>
        <v>225618237</v>
      </c>
      <c r="L65" s="49">
        <f t="shared" si="30"/>
        <v>151858000</v>
      </c>
      <c r="M65" s="51">
        <f t="shared" si="30"/>
        <v>116204636</v>
      </c>
      <c r="N65" s="49">
        <f t="shared" si="30"/>
        <v>71469000</v>
      </c>
      <c r="O65" s="50">
        <f t="shared" si="30"/>
        <v>200753359</v>
      </c>
      <c r="P65" s="49">
        <f t="shared" si="30"/>
        <v>447330000</v>
      </c>
      <c r="Q65" s="50">
        <f t="shared" si="30"/>
        <v>579467822</v>
      </c>
      <c r="R65" s="34">
        <f t="shared" si="16"/>
        <v>-52.936954259900695</v>
      </c>
      <c r="S65" s="35">
        <f t="shared" si="17"/>
        <v>72.758476692788747</v>
      </c>
      <c r="T65" s="34">
        <f t="shared" si="18"/>
        <v>64.710953977728082</v>
      </c>
      <c r="U65" s="35">
        <f t="shared" si="19"/>
        <v>83.826069257631559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358395000</v>
      </c>
      <c r="C8" s="36">
        <f t="shared" si="0"/>
        <v>6459000</v>
      </c>
      <c r="D8" s="36">
        <f t="shared" si="0"/>
        <v>0</v>
      </c>
      <c r="E8" s="36">
        <f t="shared" si="0"/>
        <v>364854000</v>
      </c>
      <c r="F8" s="37">
        <f t="shared" si="0"/>
        <v>364854000</v>
      </c>
      <c r="G8" s="38">
        <f t="shared" si="0"/>
        <v>364854000</v>
      </c>
      <c r="H8" s="37">
        <f t="shared" si="0"/>
        <v>57289000</v>
      </c>
      <c r="I8" s="38">
        <f t="shared" si="0"/>
        <v>37876278</v>
      </c>
      <c r="J8" s="37">
        <f t="shared" si="0"/>
        <v>118130000</v>
      </c>
      <c r="K8" s="38">
        <f t="shared" si="0"/>
        <v>88763053</v>
      </c>
      <c r="L8" s="37">
        <f t="shared" si="0"/>
        <v>84407000</v>
      </c>
      <c r="M8" s="38">
        <f t="shared" si="0"/>
        <v>56095554</v>
      </c>
      <c r="N8" s="37">
        <f t="shared" si="0"/>
        <v>98992000</v>
      </c>
      <c r="O8" s="38">
        <f t="shared" si="0"/>
        <v>49433041</v>
      </c>
      <c r="P8" s="37">
        <f t="shared" si="0"/>
        <v>358818000</v>
      </c>
      <c r="Q8" s="38">
        <f t="shared" si="0"/>
        <v>232167926</v>
      </c>
      <c r="R8" s="16">
        <f>IF(($L8       =0),0,((($N8       -$L8       )/$L8       )*100))</f>
        <v>17.279372563886881</v>
      </c>
      <c r="S8" s="17">
        <f>IF(($M8       =0),0,((($O8       -$M8       )/$M8       )*100))</f>
        <v>-11.877078529253851</v>
      </c>
      <c r="T8" s="16">
        <f>IF(($E8       =0),0,(($P8       /$E8       )*100))</f>
        <v>98.345639625713304</v>
      </c>
      <c r="U8" s="18">
        <f>IF(($E8       =0),0,(($Q8       /$E8       )*100))</f>
        <v>63.633104200584341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354202000</v>
      </c>
      <c r="C9" s="39">
        <f t="shared" si="2"/>
        <v>6459000</v>
      </c>
      <c r="D9" s="39">
        <f t="shared" si="2"/>
        <v>0</v>
      </c>
      <c r="E9" s="39">
        <f t="shared" si="2"/>
        <v>360661000</v>
      </c>
      <c r="F9" s="40">
        <f t="shared" si="2"/>
        <v>360661000</v>
      </c>
      <c r="G9" s="41">
        <f t="shared" si="2"/>
        <v>360661000</v>
      </c>
      <c r="H9" s="40">
        <f t="shared" si="2"/>
        <v>56949000</v>
      </c>
      <c r="I9" s="41">
        <f t="shared" si="2"/>
        <v>37620278</v>
      </c>
      <c r="J9" s="40">
        <f t="shared" si="2"/>
        <v>117169000</v>
      </c>
      <c r="K9" s="41">
        <f t="shared" si="2"/>
        <v>86746619</v>
      </c>
      <c r="L9" s="40">
        <f t="shared" si="2"/>
        <v>83716000</v>
      </c>
      <c r="M9" s="41">
        <f t="shared" si="2"/>
        <v>54449426</v>
      </c>
      <c r="N9" s="40">
        <f t="shared" si="2"/>
        <v>98851000</v>
      </c>
      <c r="O9" s="41">
        <f t="shared" si="2"/>
        <v>49158603</v>
      </c>
      <c r="P9" s="40">
        <f t="shared" si="2"/>
        <v>356685000</v>
      </c>
      <c r="Q9" s="41">
        <f t="shared" si="2"/>
        <v>227974926</v>
      </c>
      <c r="R9" s="20">
        <f>IF(($L9       =0),0,((($N9       -$L9       )/$L9       )*100))</f>
        <v>18.078981317788713</v>
      </c>
      <c r="S9" s="21">
        <f>IF(($M9       =0),0,((($O9       -$M9       )/$M9       )*100))</f>
        <v>-9.7169490822547893</v>
      </c>
      <c r="T9" s="20">
        <f>IF(($E9       =0),0,(($P9       /$E9       )*100))</f>
        <v>98.897579721677701</v>
      </c>
      <c r="U9" s="22">
        <f>IF(($E9       =0),0,(($Q9       /$E9       )*100))</f>
        <v>63.210307185972425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329018000</v>
      </c>
      <c r="C10" s="42">
        <v>-2095000</v>
      </c>
      <c r="D10" s="42"/>
      <c r="E10" s="42">
        <f t="shared" ref="E10:E41" si="4">$B10      +$C10      +$D10</f>
        <v>326923000</v>
      </c>
      <c r="F10" s="43">
        <v>326923000</v>
      </c>
      <c r="G10" s="44">
        <v>326923000</v>
      </c>
      <c r="H10" s="43">
        <v>46949000</v>
      </c>
      <c r="I10" s="44">
        <v>35777374</v>
      </c>
      <c r="J10" s="43">
        <v>117169000</v>
      </c>
      <c r="K10" s="44">
        <v>74497136</v>
      </c>
      <c r="L10" s="43">
        <v>77297000</v>
      </c>
      <c r="M10" s="44">
        <v>48687782</v>
      </c>
      <c r="N10" s="43">
        <v>83891000</v>
      </c>
      <c r="O10" s="44">
        <v>38308163</v>
      </c>
      <c r="P10" s="43">
        <f t="shared" ref="P10:P41" si="5">$H10      +$J10      +$L10      +$N10</f>
        <v>325306000</v>
      </c>
      <c r="Q10" s="44">
        <f t="shared" ref="Q10:Q41" si="6">$I10      +$K10      +$M10      +$O10</f>
        <v>197270455</v>
      </c>
      <c r="R10" s="24">
        <f t="shared" ref="R10:R41" si="7">IF(($L10      =0),0,((($N10      -$L10      )/$L10      )*100))</f>
        <v>8.5307321112074206</v>
      </c>
      <c r="S10" s="25">
        <f t="shared" ref="S10:S41" si="8">IF(($M10      =0),0,((($O10      -$M10      )/$M10      )*100))</f>
        <v>-21.318734544120328</v>
      </c>
      <c r="T10" s="24">
        <f t="shared" ref="T10:T41" si="9">IF(($E10      =0),0,(($P10      /$E10      )*100))</f>
        <v>99.505388118914851</v>
      </c>
      <c r="U10" s="26">
        <f t="shared" ref="U10:U41" si="10">IF(($E10      =0),0,(($Q10      /$E10      )*100))</f>
        <v>60.3415651391918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25184000</v>
      </c>
      <c r="C13" s="42">
        <v>8554000</v>
      </c>
      <c r="D13" s="42"/>
      <c r="E13" s="42">
        <f t="shared" si="4"/>
        <v>33738000</v>
      </c>
      <c r="F13" s="43">
        <v>33738000</v>
      </c>
      <c r="G13" s="44">
        <v>33738000</v>
      </c>
      <c r="H13" s="43">
        <v>10000000</v>
      </c>
      <c r="I13" s="44">
        <v>1842904</v>
      </c>
      <c r="J13" s="43"/>
      <c r="K13" s="44">
        <v>12249483</v>
      </c>
      <c r="L13" s="43">
        <v>6419000</v>
      </c>
      <c r="M13" s="44">
        <v>5761644</v>
      </c>
      <c r="N13" s="43">
        <v>14960000</v>
      </c>
      <c r="O13" s="44">
        <v>10850440</v>
      </c>
      <c r="P13" s="43">
        <f t="shared" si="5"/>
        <v>31379000</v>
      </c>
      <c r="Q13" s="44">
        <f t="shared" si="6"/>
        <v>30704471</v>
      </c>
      <c r="R13" s="24">
        <f t="shared" si="7"/>
        <v>133.05810873967908</v>
      </c>
      <c r="S13" s="25">
        <f t="shared" si="8"/>
        <v>88.321944222864175</v>
      </c>
      <c r="T13" s="24">
        <f t="shared" si="9"/>
        <v>93.007884284782733</v>
      </c>
      <c r="U13" s="26">
        <f t="shared" si="10"/>
        <v>91.008568972671767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4193000</v>
      </c>
      <c r="C28" s="39">
        <f t="shared" si="11"/>
        <v>0</v>
      </c>
      <c r="D28" s="39">
        <f t="shared" si="11"/>
        <v>0</v>
      </c>
      <c r="E28" s="39">
        <f t="shared" si="11"/>
        <v>4193000</v>
      </c>
      <c r="F28" s="40">
        <f t="shared" si="11"/>
        <v>4193000</v>
      </c>
      <c r="G28" s="41">
        <f t="shared" si="11"/>
        <v>4193000</v>
      </c>
      <c r="H28" s="40">
        <f t="shared" si="11"/>
        <v>340000</v>
      </c>
      <c r="I28" s="41">
        <f t="shared" si="11"/>
        <v>256000</v>
      </c>
      <c r="J28" s="40">
        <f t="shared" si="11"/>
        <v>961000</v>
      </c>
      <c r="K28" s="41">
        <f t="shared" si="11"/>
        <v>2016434</v>
      </c>
      <c r="L28" s="40">
        <f t="shared" si="11"/>
        <v>691000</v>
      </c>
      <c r="M28" s="41">
        <f t="shared" si="11"/>
        <v>1646128</v>
      </c>
      <c r="N28" s="40">
        <f t="shared" si="11"/>
        <v>141000</v>
      </c>
      <c r="O28" s="41">
        <f t="shared" si="11"/>
        <v>274438</v>
      </c>
      <c r="P28" s="40">
        <f t="shared" si="11"/>
        <v>2133000</v>
      </c>
      <c r="Q28" s="41">
        <f t="shared" si="11"/>
        <v>4193000</v>
      </c>
      <c r="R28" s="20">
        <f t="shared" si="7"/>
        <v>-79.594790159189571</v>
      </c>
      <c r="S28" s="21">
        <f t="shared" si="8"/>
        <v>-83.328270948553211</v>
      </c>
      <c r="T28" s="20">
        <f t="shared" si="9"/>
        <v>50.870498449797289</v>
      </c>
      <c r="U28" s="22">
        <f t="shared" si="10"/>
        <v>100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2900000</v>
      </c>
      <c r="C31" s="42"/>
      <c r="D31" s="42"/>
      <c r="E31" s="42">
        <f t="shared" si="4"/>
        <v>2900000</v>
      </c>
      <c r="F31" s="43">
        <v>2900000</v>
      </c>
      <c r="G31" s="44">
        <v>2900000</v>
      </c>
      <c r="H31" s="43">
        <v>84000</v>
      </c>
      <c r="I31" s="44"/>
      <c r="J31" s="43">
        <v>517000</v>
      </c>
      <c r="K31" s="44">
        <v>1504434</v>
      </c>
      <c r="L31" s="43">
        <v>435000</v>
      </c>
      <c r="M31" s="44">
        <v>1262128</v>
      </c>
      <c r="N31" s="43"/>
      <c r="O31" s="44">
        <v>133438</v>
      </c>
      <c r="P31" s="43">
        <f t="shared" si="5"/>
        <v>1036000</v>
      </c>
      <c r="Q31" s="44">
        <f t="shared" si="6"/>
        <v>2900000</v>
      </c>
      <c r="R31" s="24">
        <f t="shared" si="7"/>
        <v>-100</v>
      </c>
      <c r="S31" s="25">
        <f t="shared" si="8"/>
        <v>-89.427538252855499</v>
      </c>
      <c r="T31" s="24">
        <f t="shared" si="9"/>
        <v>35.724137931034484</v>
      </c>
      <c r="U31" s="26">
        <f t="shared" si="10"/>
        <v>100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1293000</v>
      </c>
      <c r="C33" s="42"/>
      <c r="D33" s="42"/>
      <c r="E33" s="42">
        <f t="shared" si="4"/>
        <v>1293000</v>
      </c>
      <c r="F33" s="43">
        <v>1293000</v>
      </c>
      <c r="G33" s="44">
        <v>1293000</v>
      </c>
      <c r="H33" s="43">
        <v>256000</v>
      </c>
      <c r="I33" s="44">
        <v>256000</v>
      </c>
      <c r="J33" s="43">
        <v>444000</v>
      </c>
      <c r="K33" s="44">
        <v>512000</v>
      </c>
      <c r="L33" s="43">
        <v>256000</v>
      </c>
      <c r="M33" s="44">
        <v>384000</v>
      </c>
      <c r="N33" s="43">
        <v>141000</v>
      </c>
      <c r="O33" s="44">
        <v>141000</v>
      </c>
      <c r="P33" s="43">
        <f t="shared" si="5"/>
        <v>1097000</v>
      </c>
      <c r="Q33" s="44">
        <f t="shared" si="6"/>
        <v>1293000</v>
      </c>
      <c r="R33" s="24">
        <f t="shared" si="7"/>
        <v>-44.921875</v>
      </c>
      <c r="S33" s="25">
        <f t="shared" si="8"/>
        <v>-63.28125</v>
      </c>
      <c r="T33" s="24">
        <f t="shared" si="9"/>
        <v>84.8414539829853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68669000</v>
      </c>
      <c r="C43" s="45">
        <f t="shared" si="20"/>
        <v>27042000</v>
      </c>
      <c r="D43" s="45">
        <f t="shared" si="20"/>
        <v>0</v>
      </c>
      <c r="E43" s="45">
        <f t="shared" si="20"/>
        <v>95711000</v>
      </c>
      <c r="F43" s="46">
        <f t="shared" si="20"/>
        <v>68669000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-266000</v>
      </c>
      <c r="O43" s="47">
        <f t="shared" si="20"/>
        <v>0</v>
      </c>
      <c r="P43" s="46">
        <f t="shared" si="20"/>
        <v>-266000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-0.27791998829810577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68669000</v>
      </c>
      <c r="C44" s="39">
        <f t="shared" si="22"/>
        <v>27042000</v>
      </c>
      <c r="D44" s="39">
        <f t="shared" si="22"/>
        <v>0</v>
      </c>
      <c r="E44" s="39">
        <f t="shared" si="22"/>
        <v>95711000</v>
      </c>
      <c r="F44" s="40">
        <f t="shared" si="22"/>
        <v>68669000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-266000</v>
      </c>
      <c r="O44" s="41">
        <f t="shared" si="22"/>
        <v>0</v>
      </c>
      <c r="P44" s="40">
        <f t="shared" si="22"/>
        <v>-266000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-0.27791998829810577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35000000</v>
      </c>
      <c r="C45" s="42"/>
      <c r="D45" s="42"/>
      <c r="E45" s="42">
        <f t="shared" si="13"/>
        <v>35000000</v>
      </c>
      <c r="F45" s="43">
        <v>35000000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16019000</v>
      </c>
      <c r="C46" s="42">
        <v>27042000</v>
      </c>
      <c r="D46" s="42"/>
      <c r="E46" s="42">
        <f t="shared" si="13"/>
        <v>43061000</v>
      </c>
      <c r="F46" s="43">
        <v>16019000</v>
      </c>
      <c r="G46" s="44"/>
      <c r="H46" s="43"/>
      <c r="I46" s="44"/>
      <c r="J46" s="43"/>
      <c r="K46" s="44"/>
      <c r="L46" s="43"/>
      <c r="M46" s="44"/>
      <c r="N46" s="43">
        <v>-266000</v>
      </c>
      <c r="O46" s="44"/>
      <c r="P46" s="43">
        <f t="shared" si="14"/>
        <v>-266000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-0.6177283388681174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17650000</v>
      </c>
      <c r="C53" s="42"/>
      <c r="D53" s="42"/>
      <c r="E53" s="42">
        <f t="shared" si="13"/>
        <v>17650000</v>
      </c>
      <c r="F53" s="43">
        <v>17650000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427064000</v>
      </c>
      <c r="C61" s="39">
        <f t="shared" si="26"/>
        <v>33501000</v>
      </c>
      <c r="D61" s="39">
        <f t="shared" si="26"/>
        <v>0</v>
      </c>
      <c r="E61" s="39">
        <f t="shared" si="26"/>
        <v>460565000</v>
      </c>
      <c r="F61" s="40">
        <f t="shared" si="26"/>
        <v>433523000</v>
      </c>
      <c r="G61" s="41">
        <f t="shared" si="26"/>
        <v>364854000</v>
      </c>
      <c r="H61" s="40">
        <f t="shared" si="26"/>
        <v>57289000</v>
      </c>
      <c r="I61" s="41">
        <f t="shared" si="26"/>
        <v>37876278</v>
      </c>
      <c r="J61" s="40">
        <f t="shared" si="26"/>
        <v>118130000</v>
      </c>
      <c r="K61" s="41">
        <f t="shared" si="26"/>
        <v>88763053</v>
      </c>
      <c r="L61" s="40">
        <f t="shared" si="26"/>
        <v>84407000</v>
      </c>
      <c r="M61" s="41">
        <f t="shared" si="26"/>
        <v>56095554</v>
      </c>
      <c r="N61" s="40">
        <f t="shared" si="26"/>
        <v>98726000</v>
      </c>
      <c r="O61" s="41">
        <f t="shared" si="26"/>
        <v>49433041</v>
      </c>
      <c r="P61" s="40">
        <f t="shared" si="26"/>
        <v>358552000</v>
      </c>
      <c r="Q61" s="41">
        <f t="shared" si="26"/>
        <v>232167926</v>
      </c>
      <c r="R61" s="20">
        <f t="shared" si="16"/>
        <v>16.964232824291827</v>
      </c>
      <c r="S61" s="21">
        <f t="shared" si="17"/>
        <v>-11.877078529253851</v>
      </c>
      <c r="T61" s="20">
        <f t="shared" si="18"/>
        <v>77.850466275118606</v>
      </c>
      <c r="U61" s="22">
        <f t="shared" si="19"/>
        <v>50.409372401289723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427064000</v>
      </c>
      <c r="C65" s="48">
        <f t="shared" si="30"/>
        <v>33501000</v>
      </c>
      <c r="D65" s="48">
        <f t="shared" si="30"/>
        <v>0</v>
      </c>
      <c r="E65" s="48">
        <f t="shared" si="30"/>
        <v>460565000</v>
      </c>
      <c r="F65" s="49">
        <f t="shared" si="30"/>
        <v>433523000</v>
      </c>
      <c r="G65" s="50">
        <f t="shared" si="30"/>
        <v>364854000</v>
      </c>
      <c r="H65" s="49">
        <f t="shared" si="30"/>
        <v>57289000</v>
      </c>
      <c r="I65" s="50">
        <f t="shared" si="30"/>
        <v>37876278</v>
      </c>
      <c r="J65" s="49">
        <f t="shared" si="30"/>
        <v>118130000</v>
      </c>
      <c r="K65" s="50">
        <f t="shared" si="30"/>
        <v>88763053</v>
      </c>
      <c r="L65" s="49">
        <f t="shared" si="30"/>
        <v>84407000</v>
      </c>
      <c r="M65" s="51">
        <f t="shared" si="30"/>
        <v>56095554</v>
      </c>
      <c r="N65" s="49">
        <f t="shared" si="30"/>
        <v>98726000</v>
      </c>
      <c r="O65" s="50">
        <f t="shared" si="30"/>
        <v>49433041</v>
      </c>
      <c r="P65" s="49">
        <f t="shared" si="30"/>
        <v>358552000</v>
      </c>
      <c r="Q65" s="50">
        <f t="shared" si="30"/>
        <v>232167926</v>
      </c>
      <c r="R65" s="34">
        <f t="shared" si="16"/>
        <v>16.964232824291827</v>
      </c>
      <c r="S65" s="35">
        <f t="shared" si="17"/>
        <v>-11.877078529253851</v>
      </c>
      <c r="T65" s="34">
        <f t="shared" si="18"/>
        <v>77.850466275118606</v>
      </c>
      <c r="U65" s="35">
        <f t="shared" si="19"/>
        <v>50.409372401289723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642051000</v>
      </c>
      <c r="C8" s="36">
        <f t="shared" si="0"/>
        <v>217177000</v>
      </c>
      <c r="D8" s="36">
        <f t="shared" si="0"/>
        <v>0</v>
      </c>
      <c r="E8" s="36">
        <f t="shared" si="0"/>
        <v>859228000</v>
      </c>
      <c r="F8" s="37">
        <f t="shared" si="0"/>
        <v>859228000</v>
      </c>
      <c r="G8" s="38">
        <f t="shared" si="0"/>
        <v>859228000</v>
      </c>
      <c r="H8" s="37">
        <f t="shared" si="0"/>
        <v>130540000</v>
      </c>
      <c r="I8" s="38">
        <f t="shared" si="0"/>
        <v>98720139</v>
      </c>
      <c r="J8" s="37">
        <f t="shared" si="0"/>
        <v>155045000</v>
      </c>
      <c r="K8" s="38">
        <f t="shared" si="0"/>
        <v>92544512</v>
      </c>
      <c r="L8" s="37">
        <f t="shared" si="0"/>
        <v>112079000</v>
      </c>
      <c r="M8" s="38">
        <f t="shared" si="0"/>
        <v>-259569152</v>
      </c>
      <c r="N8" s="37">
        <f t="shared" si="0"/>
        <v>416820000</v>
      </c>
      <c r="O8" s="38">
        <f t="shared" si="0"/>
        <v>381676446</v>
      </c>
      <c r="P8" s="37">
        <f t="shared" si="0"/>
        <v>814484000</v>
      </c>
      <c r="Q8" s="38">
        <f t="shared" si="0"/>
        <v>313371945</v>
      </c>
      <c r="R8" s="16">
        <f>IF(($L8       =0),0,((($N8       -$L8       )/$L8       )*100))</f>
        <v>271.89839309772572</v>
      </c>
      <c r="S8" s="17">
        <f>IF(($M8       =0),0,((($O8       -$M8       )/$M8       )*100))</f>
        <v>-247.04229800003353</v>
      </c>
      <c r="T8" s="16">
        <f>IF(($E8       =0),0,(($P8       /$E8       )*100))</f>
        <v>94.792534693934556</v>
      </c>
      <c r="U8" s="18">
        <f>IF(($E8       =0),0,(($Q8       /$E8       )*100))</f>
        <v>36.471337642628029</v>
      </c>
      <c r="V8" s="37">
        <f t="shared" ref="V8:W8" si="1">+V9+V28</f>
        <v>58925000</v>
      </c>
      <c r="W8" s="38">
        <f t="shared" si="1"/>
        <v>-4231000</v>
      </c>
    </row>
    <row r="9" spans="1:23" ht="13" x14ac:dyDescent="0.3">
      <c r="A9" s="19" t="s">
        <v>35</v>
      </c>
      <c r="B9" s="39">
        <f t="shared" ref="B9:Q9" si="2">SUM(B10:B27)</f>
        <v>633479000</v>
      </c>
      <c r="C9" s="39">
        <f t="shared" si="2"/>
        <v>217177000</v>
      </c>
      <c r="D9" s="39">
        <f t="shared" si="2"/>
        <v>0</v>
      </c>
      <c r="E9" s="39">
        <f t="shared" si="2"/>
        <v>850656000</v>
      </c>
      <c r="F9" s="40">
        <f t="shared" si="2"/>
        <v>850656000</v>
      </c>
      <c r="G9" s="41">
        <f t="shared" si="2"/>
        <v>850656000</v>
      </c>
      <c r="H9" s="40">
        <f t="shared" si="2"/>
        <v>129905000</v>
      </c>
      <c r="I9" s="41">
        <f t="shared" si="2"/>
        <v>98558366</v>
      </c>
      <c r="J9" s="40">
        <f t="shared" si="2"/>
        <v>154326000</v>
      </c>
      <c r="K9" s="41">
        <f t="shared" si="2"/>
        <v>91925952</v>
      </c>
      <c r="L9" s="40">
        <f t="shared" si="2"/>
        <v>108138000</v>
      </c>
      <c r="M9" s="41">
        <f t="shared" si="2"/>
        <v>-263615152</v>
      </c>
      <c r="N9" s="40">
        <f t="shared" si="2"/>
        <v>416820000</v>
      </c>
      <c r="O9" s="41">
        <f t="shared" si="2"/>
        <v>379535809</v>
      </c>
      <c r="P9" s="40">
        <f t="shared" si="2"/>
        <v>809189000</v>
      </c>
      <c r="Q9" s="41">
        <f t="shared" si="2"/>
        <v>306404975</v>
      </c>
      <c r="R9" s="20">
        <f>IF(($L9       =0),0,((($N9       -$L9       )/$L9       )*100))</f>
        <v>285.45192254341674</v>
      </c>
      <c r="S9" s="21">
        <f>IF(($M9       =0),0,((($O9       -$M9       )/$M9       )*100))</f>
        <v>-243.97344239150564</v>
      </c>
      <c r="T9" s="20">
        <f>IF(($E9       =0),0,(($P9       /$E9       )*100))</f>
        <v>95.125291539705827</v>
      </c>
      <c r="U9" s="22">
        <f>IF(($E9       =0),0,(($Q9       /$E9       )*100))</f>
        <v>36.019845272354509</v>
      </c>
      <c r="V9" s="40">
        <f t="shared" ref="V9:W9" si="3">SUM(V10:V27)</f>
        <v>58925000</v>
      </c>
      <c r="W9" s="41">
        <f t="shared" si="3"/>
        <v>-4231000</v>
      </c>
    </row>
    <row r="10" spans="1:23" ht="13" x14ac:dyDescent="0.3">
      <c r="A10" s="23" t="s">
        <v>36</v>
      </c>
      <c r="B10" s="42">
        <v>273993000</v>
      </c>
      <c r="C10" s="42">
        <v>-12651000</v>
      </c>
      <c r="D10" s="42"/>
      <c r="E10" s="42">
        <f t="shared" ref="E10:E41" si="4">$B10      +$C10      +$D10</f>
        <v>261342000</v>
      </c>
      <c r="F10" s="43">
        <v>261342000</v>
      </c>
      <c r="G10" s="44">
        <v>261342000</v>
      </c>
      <c r="H10" s="43">
        <v>57844000</v>
      </c>
      <c r="I10" s="44">
        <v>34486421</v>
      </c>
      <c r="J10" s="43">
        <v>77438000</v>
      </c>
      <c r="K10" s="44">
        <v>52421834</v>
      </c>
      <c r="L10" s="43">
        <v>24249000</v>
      </c>
      <c r="M10" s="44">
        <v>44963323</v>
      </c>
      <c r="N10" s="43">
        <v>96024000</v>
      </c>
      <c r="O10" s="44">
        <v>78806907</v>
      </c>
      <c r="P10" s="43">
        <f t="shared" ref="P10:P41" si="5">$H10      +$J10      +$L10      +$N10</f>
        <v>255555000</v>
      </c>
      <c r="Q10" s="44">
        <f t="shared" ref="Q10:Q41" si="6">$I10      +$K10      +$M10      +$O10</f>
        <v>210678485</v>
      </c>
      <c r="R10" s="24">
        <f t="shared" ref="R10:R41" si="7">IF(($L10      =0),0,((($N10      -$L10      )/$L10      )*100))</f>
        <v>295.99158728194976</v>
      </c>
      <c r="S10" s="25">
        <f t="shared" ref="S10:S41" si="8">IF(($M10      =0),0,((($O10      -$M10      )/$M10      )*100))</f>
        <v>75.269312279254805</v>
      </c>
      <c r="T10" s="24">
        <f t="shared" ref="T10:T41" si="9">IF(($E10      =0),0,(($P10      /$E10      )*100))</f>
        <v>97.785660169433157</v>
      </c>
      <c r="U10" s="26">
        <f t="shared" ref="U10:U41" si="10">IF(($E10      =0),0,(($Q10      /$E10      )*100))</f>
        <v>80.614093792807893</v>
      </c>
      <c r="V10" s="43">
        <v>54749000</v>
      </c>
      <c r="W10" s="44">
        <v>-55000</v>
      </c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254763000</v>
      </c>
      <c r="C12" s="42">
        <v>258000000</v>
      </c>
      <c r="D12" s="42"/>
      <c r="E12" s="42">
        <f t="shared" si="4"/>
        <v>512763000</v>
      </c>
      <c r="F12" s="43">
        <v>512763000</v>
      </c>
      <c r="G12" s="44">
        <v>512763000</v>
      </c>
      <c r="H12" s="43">
        <v>54691000</v>
      </c>
      <c r="I12" s="44">
        <v>51354125</v>
      </c>
      <c r="J12" s="43">
        <v>66586000</v>
      </c>
      <c r="K12" s="44">
        <v>30831696</v>
      </c>
      <c r="L12" s="43">
        <v>81987000</v>
      </c>
      <c r="M12" s="44">
        <v>-309602014</v>
      </c>
      <c r="N12" s="43">
        <v>309499000</v>
      </c>
      <c r="O12" s="44">
        <v>291132530</v>
      </c>
      <c r="P12" s="43">
        <f t="shared" si="5"/>
        <v>512763000</v>
      </c>
      <c r="Q12" s="44">
        <f t="shared" si="6"/>
        <v>63716337</v>
      </c>
      <c r="R12" s="24">
        <f t="shared" si="7"/>
        <v>277.49765206679109</v>
      </c>
      <c r="S12" s="25">
        <f t="shared" si="8"/>
        <v>-194.03444319971382</v>
      </c>
      <c r="T12" s="24">
        <f t="shared" si="9"/>
        <v>100</v>
      </c>
      <c r="U12" s="26">
        <f t="shared" si="10"/>
        <v>12.426079299793471</v>
      </c>
      <c r="V12" s="43"/>
      <c r="W12" s="44"/>
    </row>
    <row r="13" spans="1:23" ht="13" x14ac:dyDescent="0.3">
      <c r="A13" s="23" t="s">
        <v>39</v>
      </c>
      <c r="B13" s="42">
        <v>22223000</v>
      </c>
      <c r="C13" s="42">
        <v>-1252000</v>
      </c>
      <c r="D13" s="42"/>
      <c r="E13" s="42">
        <f t="shared" si="4"/>
        <v>20971000</v>
      </c>
      <c r="F13" s="43">
        <v>20971000</v>
      </c>
      <c r="G13" s="44">
        <v>20971000</v>
      </c>
      <c r="H13" s="43">
        <v>5273000</v>
      </c>
      <c r="I13" s="44"/>
      <c r="J13" s="43">
        <v>2364000</v>
      </c>
      <c r="K13" s="44">
        <v>4209531</v>
      </c>
      <c r="L13" s="43">
        <v>1902000</v>
      </c>
      <c r="M13" s="44">
        <v>786663</v>
      </c>
      <c r="N13" s="43"/>
      <c r="O13" s="44">
        <v>869410</v>
      </c>
      <c r="P13" s="43">
        <f t="shared" si="5"/>
        <v>9539000</v>
      </c>
      <c r="Q13" s="44">
        <f t="shared" si="6"/>
        <v>5865604</v>
      </c>
      <c r="R13" s="24">
        <f t="shared" si="7"/>
        <v>-100</v>
      </c>
      <c r="S13" s="25">
        <f t="shared" si="8"/>
        <v>10.518735468682269</v>
      </c>
      <c r="T13" s="24">
        <f t="shared" si="9"/>
        <v>45.486624386056931</v>
      </c>
      <c r="U13" s="26">
        <f t="shared" si="10"/>
        <v>27.970072957894239</v>
      </c>
      <c r="V13" s="43"/>
      <c r="W13" s="44"/>
    </row>
    <row r="14" spans="1:23" ht="13" x14ac:dyDescent="0.3">
      <c r="A14" s="23" t="s">
        <v>40</v>
      </c>
      <c r="B14" s="42">
        <v>12500000</v>
      </c>
      <c r="C14" s="42">
        <v>-1920000</v>
      </c>
      <c r="D14" s="42"/>
      <c r="E14" s="42">
        <f t="shared" si="4"/>
        <v>10580000</v>
      </c>
      <c r="F14" s="43">
        <v>10580000</v>
      </c>
      <c r="G14" s="44">
        <v>10580000</v>
      </c>
      <c r="H14" s="43">
        <v>2500000</v>
      </c>
      <c r="I14" s="44">
        <v>3120360</v>
      </c>
      <c r="J14" s="43"/>
      <c r="K14" s="44">
        <v>2058843</v>
      </c>
      <c r="L14" s="43"/>
      <c r="M14" s="44">
        <v>236876</v>
      </c>
      <c r="N14" s="43">
        <v>3077000</v>
      </c>
      <c r="O14" s="44"/>
      <c r="P14" s="43">
        <f t="shared" si="5"/>
        <v>5577000</v>
      </c>
      <c r="Q14" s="44">
        <f t="shared" si="6"/>
        <v>5416079</v>
      </c>
      <c r="R14" s="24">
        <f t="shared" si="7"/>
        <v>0</v>
      </c>
      <c r="S14" s="25">
        <f t="shared" si="8"/>
        <v>-100</v>
      </c>
      <c r="T14" s="24">
        <f t="shared" si="9"/>
        <v>52.71266540642722</v>
      </c>
      <c r="U14" s="26">
        <f t="shared" si="10"/>
        <v>51.191672967863902</v>
      </c>
      <c r="V14" s="43">
        <v>4176000</v>
      </c>
      <c r="W14" s="44">
        <v>-4176000</v>
      </c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70000000</v>
      </c>
      <c r="C23" s="42">
        <v>-25000000</v>
      </c>
      <c r="D23" s="42"/>
      <c r="E23" s="42">
        <f t="shared" si="4"/>
        <v>45000000</v>
      </c>
      <c r="F23" s="43">
        <v>45000000</v>
      </c>
      <c r="G23" s="44">
        <v>45000000</v>
      </c>
      <c r="H23" s="43">
        <v>9597000</v>
      </c>
      <c r="I23" s="44">
        <v>9597460</v>
      </c>
      <c r="J23" s="43">
        <v>7938000</v>
      </c>
      <c r="K23" s="44">
        <v>2404048</v>
      </c>
      <c r="L23" s="43"/>
      <c r="M23" s="44"/>
      <c r="N23" s="43">
        <v>8220000</v>
      </c>
      <c r="O23" s="44">
        <v>8726962</v>
      </c>
      <c r="P23" s="43">
        <f t="shared" si="5"/>
        <v>25755000</v>
      </c>
      <c r="Q23" s="44">
        <f t="shared" si="6"/>
        <v>20728470</v>
      </c>
      <c r="R23" s="24">
        <f t="shared" si="7"/>
        <v>0</v>
      </c>
      <c r="S23" s="25">
        <f t="shared" si="8"/>
        <v>0</v>
      </c>
      <c r="T23" s="24">
        <f t="shared" si="9"/>
        <v>57.233333333333334</v>
      </c>
      <c r="U23" s="26">
        <f t="shared" si="10"/>
        <v>46.063266666666671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8572000</v>
      </c>
      <c r="C28" s="39">
        <f t="shared" si="11"/>
        <v>0</v>
      </c>
      <c r="D28" s="39">
        <f t="shared" si="11"/>
        <v>0</v>
      </c>
      <c r="E28" s="39">
        <f t="shared" si="11"/>
        <v>8572000</v>
      </c>
      <c r="F28" s="40">
        <f t="shared" si="11"/>
        <v>8572000</v>
      </c>
      <c r="G28" s="41">
        <f t="shared" si="11"/>
        <v>8572000</v>
      </c>
      <c r="H28" s="40">
        <f t="shared" si="11"/>
        <v>635000</v>
      </c>
      <c r="I28" s="41">
        <f t="shared" si="11"/>
        <v>161773</v>
      </c>
      <c r="J28" s="40">
        <f t="shared" si="11"/>
        <v>719000</v>
      </c>
      <c r="K28" s="41">
        <f t="shared" si="11"/>
        <v>618560</v>
      </c>
      <c r="L28" s="40">
        <f t="shared" si="11"/>
        <v>3941000</v>
      </c>
      <c r="M28" s="41">
        <f t="shared" si="11"/>
        <v>4046000</v>
      </c>
      <c r="N28" s="40">
        <f t="shared" si="11"/>
        <v>0</v>
      </c>
      <c r="O28" s="41">
        <f t="shared" si="11"/>
        <v>2140637</v>
      </c>
      <c r="P28" s="40">
        <f t="shared" si="11"/>
        <v>5295000</v>
      </c>
      <c r="Q28" s="41">
        <f t="shared" si="11"/>
        <v>6966970</v>
      </c>
      <c r="R28" s="20">
        <f t="shared" si="7"/>
        <v>-100</v>
      </c>
      <c r="S28" s="21">
        <f t="shared" si="8"/>
        <v>-47.0925111220959</v>
      </c>
      <c r="T28" s="20">
        <f t="shared" si="9"/>
        <v>61.770881941203918</v>
      </c>
      <c r="U28" s="22">
        <f t="shared" si="10"/>
        <v>81.275898273448433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242000</v>
      </c>
      <c r="I31" s="44">
        <v>161773</v>
      </c>
      <c r="J31" s="43">
        <v>80000</v>
      </c>
      <c r="K31" s="44">
        <v>194217</v>
      </c>
      <c r="L31" s="43"/>
      <c r="M31" s="44">
        <v>160180</v>
      </c>
      <c r="N31" s="43"/>
      <c r="O31" s="44">
        <v>1073619</v>
      </c>
      <c r="P31" s="43">
        <f t="shared" si="5"/>
        <v>322000</v>
      </c>
      <c r="Q31" s="44">
        <f t="shared" si="6"/>
        <v>1589789</v>
      </c>
      <c r="R31" s="24">
        <f t="shared" si="7"/>
        <v>0</v>
      </c>
      <c r="S31" s="25">
        <f t="shared" si="8"/>
        <v>570.25783493569736</v>
      </c>
      <c r="T31" s="24">
        <f t="shared" si="9"/>
        <v>17.888888888888886</v>
      </c>
      <c r="U31" s="26">
        <f t="shared" si="10"/>
        <v>88.32161111111111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1572000</v>
      </c>
      <c r="C33" s="42"/>
      <c r="D33" s="42"/>
      <c r="E33" s="42">
        <f t="shared" si="4"/>
        <v>1572000</v>
      </c>
      <c r="F33" s="43">
        <v>1572000</v>
      </c>
      <c r="G33" s="44">
        <v>1572000</v>
      </c>
      <c r="H33" s="43">
        <v>393000</v>
      </c>
      <c r="I33" s="44"/>
      <c r="J33" s="43">
        <v>639000</v>
      </c>
      <c r="K33" s="44">
        <v>424343</v>
      </c>
      <c r="L33" s="43">
        <v>403000</v>
      </c>
      <c r="M33" s="44">
        <v>347500</v>
      </c>
      <c r="N33" s="43"/>
      <c r="O33" s="44">
        <v>302900</v>
      </c>
      <c r="P33" s="43">
        <f t="shared" si="5"/>
        <v>1435000</v>
      </c>
      <c r="Q33" s="44">
        <f t="shared" si="6"/>
        <v>1074743</v>
      </c>
      <c r="R33" s="24">
        <f t="shared" si="7"/>
        <v>-100</v>
      </c>
      <c r="S33" s="25">
        <f t="shared" si="8"/>
        <v>-12.834532374100718</v>
      </c>
      <c r="T33" s="24">
        <f t="shared" si="9"/>
        <v>91.284987277353693</v>
      </c>
      <c r="U33" s="26">
        <f t="shared" si="10"/>
        <v>68.367875318066169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5200000</v>
      </c>
      <c r="C36" s="42"/>
      <c r="D36" s="42"/>
      <c r="E36" s="42">
        <f t="shared" si="4"/>
        <v>5200000</v>
      </c>
      <c r="F36" s="43">
        <v>5200000</v>
      </c>
      <c r="G36" s="44">
        <v>5200000</v>
      </c>
      <c r="H36" s="43"/>
      <c r="I36" s="44"/>
      <c r="J36" s="43"/>
      <c r="K36" s="44"/>
      <c r="L36" s="43">
        <v>3538000</v>
      </c>
      <c r="M36" s="44">
        <v>3538320</v>
      </c>
      <c r="N36" s="43"/>
      <c r="O36" s="44">
        <v>764118</v>
      </c>
      <c r="P36" s="43">
        <f t="shared" si="5"/>
        <v>3538000</v>
      </c>
      <c r="Q36" s="44">
        <f t="shared" si="6"/>
        <v>4302438</v>
      </c>
      <c r="R36" s="24">
        <f t="shared" si="7"/>
        <v>-100</v>
      </c>
      <c r="S36" s="25">
        <f t="shared" si="8"/>
        <v>-78.404497049447201</v>
      </c>
      <c r="T36" s="24">
        <f t="shared" si="9"/>
        <v>68.038461538461533</v>
      </c>
      <c r="U36" s="26">
        <f t="shared" si="10"/>
        <v>82.739192307692306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28149000</v>
      </c>
      <c r="C43" s="45">
        <f t="shared" si="20"/>
        <v>-8721000</v>
      </c>
      <c r="D43" s="45">
        <f t="shared" si="20"/>
        <v>0</v>
      </c>
      <c r="E43" s="45">
        <f t="shared" si="20"/>
        <v>19428000</v>
      </c>
      <c r="F43" s="46">
        <f t="shared" si="20"/>
        <v>28049000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2946000</v>
      </c>
      <c r="O43" s="47">
        <f t="shared" si="20"/>
        <v>0</v>
      </c>
      <c r="P43" s="46">
        <f t="shared" si="20"/>
        <v>2946000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15.163681284743669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28149000</v>
      </c>
      <c r="C44" s="39">
        <f t="shared" si="22"/>
        <v>-8721000</v>
      </c>
      <c r="D44" s="39">
        <f t="shared" si="22"/>
        <v>0</v>
      </c>
      <c r="E44" s="39">
        <f t="shared" si="22"/>
        <v>19428000</v>
      </c>
      <c r="F44" s="40">
        <f t="shared" si="22"/>
        <v>28049000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2946000</v>
      </c>
      <c r="O44" s="41">
        <f t="shared" si="22"/>
        <v>0</v>
      </c>
      <c r="P44" s="40">
        <f t="shared" si="22"/>
        <v>2946000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15.163681284743669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28049000</v>
      </c>
      <c r="C46" s="42">
        <v>-8621000</v>
      </c>
      <c r="D46" s="42"/>
      <c r="E46" s="42">
        <f t="shared" si="13"/>
        <v>19428000</v>
      </c>
      <c r="F46" s="43">
        <v>28049000</v>
      </c>
      <c r="G46" s="44"/>
      <c r="H46" s="43"/>
      <c r="I46" s="44"/>
      <c r="J46" s="43"/>
      <c r="K46" s="44"/>
      <c r="L46" s="43"/>
      <c r="M46" s="44"/>
      <c r="N46" s="43">
        <v>2946000</v>
      </c>
      <c r="O46" s="44"/>
      <c r="P46" s="43">
        <f t="shared" si="14"/>
        <v>2946000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15.163681284743669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</v>
      </c>
      <c r="C47" s="42">
        <v>-100000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670200000</v>
      </c>
      <c r="C61" s="39">
        <f t="shared" si="26"/>
        <v>208456000</v>
      </c>
      <c r="D61" s="39">
        <f t="shared" si="26"/>
        <v>0</v>
      </c>
      <c r="E61" s="39">
        <f t="shared" si="26"/>
        <v>878656000</v>
      </c>
      <c r="F61" s="40">
        <f t="shared" si="26"/>
        <v>887277000</v>
      </c>
      <c r="G61" s="41">
        <f t="shared" si="26"/>
        <v>859228000</v>
      </c>
      <c r="H61" s="40">
        <f t="shared" si="26"/>
        <v>130540000</v>
      </c>
      <c r="I61" s="41">
        <f t="shared" si="26"/>
        <v>98720139</v>
      </c>
      <c r="J61" s="40">
        <f t="shared" si="26"/>
        <v>155045000</v>
      </c>
      <c r="K61" s="41">
        <f t="shared" si="26"/>
        <v>92544512</v>
      </c>
      <c r="L61" s="40">
        <f t="shared" si="26"/>
        <v>112079000</v>
      </c>
      <c r="M61" s="41">
        <f t="shared" si="26"/>
        <v>-259569152</v>
      </c>
      <c r="N61" s="40">
        <f t="shared" si="26"/>
        <v>419766000</v>
      </c>
      <c r="O61" s="41">
        <f t="shared" si="26"/>
        <v>381676446</v>
      </c>
      <c r="P61" s="40">
        <f t="shared" si="26"/>
        <v>817430000</v>
      </c>
      <c r="Q61" s="41">
        <f t="shared" si="26"/>
        <v>313371945</v>
      </c>
      <c r="R61" s="20">
        <f t="shared" si="16"/>
        <v>274.5268962071396</v>
      </c>
      <c r="S61" s="21">
        <f t="shared" si="17"/>
        <v>-247.04229800003353</v>
      </c>
      <c r="T61" s="20">
        <f t="shared" si="18"/>
        <v>93.031857746376275</v>
      </c>
      <c r="U61" s="22">
        <f t="shared" si="19"/>
        <v>35.664918352574844</v>
      </c>
      <c r="V61" s="40">
        <f t="shared" ref="V61:W61" si="27">+V8+V43</f>
        <v>58925000</v>
      </c>
      <c r="W61" s="41">
        <f t="shared" si="27"/>
        <v>-4231000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670200000</v>
      </c>
      <c r="C65" s="48">
        <f t="shared" si="30"/>
        <v>208456000</v>
      </c>
      <c r="D65" s="48">
        <f t="shared" si="30"/>
        <v>0</v>
      </c>
      <c r="E65" s="48">
        <f t="shared" si="30"/>
        <v>878656000</v>
      </c>
      <c r="F65" s="49">
        <f t="shared" si="30"/>
        <v>887277000</v>
      </c>
      <c r="G65" s="50">
        <f t="shared" si="30"/>
        <v>859228000</v>
      </c>
      <c r="H65" s="49">
        <f t="shared" si="30"/>
        <v>130540000</v>
      </c>
      <c r="I65" s="50">
        <f t="shared" si="30"/>
        <v>98720139</v>
      </c>
      <c r="J65" s="49">
        <f t="shared" si="30"/>
        <v>155045000</v>
      </c>
      <c r="K65" s="50">
        <f t="shared" si="30"/>
        <v>92544512</v>
      </c>
      <c r="L65" s="49">
        <f t="shared" si="30"/>
        <v>112079000</v>
      </c>
      <c r="M65" s="51">
        <f t="shared" si="30"/>
        <v>-259569152</v>
      </c>
      <c r="N65" s="49">
        <f t="shared" si="30"/>
        <v>419766000</v>
      </c>
      <c r="O65" s="50">
        <f t="shared" si="30"/>
        <v>381676446</v>
      </c>
      <c r="P65" s="49">
        <f t="shared" si="30"/>
        <v>817430000</v>
      </c>
      <c r="Q65" s="50">
        <f t="shared" si="30"/>
        <v>313371945</v>
      </c>
      <c r="R65" s="34">
        <f t="shared" si="16"/>
        <v>274.5268962071396</v>
      </c>
      <c r="S65" s="35">
        <f t="shared" si="17"/>
        <v>-247.04229800003353</v>
      </c>
      <c r="T65" s="34">
        <f t="shared" si="18"/>
        <v>93.031857746376275</v>
      </c>
      <c r="U65" s="35">
        <f t="shared" si="19"/>
        <v>35.664918352574844</v>
      </c>
      <c r="V65" s="49">
        <f>+V61+V62</f>
        <v>58925000</v>
      </c>
      <c r="W65" s="50">
        <f>+W61+W62</f>
        <v>-4231000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201445000</v>
      </c>
      <c r="C8" s="36">
        <f t="shared" si="0"/>
        <v>-17808000</v>
      </c>
      <c r="D8" s="36">
        <f t="shared" si="0"/>
        <v>0</v>
      </c>
      <c r="E8" s="36">
        <f t="shared" si="0"/>
        <v>183637000</v>
      </c>
      <c r="F8" s="37">
        <f t="shared" si="0"/>
        <v>183637000</v>
      </c>
      <c r="G8" s="38">
        <f t="shared" si="0"/>
        <v>183637000</v>
      </c>
      <c r="H8" s="37">
        <f t="shared" si="0"/>
        <v>37716000</v>
      </c>
      <c r="I8" s="38">
        <f t="shared" si="0"/>
        <v>18667841</v>
      </c>
      <c r="J8" s="37">
        <f t="shared" si="0"/>
        <v>44414000</v>
      </c>
      <c r="K8" s="38">
        <f t="shared" si="0"/>
        <v>44312824</v>
      </c>
      <c r="L8" s="37">
        <f t="shared" si="0"/>
        <v>30779000</v>
      </c>
      <c r="M8" s="38">
        <f t="shared" si="0"/>
        <v>30230959</v>
      </c>
      <c r="N8" s="37">
        <f t="shared" si="0"/>
        <v>35845000</v>
      </c>
      <c r="O8" s="38">
        <f t="shared" si="0"/>
        <v>16227022</v>
      </c>
      <c r="P8" s="37">
        <f t="shared" si="0"/>
        <v>148754000</v>
      </c>
      <c r="Q8" s="38">
        <f t="shared" si="0"/>
        <v>109438646</v>
      </c>
      <c r="R8" s="16">
        <f>IF(($L8       =0),0,((($N8       -$L8       )/$L8       )*100))</f>
        <v>16.459274180447707</v>
      </c>
      <c r="S8" s="17">
        <f>IF(($M8       =0),0,((($O8       -$M8       )/$M8       )*100))</f>
        <v>-46.323164938300501</v>
      </c>
      <c r="T8" s="16">
        <f>IF(($E8       =0),0,(($P8       /$E8       )*100))</f>
        <v>81.004372757124116</v>
      </c>
      <c r="U8" s="18">
        <f>IF(($E8       =0),0,(($Q8       /$E8       )*100))</f>
        <v>59.595095759569148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191890000</v>
      </c>
      <c r="C9" s="39">
        <f t="shared" si="2"/>
        <v>-17808000</v>
      </c>
      <c r="D9" s="39">
        <f t="shared" si="2"/>
        <v>0</v>
      </c>
      <c r="E9" s="39">
        <f t="shared" si="2"/>
        <v>174082000</v>
      </c>
      <c r="F9" s="40">
        <f t="shared" si="2"/>
        <v>174082000</v>
      </c>
      <c r="G9" s="41">
        <f t="shared" si="2"/>
        <v>174082000</v>
      </c>
      <c r="H9" s="40">
        <f t="shared" si="2"/>
        <v>37373000</v>
      </c>
      <c r="I9" s="41">
        <f t="shared" si="2"/>
        <v>18480507</v>
      </c>
      <c r="J9" s="40">
        <f t="shared" si="2"/>
        <v>40809000</v>
      </c>
      <c r="K9" s="41">
        <f t="shared" si="2"/>
        <v>42722475</v>
      </c>
      <c r="L9" s="40">
        <f t="shared" si="2"/>
        <v>28959000</v>
      </c>
      <c r="M9" s="41">
        <f t="shared" si="2"/>
        <v>26767902</v>
      </c>
      <c r="N9" s="40">
        <f t="shared" si="2"/>
        <v>34931000</v>
      </c>
      <c r="O9" s="41">
        <f t="shared" si="2"/>
        <v>15371965</v>
      </c>
      <c r="P9" s="40">
        <f t="shared" si="2"/>
        <v>142072000</v>
      </c>
      <c r="Q9" s="41">
        <f t="shared" si="2"/>
        <v>103342849</v>
      </c>
      <c r="R9" s="20">
        <f>IF(($L9       =0),0,((($N9       -$L9       )/$L9       )*100))</f>
        <v>20.622259055906628</v>
      </c>
      <c r="S9" s="21">
        <f>IF(($M9       =0),0,((($O9       -$M9       )/$M9       )*100))</f>
        <v>-42.573142265688212</v>
      </c>
      <c r="T9" s="20">
        <f>IF(($E9       =0),0,(($P9       /$E9       )*100))</f>
        <v>81.612113831412785</v>
      </c>
      <c r="U9" s="22">
        <f>IF(($E9       =0),0,(($Q9       /$E9       )*100))</f>
        <v>59.364465596672829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112804000</v>
      </c>
      <c r="C10" s="42">
        <v>-138000</v>
      </c>
      <c r="D10" s="42"/>
      <c r="E10" s="42">
        <f t="shared" ref="E10:E41" si="4">$B10      +$C10      +$D10</f>
        <v>112666000</v>
      </c>
      <c r="F10" s="43">
        <v>112666000</v>
      </c>
      <c r="G10" s="44">
        <v>112666000</v>
      </c>
      <c r="H10" s="43">
        <v>24362000</v>
      </c>
      <c r="I10" s="44">
        <v>12072134</v>
      </c>
      <c r="J10" s="43">
        <v>28204000</v>
      </c>
      <c r="K10" s="44">
        <v>31335486</v>
      </c>
      <c r="L10" s="43">
        <v>25180000</v>
      </c>
      <c r="M10" s="44">
        <v>20651542</v>
      </c>
      <c r="N10" s="43">
        <v>30384000</v>
      </c>
      <c r="O10" s="44">
        <v>12012207</v>
      </c>
      <c r="P10" s="43">
        <f t="shared" ref="P10:P41" si="5">$H10      +$J10      +$L10      +$N10</f>
        <v>108130000</v>
      </c>
      <c r="Q10" s="44">
        <f t="shared" ref="Q10:Q41" si="6">$I10      +$K10      +$M10      +$O10</f>
        <v>76071369</v>
      </c>
      <c r="R10" s="24">
        <f t="shared" ref="R10:R41" si="7">IF(($L10      =0),0,((($N10      -$L10      )/$L10      )*100))</f>
        <v>20.667196187450358</v>
      </c>
      <c r="S10" s="25">
        <f t="shared" ref="S10:S41" si="8">IF(($M10      =0),0,((($O10      -$M10      )/$M10      )*100))</f>
        <v>-41.833849501407691</v>
      </c>
      <c r="T10" s="24">
        <f t="shared" ref="T10:T41" si="9">IF(($E10      =0),0,(($P10      /$E10      )*100))</f>
        <v>95.973940674205167</v>
      </c>
      <c r="U10" s="26">
        <f t="shared" ref="U10:U41" si="10">IF(($E10      =0),0,(($Q10      /$E10      )*100))</f>
        <v>67.519366090923612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2924000</v>
      </c>
      <c r="C13" s="42">
        <v>6000000</v>
      </c>
      <c r="D13" s="42"/>
      <c r="E13" s="42">
        <f t="shared" si="4"/>
        <v>8924000</v>
      </c>
      <c r="F13" s="43">
        <v>8924000</v>
      </c>
      <c r="G13" s="44">
        <v>8924000</v>
      </c>
      <c r="H13" s="43">
        <v>600000</v>
      </c>
      <c r="I13" s="44"/>
      <c r="J13" s="43">
        <v>1400000</v>
      </c>
      <c r="K13" s="44">
        <v>639073</v>
      </c>
      <c r="L13" s="43"/>
      <c r="M13" s="44">
        <v>1343629</v>
      </c>
      <c r="N13" s="43"/>
      <c r="O13" s="44"/>
      <c r="P13" s="43">
        <f t="shared" si="5"/>
        <v>2000000</v>
      </c>
      <c r="Q13" s="44">
        <f t="shared" si="6"/>
        <v>1982702</v>
      </c>
      <c r="R13" s="24">
        <f t="shared" si="7"/>
        <v>0</v>
      </c>
      <c r="S13" s="25">
        <f t="shared" si="8"/>
        <v>-100</v>
      </c>
      <c r="T13" s="24">
        <f t="shared" si="9"/>
        <v>22.41147467503362</v>
      </c>
      <c r="U13" s="26">
        <f t="shared" si="10"/>
        <v>22.217637830569252</v>
      </c>
      <c r="V13" s="43"/>
      <c r="W13" s="44"/>
    </row>
    <row r="14" spans="1:23" ht="13" x14ac:dyDescent="0.3">
      <c r="A14" s="23" t="s">
        <v>40</v>
      </c>
      <c r="B14" s="42">
        <v>26162000</v>
      </c>
      <c r="C14" s="42">
        <v>-15670000</v>
      </c>
      <c r="D14" s="42"/>
      <c r="E14" s="42">
        <f t="shared" si="4"/>
        <v>10492000</v>
      </c>
      <c r="F14" s="43">
        <v>10492000</v>
      </c>
      <c r="G14" s="44">
        <v>10492000</v>
      </c>
      <c r="H14" s="43">
        <v>6764000</v>
      </c>
      <c r="I14" s="44">
        <v>6408373</v>
      </c>
      <c r="J14" s="43">
        <v>1217000</v>
      </c>
      <c r="K14" s="44">
        <v>356284</v>
      </c>
      <c r="L14" s="43"/>
      <c r="M14" s="44"/>
      <c r="N14" s="43">
        <v>1548000</v>
      </c>
      <c r="O14" s="44"/>
      <c r="P14" s="43">
        <f t="shared" si="5"/>
        <v>9529000</v>
      </c>
      <c r="Q14" s="44">
        <f t="shared" si="6"/>
        <v>6764657</v>
      </c>
      <c r="R14" s="24">
        <f t="shared" si="7"/>
        <v>0</v>
      </c>
      <c r="S14" s="25">
        <f t="shared" si="8"/>
        <v>0</v>
      </c>
      <c r="T14" s="24">
        <f t="shared" si="9"/>
        <v>90.821578345406024</v>
      </c>
      <c r="U14" s="26">
        <f t="shared" si="10"/>
        <v>64.474428135722448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50000000</v>
      </c>
      <c r="C23" s="42">
        <v>-8000000</v>
      </c>
      <c r="D23" s="42"/>
      <c r="E23" s="42">
        <f t="shared" si="4"/>
        <v>42000000</v>
      </c>
      <c r="F23" s="43">
        <v>42000000</v>
      </c>
      <c r="G23" s="44">
        <v>42000000</v>
      </c>
      <c r="H23" s="43">
        <v>5647000</v>
      </c>
      <c r="I23" s="44"/>
      <c r="J23" s="43">
        <v>9988000</v>
      </c>
      <c r="K23" s="44">
        <v>10391632</v>
      </c>
      <c r="L23" s="43">
        <v>3779000</v>
      </c>
      <c r="M23" s="44">
        <v>4772731</v>
      </c>
      <c r="N23" s="43">
        <v>2999000</v>
      </c>
      <c r="O23" s="44">
        <v>3359758</v>
      </c>
      <c r="P23" s="43">
        <f t="shared" si="5"/>
        <v>22413000</v>
      </c>
      <c r="Q23" s="44">
        <f t="shared" si="6"/>
        <v>18524121</v>
      </c>
      <c r="R23" s="24">
        <f t="shared" si="7"/>
        <v>-20.640381053188676</v>
      </c>
      <c r="S23" s="25">
        <f t="shared" si="8"/>
        <v>-29.605125451235363</v>
      </c>
      <c r="T23" s="24">
        <f t="shared" si="9"/>
        <v>53.364285714285721</v>
      </c>
      <c r="U23" s="26">
        <f t="shared" si="10"/>
        <v>44.105049999999999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9555000</v>
      </c>
      <c r="C28" s="39">
        <f t="shared" si="11"/>
        <v>0</v>
      </c>
      <c r="D28" s="39">
        <f t="shared" si="11"/>
        <v>0</v>
      </c>
      <c r="E28" s="39">
        <f t="shared" si="11"/>
        <v>9555000</v>
      </c>
      <c r="F28" s="40">
        <f t="shared" si="11"/>
        <v>9555000</v>
      </c>
      <c r="G28" s="41">
        <f t="shared" si="11"/>
        <v>9555000</v>
      </c>
      <c r="H28" s="40">
        <f t="shared" si="11"/>
        <v>343000</v>
      </c>
      <c r="I28" s="41">
        <f t="shared" si="11"/>
        <v>187334</v>
      </c>
      <c r="J28" s="40">
        <f t="shared" si="11"/>
        <v>3605000</v>
      </c>
      <c r="K28" s="41">
        <f t="shared" si="11"/>
        <v>1590349</v>
      </c>
      <c r="L28" s="40">
        <f t="shared" si="11"/>
        <v>1820000</v>
      </c>
      <c r="M28" s="41">
        <f t="shared" si="11"/>
        <v>3463057</v>
      </c>
      <c r="N28" s="40">
        <f t="shared" si="11"/>
        <v>914000</v>
      </c>
      <c r="O28" s="41">
        <f t="shared" si="11"/>
        <v>855057</v>
      </c>
      <c r="P28" s="40">
        <f t="shared" si="11"/>
        <v>6682000</v>
      </c>
      <c r="Q28" s="41">
        <f t="shared" si="11"/>
        <v>6095797</v>
      </c>
      <c r="R28" s="20">
        <f t="shared" si="7"/>
        <v>-49.780219780219781</v>
      </c>
      <c r="S28" s="21">
        <f t="shared" si="8"/>
        <v>-75.309184919566732</v>
      </c>
      <c r="T28" s="20">
        <f t="shared" si="9"/>
        <v>69.931972789115648</v>
      </c>
      <c r="U28" s="22">
        <f t="shared" si="10"/>
        <v>63.796933542647828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223000</v>
      </c>
      <c r="I31" s="44">
        <v>67729</v>
      </c>
      <c r="J31" s="43">
        <v>145000</v>
      </c>
      <c r="K31" s="44">
        <v>304793</v>
      </c>
      <c r="L31" s="43">
        <v>22000</v>
      </c>
      <c r="M31" s="44">
        <v>357713</v>
      </c>
      <c r="N31" s="43"/>
      <c r="O31" s="44">
        <v>676625</v>
      </c>
      <c r="P31" s="43">
        <f t="shared" si="5"/>
        <v>390000</v>
      </c>
      <c r="Q31" s="44">
        <f t="shared" si="6"/>
        <v>1406860</v>
      </c>
      <c r="R31" s="24">
        <f t="shared" si="7"/>
        <v>-100</v>
      </c>
      <c r="S31" s="25">
        <f t="shared" si="8"/>
        <v>89.153036093180845</v>
      </c>
      <c r="T31" s="24">
        <f t="shared" si="9"/>
        <v>13</v>
      </c>
      <c r="U31" s="26">
        <f t="shared" si="10"/>
        <v>46.895333333333333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1555000</v>
      </c>
      <c r="C33" s="42"/>
      <c r="D33" s="42"/>
      <c r="E33" s="42">
        <f t="shared" si="4"/>
        <v>1555000</v>
      </c>
      <c r="F33" s="43">
        <v>1555000</v>
      </c>
      <c r="G33" s="44">
        <v>1555000</v>
      </c>
      <c r="H33" s="43">
        <v>120000</v>
      </c>
      <c r="I33" s="44">
        <v>119605</v>
      </c>
      <c r="J33" s="43">
        <v>501000</v>
      </c>
      <c r="K33" s="44">
        <v>368760</v>
      </c>
      <c r="L33" s="43">
        <v>237000</v>
      </c>
      <c r="M33" s="44">
        <v>237354</v>
      </c>
      <c r="N33" s="43">
        <v>434000</v>
      </c>
      <c r="O33" s="44">
        <v>-416118</v>
      </c>
      <c r="P33" s="43">
        <f t="shared" si="5"/>
        <v>1292000</v>
      </c>
      <c r="Q33" s="44">
        <f t="shared" si="6"/>
        <v>309601</v>
      </c>
      <c r="R33" s="24">
        <f t="shared" si="7"/>
        <v>83.122362869198312</v>
      </c>
      <c r="S33" s="25">
        <f t="shared" si="8"/>
        <v>-275.31535175307766</v>
      </c>
      <c r="T33" s="24">
        <f t="shared" si="9"/>
        <v>83.086816720257247</v>
      </c>
      <c r="U33" s="26">
        <f t="shared" si="10"/>
        <v>19.910032154340836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/>
      <c r="J36" s="43">
        <v>2959000</v>
      </c>
      <c r="K36" s="44">
        <v>916796</v>
      </c>
      <c r="L36" s="43">
        <v>1561000</v>
      </c>
      <c r="M36" s="44">
        <v>2867990</v>
      </c>
      <c r="N36" s="43">
        <v>480000</v>
      </c>
      <c r="O36" s="44">
        <v>594550</v>
      </c>
      <c r="P36" s="43">
        <f t="shared" si="5"/>
        <v>5000000</v>
      </c>
      <c r="Q36" s="44">
        <f t="shared" si="6"/>
        <v>4379336</v>
      </c>
      <c r="R36" s="24">
        <f t="shared" si="7"/>
        <v>-69.250480461242788</v>
      </c>
      <c r="S36" s="25">
        <f t="shared" si="8"/>
        <v>-79.269453519712414</v>
      </c>
      <c r="T36" s="24">
        <f t="shared" si="9"/>
        <v>100</v>
      </c>
      <c r="U36" s="26">
        <f t="shared" si="10"/>
        <v>87.58672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3241000</v>
      </c>
      <c r="C43" s="45">
        <f t="shared" si="20"/>
        <v>1655000</v>
      </c>
      <c r="D43" s="45">
        <f t="shared" si="20"/>
        <v>0</v>
      </c>
      <c r="E43" s="45">
        <f t="shared" si="20"/>
        <v>4896000</v>
      </c>
      <c r="F43" s="46">
        <f t="shared" si="20"/>
        <v>3141000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-551000</v>
      </c>
      <c r="O43" s="47">
        <f t="shared" si="20"/>
        <v>0</v>
      </c>
      <c r="P43" s="46">
        <f t="shared" si="20"/>
        <v>-551000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-11.254084967320262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3241000</v>
      </c>
      <c r="C44" s="39">
        <f t="shared" si="22"/>
        <v>1655000</v>
      </c>
      <c r="D44" s="39">
        <f t="shared" si="22"/>
        <v>0</v>
      </c>
      <c r="E44" s="39">
        <f t="shared" si="22"/>
        <v>4896000</v>
      </c>
      <c r="F44" s="40">
        <f t="shared" si="22"/>
        <v>3141000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-551000</v>
      </c>
      <c r="O44" s="41">
        <f t="shared" si="22"/>
        <v>0</v>
      </c>
      <c r="P44" s="40">
        <f t="shared" si="22"/>
        <v>-551000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-11.254084967320262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3141000</v>
      </c>
      <c r="C46" s="42">
        <v>1755000</v>
      </c>
      <c r="D46" s="42"/>
      <c r="E46" s="42">
        <f t="shared" si="13"/>
        <v>4896000</v>
      </c>
      <c r="F46" s="43">
        <v>3141000</v>
      </c>
      <c r="G46" s="44"/>
      <c r="H46" s="43"/>
      <c r="I46" s="44"/>
      <c r="J46" s="43"/>
      <c r="K46" s="44"/>
      <c r="L46" s="43"/>
      <c r="M46" s="44"/>
      <c r="N46" s="43">
        <v>-551000</v>
      </c>
      <c r="O46" s="44"/>
      <c r="P46" s="43">
        <f t="shared" si="14"/>
        <v>-551000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-11.254084967320262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</v>
      </c>
      <c r="C47" s="42">
        <v>-100000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204686000</v>
      </c>
      <c r="C61" s="39">
        <f t="shared" si="26"/>
        <v>-16153000</v>
      </c>
      <c r="D61" s="39">
        <f t="shared" si="26"/>
        <v>0</v>
      </c>
      <c r="E61" s="39">
        <f t="shared" si="26"/>
        <v>188533000</v>
      </c>
      <c r="F61" s="40">
        <f t="shared" si="26"/>
        <v>186778000</v>
      </c>
      <c r="G61" s="41">
        <f t="shared" si="26"/>
        <v>183637000</v>
      </c>
      <c r="H61" s="40">
        <f t="shared" si="26"/>
        <v>37716000</v>
      </c>
      <c r="I61" s="41">
        <f t="shared" si="26"/>
        <v>18667841</v>
      </c>
      <c r="J61" s="40">
        <f t="shared" si="26"/>
        <v>44414000</v>
      </c>
      <c r="K61" s="41">
        <f t="shared" si="26"/>
        <v>44312824</v>
      </c>
      <c r="L61" s="40">
        <f t="shared" si="26"/>
        <v>30779000</v>
      </c>
      <c r="M61" s="41">
        <f t="shared" si="26"/>
        <v>30230959</v>
      </c>
      <c r="N61" s="40">
        <f t="shared" si="26"/>
        <v>35294000</v>
      </c>
      <c r="O61" s="41">
        <f t="shared" si="26"/>
        <v>16227022</v>
      </c>
      <c r="P61" s="40">
        <f t="shared" si="26"/>
        <v>148203000</v>
      </c>
      <c r="Q61" s="41">
        <f t="shared" si="26"/>
        <v>109438646</v>
      </c>
      <c r="R61" s="20">
        <f t="shared" si="16"/>
        <v>14.669092563111214</v>
      </c>
      <c r="S61" s="21">
        <f t="shared" si="17"/>
        <v>-46.323164938300501</v>
      </c>
      <c r="T61" s="20">
        <f t="shared" si="18"/>
        <v>78.60851946343611</v>
      </c>
      <c r="U61" s="22">
        <f t="shared" si="19"/>
        <v>58.047474977855337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204686000</v>
      </c>
      <c r="C65" s="48">
        <f t="shared" si="30"/>
        <v>-16153000</v>
      </c>
      <c r="D65" s="48">
        <f t="shared" si="30"/>
        <v>0</v>
      </c>
      <c r="E65" s="48">
        <f t="shared" si="30"/>
        <v>188533000</v>
      </c>
      <c r="F65" s="49">
        <f t="shared" si="30"/>
        <v>186778000</v>
      </c>
      <c r="G65" s="50">
        <f t="shared" si="30"/>
        <v>183637000</v>
      </c>
      <c r="H65" s="49">
        <f t="shared" si="30"/>
        <v>37716000</v>
      </c>
      <c r="I65" s="50">
        <f t="shared" si="30"/>
        <v>18667841</v>
      </c>
      <c r="J65" s="49">
        <f t="shared" si="30"/>
        <v>44414000</v>
      </c>
      <c r="K65" s="50">
        <f t="shared" si="30"/>
        <v>44312824</v>
      </c>
      <c r="L65" s="49">
        <f t="shared" si="30"/>
        <v>30779000</v>
      </c>
      <c r="M65" s="51">
        <f t="shared" si="30"/>
        <v>30230959</v>
      </c>
      <c r="N65" s="49">
        <f t="shared" si="30"/>
        <v>35294000</v>
      </c>
      <c r="O65" s="50">
        <f t="shared" si="30"/>
        <v>16227022</v>
      </c>
      <c r="P65" s="49">
        <f t="shared" si="30"/>
        <v>148203000</v>
      </c>
      <c r="Q65" s="50">
        <f t="shared" si="30"/>
        <v>109438646</v>
      </c>
      <c r="R65" s="34">
        <f t="shared" si="16"/>
        <v>14.669092563111214</v>
      </c>
      <c r="S65" s="35">
        <f t="shared" si="17"/>
        <v>-46.323164938300501</v>
      </c>
      <c r="T65" s="34">
        <f t="shared" si="18"/>
        <v>78.60851946343611</v>
      </c>
      <c r="U65" s="35">
        <f t="shared" si="19"/>
        <v>58.047474977855337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148128000</v>
      </c>
      <c r="C8" s="36">
        <f t="shared" si="0"/>
        <v>17778000</v>
      </c>
      <c r="D8" s="36">
        <f t="shared" si="0"/>
        <v>0</v>
      </c>
      <c r="E8" s="36">
        <f t="shared" si="0"/>
        <v>165906000</v>
      </c>
      <c r="F8" s="37">
        <f t="shared" si="0"/>
        <v>165906000</v>
      </c>
      <c r="G8" s="38">
        <f t="shared" si="0"/>
        <v>165906000</v>
      </c>
      <c r="H8" s="37">
        <f t="shared" si="0"/>
        <v>31430000</v>
      </c>
      <c r="I8" s="38">
        <f t="shared" si="0"/>
        <v>0</v>
      </c>
      <c r="J8" s="37">
        <f t="shared" si="0"/>
        <v>30223000</v>
      </c>
      <c r="K8" s="38">
        <f t="shared" si="0"/>
        <v>0</v>
      </c>
      <c r="L8" s="37">
        <f t="shared" si="0"/>
        <v>58993000</v>
      </c>
      <c r="M8" s="38">
        <f t="shared" si="0"/>
        <v>25950000</v>
      </c>
      <c r="N8" s="37">
        <f t="shared" si="0"/>
        <v>14172000</v>
      </c>
      <c r="O8" s="38">
        <f t="shared" si="0"/>
        <v>0</v>
      </c>
      <c r="P8" s="37">
        <f t="shared" si="0"/>
        <v>134818000</v>
      </c>
      <c r="Q8" s="38">
        <f t="shared" si="0"/>
        <v>25950000</v>
      </c>
      <c r="R8" s="16">
        <f>IF(($L8       =0),0,((($N8       -$L8       )/$L8       )*100))</f>
        <v>-75.976810808061984</v>
      </c>
      <c r="S8" s="17">
        <f>IF(($M8       =0),0,((($O8       -$M8       )/$M8       )*100))</f>
        <v>-100</v>
      </c>
      <c r="T8" s="16">
        <f>IF(($E8       =0),0,(($P8       /$E8       )*100))</f>
        <v>81.261678299760106</v>
      </c>
      <c r="U8" s="18">
        <f>IF(($E8       =0),0,(($Q8       /$E8       )*100))</f>
        <v>15.641387291598857</v>
      </c>
      <c r="V8" s="37">
        <f t="shared" ref="V8:W8" si="1">+V9+V28</f>
        <v>2384000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142951000</v>
      </c>
      <c r="C9" s="39">
        <f t="shared" si="2"/>
        <v>17778000</v>
      </c>
      <c r="D9" s="39">
        <f t="shared" si="2"/>
        <v>0</v>
      </c>
      <c r="E9" s="39">
        <f t="shared" si="2"/>
        <v>160729000</v>
      </c>
      <c r="F9" s="40">
        <f t="shared" si="2"/>
        <v>160729000</v>
      </c>
      <c r="G9" s="41">
        <f t="shared" si="2"/>
        <v>160729000</v>
      </c>
      <c r="H9" s="40">
        <f t="shared" si="2"/>
        <v>30938000</v>
      </c>
      <c r="I9" s="41">
        <f t="shared" si="2"/>
        <v>0</v>
      </c>
      <c r="J9" s="40">
        <f t="shared" si="2"/>
        <v>27708000</v>
      </c>
      <c r="K9" s="41">
        <f t="shared" si="2"/>
        <v>0</v>
      </c>
      <c r="L9" s="40">
        <f t="shared" si="2"/>
        <v>58888000</v>
      </c>
      <c r="M9" s="41">
        <f t="shared" si="2"/>
        <v>21989000</v>
      </c>
      <c r="N9" s="40">
        <f t="shared" si="2"/>
        <v>14172000</v>
      </c>
      <c r="O9" s="41">
        <f t="shared" si="2"/>
        <v>0</v>
      </c>
      <c r="P9" s="40">
        <f t="shared" si="2"/>
        <v>131706000</v>
      </c>
      <c r="Q9" s="41">
        <f t="shared" si="2"/>
        <v>21989000</v>
      </c>
      <c r="R9" s="20">
        <f>IF(($L9       =0),0,((($N9       -$L9       )/$L9       )*100))</f>
        <v>-75.933976361907355</v>
      </c>
      <c r="S9" s="21">
        <f>IF(($M9       =0),0,((($O9       -$M9       )/$M9       )*100))</f>
        <v>-100</v>
      </c>
      <c r="T9" s="20">
        <f>IF(($E9       =0),0,(($P9       /$E9       )*100))</f>
        <v>81.942897672479759</v>
      </c>
      <c r="U9" s="22">
        <f>IF(($E9       =0),0,(($Q9       /$E9       )*100))</f>
        <v>13.680791891942338</v>
      </c>
      <c r="V9" s="40">
        <f t="shared" ref="V9:W9" si="3">SUM(V10:V27)</f>
        <v>2384000</v>
      </c>
      <c r="W9" s="41">
        <f t="shared" si="3"/>
        <v>0</v>
      </c>
    </row>
    <row r="10" spans="1:23" ht="13" x14ac:dyDescent="0.3">
      <c r="A10" s="23" t="s">
        <v>36</v>
      </c>
      <c r="B10" s="42">
        <v>77712000</v>
      </c>
      <c r="C10" s="42">
        <v>-222000</v>
      </c>
      <c r="D10" s="42"/>
      <c r="E10" s="42">
        <f t="shared" ref="E10:E41" si="4">$B10      +$C10      +$D10</f>
        <v>77490000</v>
      </c>
      <c r="F10" s="43">
        <v>77490000</v>
      </c>
      <c r="G10" s="44">
        <v>77490000</v>
      </c>
      <c r="H10" s="43">
        <v>23583000</v>
      </c>
      <c r="I10" s="44"/>
      <c r="J10" s="43">
        <v>23023000</v>
      </c>
      <c r="K10" s="44"/>
      <c r="L10" s="43">
        <v>28469000</v>
      </c>
      <c r="M10" s="44"/>
      <c r="N10" s="43">
        <v>2369000</v>
      </c>
      <c r="O10" s="44"/>
      <c r="P10" s="43">
        <f t="shared" ref="P10:P41" si="5">$H10      +$J10      +$L10      +$N10</f>
        <v>77444000</v>
      </c>
      <c r="Q10" s="44">
        <f t="shared" ref="Q10:Q41" si="6">$I10      +$K10      +$M10      +$O10</f>
        <v>0</v>
      </c>
      <c r="R10" s="24">
        <f t="shared" ref="R10:R41" si="7">IF(($L10      =0),0,((($N10      -$L10      )/$L10      )*100))</f>
        <v>-91.678668024869154</v>
      </c>
      <c r="S10" s="25">
        <f t="shared" ref="S10:S41" si="8">IF(($M10      =0),0,((($O10      -$M10      )/$M10      )*100))</f>
        <v>0</v>
      </c>
      <c r="T10" s="24">
        <f t="shared" ref="T10:T41" si="9">IF(($E10      =0),0,(($P10      /$E10      )*100))</f>
        <v>99.940637501613111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10243000</v>
      </c>
      <c r="C13" s="42"/>
      <c r="D13" s="42"/>
      <c r="E13" s="42">
        <f t="shared" si="4"/>
        <v>10243000</v>
      </c>
      <c r="F13" s="43">
        <v>10243000</v>
      </c>
      <c r="G13" s="44">
        <v>10243000</v>
      </c>
      <c r="H13" s="43"/>
      <c r="I13" s="44"/>
      <c r="J13" s="43">
        <v>446000</v>
      </c>
      <c r="K13" s="44"/>
      <c r="L13" s="43">
        <v>3960000</v>
      </c>
      <c r="M13" s="44">
        <v>765000</v>
      </c>
      <c r="N13" s="43"/>
      <c r="O13" s="44"/>
      <c r="P13" s="43">
        <f t="shared" si="5"/>
        <v>4406000</v>
      </c>
      <c r="Q13" s="44">
        <f t="shared" si="6"/>
        <v>765000</v>
      </c>
      <c r="R13" s="24">
        <f t="shared" si="7"/>
        <v>-100</v>
      </c>
      <c r="S13" s="25">
        <f t="shared" si="8"/>
        <v>-100</v>
      </c>
      <c r="T13" s="24">
        <f t="shared" si="9"/>
        <v>43.014741774870643</v>
      </c>
      <c r="U13" s="26">
        <f t="shared" si="10"/>
        <v>7.4685150834716385</v>
      </c>
      <c r="V13" s="43">
        <v>2384000</v>
      </c>
      <c r="W13" s="44"/>
    </row>
    <row r="14" spans="1:23" ht="13" x14ac:dyDescent="0.3">
      <c r="A14" s="23" t="s">
        <v>40</v>
      </c>
      <c r="B14" s="42">
        <v>5000000</v>
      </c>
      <c r="C14" s="42"/>
      <c r="D14" s="42"/>
      <c r="E14" s="42">
        <f t="shared" si="4"/>
        <v>5000000</v>
      </c>
      <c r="F14" s="43">
        <v>5000000</v>
      </c>
      <c r="G14" s="44">
        <v>5000000</v>
      </c>
      <c r="H14" s="43"/>
      <c r="I14" s="44"/>
      <c r="J14" s="43"/>
      <c r="K14" s="44"/>
      <c r="L14" s="43">
        <v>4985000</v>
      </c>
      <c r="M14" s="44"/>
      <c r="N14" s="43">
        <v>15000</v>
      </c>
      <c r="O14" s="44"/>
      <c r="P14" s="43">
        <f t="shared" si="5"/>
        <v>5000000</v>
      </c>
      <c r="Q14" s="44">
        <f t="shared" si="6"/>
        <v>0</v>
      </c>
      <c r="R14" s="24">
        <f t="shared" si="7"/>
        <v>-99.699097291875631</v>
      </c>
      <c r="S14" s="25">
        <f t="shared" si="8"/>
        <v>0</v>
      </c>
      <c r="T14" s="24">
        <f t="shared" si="9"/>
        <v>100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49996000</v>
      </c>
      <c r="C23" s="42">
        <v>18000000</v>
      </c>
      <c r="D23" s="42"/>
      <c r="E23" s="42">
        <f t="shared" si="4"/>
        <v>67996000</v>
      </c>
      <c r="F23" s="43">
        <v>67996000</v>
      </c>
      <c r="G23" s="44">
        <v>67996000</v>
      </c>
      <c r="H23" s="43">
        <v>7355000</v>
      </c>
      <c r="I23" s="44"/>
      <c r="J23" s="43">
        <v>4239000</v>
      </c>
      <c r="K23" s="44"/>
      <c r="L23" s="43">
        <v>21474000</v>
      </c>
      <c r="M23" s="44">
        <v>21224000</v>
      </c>
      <c r="N23" s="43">
        <v>11788000</v>
      </c>
      <c r="O23" s="44"/>
      <c r="P23" s="43">
        <f t="shared" si="5"/>
        <v>44856000</v>
      </c>
      <c r="Q23" s="44">
        <f t="shared" si="6"/>
        <v>21224000</v>
      </c>
      <c r="R23" s="24">
        <f t="shared" si="7"/>
        <v>-45.105709229766227</v>
      </c>
      <c r="S23" s="25">
        <f t="shared" si="8"/>
        <v>-100</v>
      </c>
      <c r="T23" s="24">
        <f t="shared" si="9"/>
        <v>65.968586387434556</v>
      </c>
      <c r="U23" s="26">
        <f t="shared" si="10"/>
        <v>31.213600800047058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5177000</v>
      </c>
      <c r="C28" s="39">
        <f t="shared" si="11"/>
        <v>0</v>
      </c>
      <c r="D28" s="39">
        <f t="shared" si="11"/>
        <v>0</v>
      </c>
      <c r="E28" s="39">
        <f t="shared" si="11"/>
        <v>5177000</v>
      </c>
      <c r="F28" s="40">
        <f t="shared" si="11"/>
        <v>5177000</v>
      </c>
      <c r="G28" s="41">
        <f t="shared" si="11"/>
        <v>5177000</v>
      </c>
      <c r="H28" s="40">
        <f t="shared" si="11"/>
        <v>492000</v>
      </c>
      <c r="I28" s="41">
        <f t="shared" si="11"/>
        <v>0</v>
      </c>
      <c r="J28" s="40">
        <f t="shared" si="11"/>
        <v>2515000</v>
      </c>
      <c r="K28" s="41">
        <f t="shared" si="11"/>
        <v>0</v>
      </c>
      <c r="L28" s="40">
        <f t="shared" si="11"/>
        <v>105000</v>
      </c>
      <c r="M28" s="41">
        <f t="shared" si="11"/>
        <v>3961000</v>
      </c>
      <c r="N28" s="40">
        <f t="shared" si="11"/>
        <v>0</v>
      </c>
      <c r="O28" s="41">
        <f t="shared" si="11"/>
        <v>0</v>
      </c>
      <c r="P28" s="40">
        <f t="shared" si="11"/>
        <v>3112000</v>
      </c>
      <c r="Q28" s="41">
        <f t="shared" si="11"/>
        <v>3961000</v>
      </c>
      <c r="R28" s="20">
        <f t="shared" si="7"/>
        <v>-100</v>
      </c>
      <c r="S28" s="21">
        <f t="shared" si="8"/>
        <v>-100</v>
      </c>
      <c r="T28" s="20">
        <f t="shared" si="9"/>
        <v>60.112033996523081</v>
      </c>
      <c r="U28" s="22">
        <f t="shared" si="10"/>
        <v>76.511493142746772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432000</v>
      </c>
      <c r="I31" s="44"/>
      <c r="J31" s="43">
        <v>819000</v>
      </c>
      <c r="K31" s="44"/>
      <c r="L31" s="43">
        <v>105000</v>
      </c>
      <c r="M31" s="44">
        <v>1251000</v>
      </c>
      <c r="N31" s="43"/>
      <c r="O31" s="44"/>
      <c r="P31" s="43">
        <f t="shared" si="5"/>
        <v>1356000</v>
      </c>
      <c r="Q31" s="44">
        <f t="shared" si="6"/>
        <v>1251000</v>
      </c>
      <c r="R31" s="24">
        <f t="shared" si="7"/>
        <v>-100</v>
      </c>
      <c r="S31" s="25">
        <f t="shared" si="8"/>
        <v>-100</v>
      </c>
      <c r="T31" s="24">
        <f t="shared" si="9"/>
        <v>45.2</v>
      </c>
      <c r="U31" s="26">
        <f t="shared" si="10"/>
        <v>41.699999999999996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2177000</v>
      </c>
      <c r="C33" s="42"/>
      <c r="D33" s="42"/>
      <c r="E33" s="42">
        <f t="shared" si="4"/>
        <v>2177000</v>
      </c>
      <c r="F33" s="43">
        <v>2177000</v>
      </c>
      <c r="G33" s="44">
        <v>2177000</v>
      </c>
      <c r="H33" s="43">
        <v>60000</v>
      </c>
      <c r="I33" s="44"/>
      <c r="J33" s="43">
        <v>1696000</v>
      </c>
      <c r="K33" s="44"/>
      <c r="L33" s="43"/>
      <c r="M33" s="44">
        <v>2710000</v>
      </c>
      <c r="N33" s="43"/>
      <c r="O33" s="44"/>
      <c r="P33" s="43">
        <f t="shared" si="5"/>
        <v>1756000</v>
      </c>
      <c r="Q33" s="44">
        <f t="shared" si="6"/>
        <v>2710000</v>
      </c>
      <c r="R33" s="24">
        <f t="shared" si="7"/>
        <v>0</v>
      </c>
      <c r="S33" s="25">
        <f t="shared" si="8"/>
        <v>-100</v>
      </c>
      <c r="T33" s="24">
        <f t="shared" si="9"/>
        <v>80.661460725769402</v>
      </c>
      <c r="U33" s="26">
        <f t="shared" si="10"/>
        <v>124.48323380799265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54309000</v>
      </c>
      <c r="C43" s="45">
        <f t="shared" si="20"/>
        <v>469000</v>
      </c>
      <c r="D43" s="45">
        <f t="shared" si="20"/>
        <v>0</v>
      </c>
      <c r="E43" s="45">
        <f t="shared" si="20"/>
        <v>54778000</v>
      </c>
      <c r="F43" s="46">
        <f t="shared" si="20"/>
        <v>54550000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-66000</v>
      </c>
      <c r="O43" s="47">
        <f t="shared" si="20"/>
        <v>0</v>
      </c>
      <c r="P43" s="46">
        <f t="shared" si="20"/>
        <v>-66000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-0.12048632662747817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54309000</v>
      </c>
      <c r="C44" s="39">
        <f t="shared" si="22"/>
        <v>469000</v>
      </c>
      <c r="D44" s="39">
        <f t="shared" si="22"/>
        <v>0</v>
      </c>
      <c r="E44" s="39">
        <f t="shared" si="22"/>
        <v>54778000</v>
      </c>
      <c r="F44" s="40">
        <f t="shared" si="22"/>
        <v>54550000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-66000</v>
      </c>
      <c r="O44" s="41">
        <f t="shared" si="22"/>
        <v>0</v>
      </c>
      <c r="P44" s="40">
        <f t="shared" si="22"/>
        <v>-66000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-0.12048632662747817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53737000</v>
      </c>
      <c r="C45" s="42"/>
      <c r="D45" s="42"/>
      <c r="E45" s="42">
        <f t="shared" si="13"/>
        <v>53737000</v>
      </c>
      <c r="F45" s="43">
        <v>53737000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472000</v>
      </c>
      <c r="C46" s="42">
        <v>228000</v>
      </c>
      <c r="D46" s="42"/>
      <c r="E46" s="42">
        <f t="shared" si="13"/>
        <v>700000</v>
      </c>
      <c r="F46" s="43">
        <v>472000</v>
      </c>
      <c r="G46" s="44"/>
      <c r="H46" s="43"/>
      <c r="I46" s="44"/>
      <c r="J46" s="43"/>
      <c r="K46" s="44"/>
      <c r="L46" s="43"/>
      <c r="M46" s="44"/>
      <c r="N46" s="43">
        <v>-66000</v>
      </c>
      <c r="O46" s="44"/>
      <c r="P46" s="43">
        <f t="shared" si="14"/>
        <v>-66000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-9.4285714285714288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</v>
      </c>
      <c r="C47" s="42">
        <v>241000</v>
      </c>
      <c r="D47" s="42"/>
      <c r="E47" s="42">
        <f t="shared" si="13"/>
        <v>341000</v>
      </c>
      <c r="F47" s="43">
        <v>341000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202437000</v>
      </c>
      <c r="C61" s="39">
        <f t="shared" si="26"/>
        <v>18247000</v>
      </c>
      <c r="D61" s="39">
        <f t="shared" si="26"/>
        <v>0</v>
      </c>
      <c r="E61" s="39">
        <f t="shared" si="26"/>
        <v>220684000</v>
      </c>
      <c r="F61" s="40">
        <f t="shared" si="26"/>
        <v>220456000</v>
      </c>
      <c r="G61" s="41">
        <f t="shared" si="26"/>
        <v>165906000</v>
      </c>
      <c r="H61" s="40">
        <f t="shared" si="26"/>
        <v>31430000</v>
      </c>
      <c r="I61" s="41">
        <f t="shared" si="26"/>
        <v>0</v>
      </c>
      <c r="J61" s="40">
        <f t="shared" si="26"/>
        <v>30223000</v>
      </c>
      <c r="K61" s="41">
        <f t="shared" si="26"/>
        <v>0</v>
      </c>
      <c r="L61" s="40">
        <f t="shared" si="26"/>
        <v>58993000</v>
      </c>
      <c r="M61" s="41">
        <f t="shared" si="26"/>
        <v>25950000</v>
      </c>
      <c r="N61" s="40">
        <f t="shared" si="26"/>
        <v>14106000</v>
      </c>
      <c r="O61" s="41">
        <f t="shared" si="26"/>
        <v>0</v>
      </c>
      <c r="P61" s="40">
        <f t="shared" si="26"/>
        <v>134752000</v>
      </c>
      <c r="Q61" s="41">
        <f t="shared" si="26"/>
        <v>25950000</v>
      </c>
      <c r="R61" s="20">
        <f t="shared" si="16"/>
        <v>-76.088688488464726</v>
      </c>
      <c r="S61" s="21">
        <f t="shared" si="17"/>
        <v>-100</v>
      </c>
      <c r="T61" s="20">
        <f t="shared" si="18"/>
        <v>61.061064689782675</v>
      </c>
      <c r="U61" s="22">
        <f t="shared" si="19"/>
        <v>11.758895071686212</v>
      </c>
      <c r="V61" s="40">
        <f t="shared" ref="V61:W61" si="27">+V8+V43</f>
        <v>2384000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202437000</v>
      </c>
      <c r="C65" s="48">
        <f t="shared" si="30"/>
        <v>18247000</v>
      </c>
      <c r="D65" s="48">
        <f t="shared" si="30"/>
        <v>0</v>
      </c>
      <c r="E65" s="48">
        <f t="shared" si="30"/>
        <v>220684000</v>
      </c>
      <c r="F65" s="49">
        <f t="shared" si="30"/>
        <v>220456000</v>
      </c>
      <c r="G65" s="50">
        <f t="shared" si="30"/>
        <v>165906000</v>
      </c>
      <c r="H65" s="49">
        <f t="shared" si="30"/>
        <v>31430000</v>
      </c>
      <c r="I65" s="50">
        <f t="shared" si="30"/>
        <v>0</v>
      </c>
      <c r="J65" s="49">
        <f t="shared" si="30"/>
        <v>30223000</v>
      </c>
      <c r="K65" s="50">
        <f t="shared" si="30"/>
        <v>0</v>
      </c>
      <c r="L65" s="49">
        <f t="shared" si="30"/>
        <v>58993000</v>
      </c>
      <c r="M65" s="51">
        <f t="shared" si="30"/>
        <v>25950000</v>
      </c>
      <c r="N65" s="49">
        <f t="shared" si="30"/>
        <v>14106000</v>
      </c>
      <c r="O65" s="50">
        <f t="shared" si="30"/>
        <v>0</v>
      </c>
      <c r="P65" s="49">
        <f t="shared" si="30"/>
        <v>134752000</v>
      </c>
      <c r="Q65" s="50">
        <f t="shared" si="30"/>
        <v>25950000</v>
      </c>
      <c r="R65" s="34">
        <f t="shared" si="16"/>
        <v>-76.088688488464726</v>
      </c>
      <c r="S65" s="35">
        <f t="shared" si="17"/>
        <v>-100</v>
      </c>
      <c r="T65" s="34">
        <f t="shared" si="18"/>
        <v>61.061064689782675</v>
      </c>
      <c r="U65" s="35">
        <f t="shared" si="19"/>
        <v>11.758895071686212</v>
      </c>
      <c r="V65" s="49">
        <f>+V61+V62</f>
        <v>2384000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698817000</v>
      </c>
      <c r="C8" s="36">
        <f t="shared" si="0"/>
        <v>-226024000</v>
      </c>
      <c r="D8" s="36">
        <f t="shared" si="0"/>
        <v>0</v>
      </c>
      <c r="E8" s="36">
        <f t="shared" si="0"/>
        <v>472793000</v>
      </c>
      <c r="F8" s="37">
        <f t="shared" si="0"/>
        <v>482524000</v>
      </c>
      <c r="G8" s="38">
        <f t="shared" si="0"/>
        <v>192524000</v>
      </c>
      <c r="H8" s="37">
        <f t="shared" si="0"/>
        <v>23446000</v>
      </c>
      <c r="I8" s="38">
        <f t="shared" si="0"/>
        <v>18355161</v>
      </c>
      <c r="J8" s="37">
        <f t="shared" si="0"/>
        <v>116493000</v>
      </c>
      <c r="K8" s="38">
        <f t="shared" si="0"/>
        <v>140642542</v>
      </c>
      <c r="L8" s="37">
        <f t="shared" si="0"/>
        <v>8603000</v>
      </c>
      <c r="M8" s="38">
        <f t="shared" si="0"/>
        <v>26576561</v>
      </c>
      <c r="N8" s="37">
        <f t="shared" si="0"/>
        <v>19347000</v>
      </c>
      <c r="O8" s="38">
        <f t="shared" si="0"/>
        <v>290595504</v>
      </c>
      <c r="P8" s="37">
        <f t="shared" si="0"/>
        <v>167889000</v>
      </c>
      <c r="Q8" s="38">
        <f t="shared" si="0"/>
        <v>476169768</v>
      </c>
      <c r="R8" s="16">
        <f>IF(($L8       =0),0,((($N8       -$L8       )/$L8       )*100))</f>
        <v>124.88666744159013</v>
      </c>
      <c r="S8" s="17">
        <f>IF(($M8       =0),0,((($O8       -$M8       )/$M8       )*100))</f>
        <v>993.42779150394961</v>
      </c>
      <c r="T8" s="16">
        <f>IF(($E8       =0),0,(($P8       /$E8       )*100))</f>
        <v>35.510043507412334</v>
      </c>
      <c r="U8" s="18">
        <f>IF(($E8       =0),0,(($Q8       /$E8       )*100))</f>
        <v>100.71421700405885</v>
      </c>
      <c r="V8" s="37">
        <f t="shared" ref="V8:W8" si="1">+V9+V28</f>
        <v>7568000</v>
      </c>
      <c r="W8" s="38">
        <f t="shared" si="1"/>
        <v>7568000</v>
      </c>
    </row>
    <row r="9" spans="1:23" ht="13" x14ac:dyDescent="0.3">
      <c r="A9" s="19" t="s">
        <v>35</v>
      </c>
      <c r="B9" s="39">
        <f t="shared" ref="B9:Q9" si="2">SUM(B10:B27)</f>
        <v>695155000</v>
      </c>
      <c r="C9" s="39">
        <f t="shared" si="2"/>
        <v>-228000000</v>
      </c>
      <c r="D9" s="39">
        <f t="shared" si="2"/>
        <v>0</v>
      </c>
      <c r="E9" s="39">
        <f t="shared" si="2"/>
        <v>467155000</v>
      </c>
      <c r="F9" s="40">
        <f t="shared" si="2"/>
        <v>476886000</v>
      </c>
      <c r="G9" s="41">
        <f t="shared" si="2"/>
        <v>186886000</v>
      </c>
      <c r="H9" s="40">
        <f t="shared" si="2"/>
        <v>22700000</v>
      </c>
      <c r="I9" s="41">
        <f t="shared" si="2"/>
        <v>18164707</v>
      </c>
      <c r="J9" s="40">
        <f t="shared" si="2"/>
        <v>115427000</v>
      </c>
      <c r="K9" s="41">
        <f t="shared" si="2"/>
        <v>137834788</v>
      </c>
      <c r="L9" s="40">
        <f t="shared" si="2"/>
        <v>8474000</v>
      </c>
      <c r="M9" s="41">
        <f t="shared" si="2"/>
        <v>26471547</v>
      </c>
      <c r="N9" s="40">
        <f t="shared" si="2"/>
        <v>17331000</v>
      </c>
      <c r="O9" s="41">
        <f t="shared" si="2"/>
        <v>290374511</v>
      </c>
      <c r="P9" s="40">
        <f t="shared" si="2"/>
        <v>163932000</v>
      </c>
      <c r="Q9" s="41">
        <f t="shared" si="2"/>
        <v>472845553</v>
      </c>
      <c r="R9" s="20">
        <f>IF(($L9       =0),0,((($N9       -$L9       )/$L9       )*100))</f>
        <v>104.51970734009912</v>
      </c>
      <c r="S9" s="21">
        <f>IF(($M9       =0),0,((($O9       -$M9       )/$M9       )*100))</f>
        <v>996.93064406096107</v>
      </c>
      <c r="T9" s="20">
        <f>IF(($E9       =0),0,(($P9       /$E9       )*100))</f>
        <v>35.091564898160136</v>
      </c>
      <c r="U9" s="22">
        <f>IF(($E9       =0),0,(($Q9       /$E9       )*100))</f>
        <v>101.21812952874313</v>
      </c>
      <c r="V9" s="40">
        <f t="shared" ref="V9:W9" si="3">SUM(V10:V27)</f>
        <v>7331000</v>
      </c>
      <c r="W9" s="41">
        <f t="shared" si="3"/>
        <v>7331000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IF(($L10      =0),0,((($N10      -$L10      )/$L10      )*100))</f>
        <v>0</v>
      </c>
      <c r="S10" s="25">
        <f t="shared" ref="S10:S41" si="8">IF(($M10      =0),0,((($O10      -$M10      )/$M10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3340000</v>
      </c>
      <c r="C13" s="42"/>
      <c r="D13" s="42"/>
      <c r="E13" s="42">
        <f t="shared" si="4"/>
        <v>3340000</v>
      </c>
      <c r="F13" s="43">
        <v>3340000</v>
      </c>
      <c r="G13" s="44">
        <v>3340000</v>
      </c>
      <c r="H13" s="43">
        <v>1000000</v>
      </c>
      <c r="I13" s="44">
        <v>2515020</v>
      </c>
      <c r="J13" s="43"/>
      <c r="K13" s="44">
        <v>-4276557</v>
      </c>
      <c r="L13" s="43"/>
      <c r="M13" s="44">
        <v>4615683</v>
      </c>
      <c r="N13" s="43">
        <v>825000</v>
      </c>
      <c r="O13" s="44">
        <v>485855</v>
      </c>
      <c r="P13" s="43">
        <f t="shared" si="5"/>
        <v>1825000</v>
      </c>
      <c r="Q13" s="44">
        <f t="shared" si="6"/>
        <v>3340001</v>
      </c>
      <c r="R13" s="24">
        <f t="shared" si="7"/>
        <v>0</v>
      </c>
      <c r="S13" s="25">
        <f t="shared" si="8"/>
        <v>-89.47382218406247</v>
      </c>
      <c r="T13" s="24">
        <f t="shared" si="9"/>
        <v>54.640718562874248</v>
      </c>
      <c r="U13" s="26">
        <f t="shared" si="10"/>
        <v>100.00002994011976</v>
      </c>
      <c r="V13" s="43"/>
      <c r="W13" s="44"/>
    </row>
    <row r="14" spans="1:23" ht="13" x14ac:dyDescent="0.3">
      <c r="A14" s="23" t="s">
        <v>40</v>
      </c>
      <c r="B14" s="42">
        <v>30000000</v>
      </c>
      <c r="C14" s="42">
        <v>-10000000</v>
      </c>
      <c r="D14" s="42"/>
      <c r="E14" s="42">
        <f t="shared" si="4"/>
        <v>20000000</v>
      </c>
      <c r="F14" s="43">
        <v>30000000</v>
      </c>
      <c r="G14" s="44">
        <v>30000000</v>
      </c>
      <c r="H14" s="43">
        <v>4032000</v>
      </c>
      <c r="I14" s="44">
        <v>4056184</v>
      </c>
      <c r="J14" s="43">
        <v>11606000</v>
      </c>
      <c r="K14" s="44">
        <v>14316087</v>
      </c>
      <c r="L14" s="43">
        <v>4362000</v>
      </c>
      <c r="M14" s="44">
        <v>3672755</v>
      </c>
      <c r="N14" s="43"/>
      <c r="O14" s="44">
        <v>15503044</v>
      </c>
      <c r="P14" s="43">
        <f t="shared" si="5"/>
        <v>20000000</v>
      </c>
      <c r="Q14" s="44">
        <f t="shared" si="6"/>
        <v>37548070</v>
      </c>
      <c r="R14" s="24">
        <f t="shared" si="7"/>
        <v>-100</v>
      </c>
      <c r="S14" s="25">
        <f t="shared" si="8"/>
        <v>322.10939744143019</v>
      </c>
      <c r="T14" s="24">
        <f t="shared" si="9"/>
        <v>100</v>
      </c>
      <c r="U14" s="26">
        <f t="shared" si="10"/>
        <v>187.74035000000001</v>
      </c>
      <c r="V14" s="43">
        <v>7331000</v>
      </c>
      <c r="W14" s="44">
        <v>7331000</v>
      </c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600000000</v>
      </c>
      <c r="C22" s="42">
        <v>-225000000</v>
      </c>
      <c r="D22" s="42"/>
      <c r="E22" s="42">
        <f t="shared" si="4"/>
        <v>375000000</v>
      </c>
      <c r="F22" s="43">
        <v>375000000</v>
      </c>
      <c r="G22" s="44">
        <v>85000000</v>
      </c>
      <c r="H22" s="43">
        <v>9876000</v>
      </c>
      <c r="I22" s="44">
        <v>9876467</v>
      </c>
      <c r="J22" s="43">
        <v>75124000</v>
      </c>
      <c r="K22" s="44">
        <v>98602248</v>
      </c>
      <c r="L22" s="43"/>
      <c r="M22" s="44">
        <v>20375679</v>
      </c>
      <c r="N22" s="43"/>
      <c r="O22" s="44">
        <v>234969709</v>
      </c>
      <c r="P22" s="43">
        <f t="shared" si="5"/>
        <v>85000000</v>
      </c>
      <c r="Q22" s="44">
        <f t="shared" si="6"/>
        <v>363824103</v>
      </c>
      <c r="R22" s="24">
        <f t="shared" si="7"/>
        <v>0</v>
      </c>
      <c r="S22" s="25">
        <f t="shared" si="8"/>
        <v>1053.1871355060118</v>
      </c>
      <c r="T22" s="24">
        <f t="shared" si="9"/>
        <v>22.666666666666664</v>
      </c>
      <c r="U22" s="26">
        <f t="shared" si="10"/>
        <v>97.0197608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61815000</v>
      </c>
      <c r="C25" s="42">
        <v>7000000</v>
      </c>
      <c r="D25" s="42"/>
      <c r="E25" s="42">
        <f t="shared" si="4"/>
        <v>68815000</v>
      </c>
      <c r="F25" s="43">
        <v>68546000</v>
      </c>
      <c r="G25" s="44">
        <v>68546000</v>
      </c>
      <c r="H25" s="43">
        <v>7792000</v>
      </c>
      <c r="I25" s="44">
        <v>1717036</v>
      </c>
      <c r="J25" s="43">
        <v>28697000</v>
      </c>
      <c r="K25" s="44">
        <v>29193010</v>
      </c>
      <c r="L25" s="43">
        <v>4112000</v>
      </c>
      <c r="M25" s="44">
        <v>-2192570</v>
      </c>
      <c r="N25" s="43">
        <v>16506000</v>
      </c>
      <c r="O25" s="44">
        <v>39415903</v>
      </c>
      <c r="P25" s="43">
        <f t="shared" si="5"/>
        <v>57107000</v>
      </c>
      <c r="Q25" s="44">
        <f t="shared" si="6"/>
        <v>68133379</v>
      </c>
      <c r="R25" s="24">
        <f t="shared" si="7"/>
        <v>301.41050583657585</v>
      </c>
      <c r="S25" s="25">
        <f t="shared" si="8"/>
        <v>-1897.7032888345641</v>
      </c>
      <c r="T25" s="24">
        <f t="shared" si="9"/>
        <v>82.986267528881783</v>
      </c>
      <c r="U25" s="26">
        <f t="shared" si="10"/>
        <v>99.009487757029717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3662000</v>
      </c>
      <c r="C28" s="39">
        <f t="shared" si="11"/>
        <v>1976000</v>
      </c>
      <c r="D28" s="39">
        <f t="shared" si="11"/>
        <v>0</v>
      </c>
      <c r="E28" s="39">
        <f t="shared" si="11"/>
        <v>5638000</v>
      </c>
      <c r="F28" s="40">
        <f t="shared" si="11"/>
        <v>5638000</v>
      </c>
      <c r="G28" s="41">
        <f t="shared" si="11"/>
        <v>5638000</v>
      </c>
      <c r="H28" s="40">
        <f t="shared" si="11"/>
        <v>746000</v>
      </c>
      <c r="I28" s="41">
        <f t="shared" si="11"/>
        <v>190454</v>
      </c>
      <c r="J28" s="40">
        <f t="shared" si="11"/>
        <v>1066000</v>
      </c>
      <c r="K28" s="41">
        <f t="shared" si="11"/>
        <v>2807754</v>
      </c>
      <c r="L28" s="40">
        <f t="shared" si="11"/>
        <v>129000</v>
      </c>
      <c r="M28" s="41">
        <f t="shared" si="11"/>
        <v>105014</v>
      </c>
      <c r="N28" s="40">
        <f t="shared" si="11"/>
        <v>2016000</v>
      </c>
      <c r="O28" s="41">
        <f t="shared" si="11"/>
        <v>220993</v>
      </c>
      <c r="P28" s="40">
        <f t="shared" si="11"/>
        <v>3957000</v>
      </c>
      <c r="Q28" s="41">
        <f t="shared" si="11"/>
        <v>3324215</v>
      </c>
      <c r="R28" s="20">
        <f t="shared" si="7"/>
        <v>1462.7906976744184</v>
      </c>
      <c r="S28" s="21">
        <f t="shared" si="8"/>
        <v>110.4414649475308</v>
      </c>
      <c r="T28" s="20">
        <f t="shared" si="9"/>
        <v>70.184462575381346</v>
      </c>
      <c r="U28" s="22">
        <f t="shared" si="10"/>
        <v>58.960890386661937</v>
      </c>
      <c r="V28" s="40">
        <f t="shared" ref="V28:W28" si="12">SUM(V29:V42)</f>
        <v>237000</v>
      </c>
      <c r="W28" s="41">
        <f t="shared" si="12"/>
        <v>237000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1600000</v>
      </c>
      <c r="C31" s="42"/>
      <c r="D31" s="42"/>
      <c r="E31" s="42">
        <f t="shared" si="4"/>
        <v>1600000</v>
      </c>
      <c r="F31" s="43">
        <v>1600000</v>
      </c>
      <c r="G31" s="44">
        <v>1600000</v>
      </c>
      <c r="H31" s="43">
        <v>231000</v>
      </c>
      <c r="I31" s="44">
        <v>190454</v>
      </c>
      <c r="J31" s="43">
        <v>767000</v>
      </c>
      <c r="K31" s="44">
        <v>745754</v>
      </c>
      <c r="L31" s="43">
        <v>129000</v>
      </c>
      <c r="M31" s="44">
        <v>105014</v>
      </c>
      <c r="N31" s="43"/>
      <c r="O31" s="44">
        <v>220993</v>
      </c>
      <c r="P31" s="43">
        <f t="shared" si="5"/>
        <v>1127000</v>
      </c>
      <c r="Q31" s="44">
        <f t="shared" si="6"/>
        <v>1262215</v>
      </c>
      <c r="R31" s="24">
        <f t="shared" si="7"/>
        <v>-100</v>
      </c>
      <c r="S31" s="25">
        <f t="shared" si="8"/>
        <v>110.4414649475308</v>
      </c>
      <c r="T31" s="24">
        <f t="shared" si="9"/>
        <v>70.4375</v>
      </c>
      <c r="U31" s="26">
        <f t="shared" si="10"/>
        <v>78.888437499999995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2062000</v>
      </c>
      <c r="C33" s="42"/>
      <c r="D33" s="42"/>
      <c r="E33" s="42">
        <f t="shared" si="4"/>
        <v>2062000</v>
      </c>
      <c r="F33" s="43">
        <v>2062000</v>
      </c>
      <c r="G33" s="44">
        <v>2062000</v>
      </c>
      <c r="H33" s="43">
        <v>515000</v>
      </c>
      <c r="I33" s="44"/>
      <c r="J33" s="43">
        <v>299000</v>
      </c>
      <c r="K33" s="44">
        <v>2062000</v>
      </c>
      <c r="L33" s="43"/>
      <c r="M33" s="44"/>
      <c r="N33" s="43">
        <v>41000</v>
      </c>
      <c r="O33" s="44"/>
      <c r="P33" s="43">
        <f t="shared" si="5"/>
        <v>855000</v>
      </c>
      <c r="Q33" s="44">
        <f t="shared" si="6"/>
        <v>2062000</v>
      </c>
      <c r="R33" s="24">
        <f t="shared" si="7"/>
        <v>0</v>
      </c>
      <c r="S33" s="25">
        <f t="shared" si="8"/>
        <v>0</v>
      </c>
      <c r="T33" s="24">
        <f t="shared" si="9"/>
        <v>41.464597478176529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>
        <v>1976000</v>
      </c>
      <c r="D37" s="42"/>
      <c r="E37" s="42">
        <f t="shared" si="4"/>
        <v>1976000</v>
      </c>
      <c r="F37" s="43">
        <v>1976000</v>
      </c>
      <c r="G37" s="44">
        <v>1976000</v>
      </c>
      <c r="H37" s="43"/>
      <c r="I37" s="44"/>
      <c r="J37" s="43"/>
      <c r="K37" s="44"/>
      <c r="L37" s="43"/>
      <c r="M37" s="44"/>
      <c r="N37" s="43">
        <v>1975000</v>
      </c>
      <c r="O37" s="44"/>
      <c r="P37" s="43">
        <f t="shared" si="5"/>
        <v>1975000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99.949392712550605</v>
      </c>
      <c r="U37" s="26">
        <f t="shared" si="10"/>
        <v>0</v>
      </c>
      <c r="V37" s="43">
        <v>237000</v>
      </c>
      <c r="W37" s="44">
        <v>237000</v>
      </c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3948000</v>
      </c>
      <c r="C43" s="45">
        <f t="shared" si="20"/>
        <v>-3834000</v>
      </c>
      <c r="D43" s="45">
        <f t="shared" si="20"/>
        <v>0</v>
      </c>
      <c r="E43" s="45">
        <f t="shared" si="20"/>
        <v>114000</v>
      </c>
      <c r="F43" s="46">
        <f t="shared" si="20"/>
        <v>3448000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3948000</v>
      </c>
      <c r="C44" s="39">
        <f t="shared" si="22"/>
        <v>-3834000</v>
      </c>
      <c r="D44" s="39">
        <f t="shared" si="22"/>
        <v>0</v>
      </c>
      <c r="E44" s="39">
        <f t="shared" si="22"/>
        <v>114000</v>
      </c>
      <c r="F44" s="40">
        <f t="shared" si="22"/>
        <v>3448000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3448000</v>
      </c>
      <c r="C46" s="42">
        <v>-3334000</v>
      </c>
      <c r="D46" s="42"/>
      <c r="E46" s="42">
        <f t="shared" si="13"/>
        <v>114000</v>
      </c>
      <c r="F46" s="43">
        <v>3448000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500000</v>
      </c>
      <c r="C47" s="42">
        <v>-500000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702765000</v>
      </c>
      <c r="C61" s="39">
        <f t="shared" si="26"/>
        <v>-229858000</v>
      </c>
      <c r="D61" s="39">
        <f t="shared" si="26"/>
        <v>0</v>
      </c>
      <c r="E61" s="39">
        <f t="shared" si="26"/>
        <v>472907000</v>
      </c>
      <c r="F61" s="40">
        <f t="shared" si="26"/>
        <v>485972000</v>
      </c>
      <c r="G61" s="41">
        <f t="shared" si="26"/>
        <v>192524000</v>
      </c>
      <c r="H61" s="40">
        <f t="shared" si="26"/>
        <v>23446000</v>
      </c>
      <c r="I61" s="41">
        <f t="shared" si="26"/>
        <v>18355161</v>
      </c>
      <c r="J61" s="40">
        <f t="shared" si="26"/>
        <v>116493000</v>
      </c>
      <c r="K61" s="41">
        <f t="shared" si="26"/>
        <v>140642542</v>
      </c>
      <c r="L61" s="40">
        <f t="shared" si="26"/>
        <v>8603000</v>
      </c>
      <c r="M61" s="41">
        <f t="shared" si="26"/>
        <v>26576561</v>
      </c>
      <c r="N61" s="40">
        <f t="shared" si="26"/>
        <v>19347000</v>
      </c>
      <c r="O61" s="41">
        <f t="shared" si="26"/>
        <v>290595504</v>
      </c>
      <c r="P61" s="40">
        <f t="shared" si="26"/>
        <v>167889000</v>
      </c>
      <c r="Q61" s="41">
        <f t="shared" si="26"/>
        <v>476169768</v>
      </c>
      <c r="R61" s="20">
        <f t="shared" si="16"/>
        <v>124.88666744159013</v>
      </c>
      <c r="S61" s="21">
        <f t="shared" si="17"/>
        <v>993.42779150394961</v>
      </c>
      <c r="T61" s="20">
        <f t="shared" si="18"/>
        <v>35.501483378338662</v>
      </c>
      <c r="U61" s="22">
        <f t="shared" si="19"/>
        <v>100.6899386137232</v>
      </c>
      <c r="V61" s="40">
        <f t="shared" ref="V61:W61" si="27">+V8+V43</f>
        <v>7568000</v>
      </c>
      <c r="W61" s="41">
        <f t="shared" si="27"/>
        <v>7568000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702765000</v>
      </c>
      <c r="C65" s="48">
        <f t="shared" si="30"/>
        <v>-229858000</v>
      </c>
      <c r="D65" s="48">
        <f t="shared" si="30"/>
        <v>0</v>
      </c>
      <c r="E65" s="48">
        <f t="shared" si="30"/>
        <v>472907000</v>
      </c>
      <c r="F65" s="49">
        <f t="shared" si="30"/>
        <v>485972000</v>
      </c>
      <c r="G65" s="50">
        <f t="shared" si="30"/>
        <v>192524000</v>
      </c>
      <c r="H65" s="49">
        <f t="shared" si="30"/>
        <v>23446000</v>
      </c>
      <c r="I65" s="50">
        <f t="shared" si="30"/>
        <v>18355161</v>
      </c>
      <c r="J65" s="49">
        <f t="shared" si="30"/>
        <v>116493000</v>
      </c>
      <c r="K65" s="50">
        <f t="shared" si="30"/>
        <v>140642542</v>
      </c>
      <c r="L65" s="49">
        <f t="shared" si="30"/>
        <v>8603000</v>
      </c>
      <c r="M65" s="51">
        <f t="shared" si="30"/>
        <v>26576561</v>
      </c>
      <c r="N65" s="49">
        <f t="shared" si="30"/>
        <v>19347000</v>
      </c>
      <c r="O65" s="50">
        <f t="shared" si="30"/>
        <v>290595504</v>
      </c>
      <c r="P65" s="49">
        <f t="shared" si="30"/>
        <v>167889000</v>
      </c>
      <c r="Q65" s="50">
        <f t="shared" si="30"/>
        <v>476169768</v>
      </c>
      <c r="R65" s="34">
        <f t="shared" si="16"/>
        <v>124.88666744159013</v>
      </c>
      <c r="S65" s="35">
        <f t="shared" si="17"/>
        <v>993.42779150394961</v>
      </c>
      <c r="T65" s="34">
        <f t="shared" si="18"/>
        <v>35.501483378338662</v>
      </c>
      <c r="U65" s="35">
        <f t="shared" si="19"/>
        <v>100.6899386137232</v>
      </c>
      <c r="V65" s="49">
        <f>+V61+V62</f>
        <v>7568000</v>
      </c>
      <c r="W65" s="50">
        <f>+W61+W62</f>
        <v>7568000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78172000</v>
      </c>
      <c r="C8" s="36">
        <f t="shared" si="0"/>
        <v>8306000</v>
      </c>
      <c r="D8" s="36">
        <f t="shared" si="0"/>
        <v>0</v>
      </c>
      <c r="E8" s="36">
        <f t="shared" si="0"/>
        <v>86478000</v>
      </c>
      <c r="F8" s="37">
        <f t="shared" si="0"/>
        <v>86478000</v>
      </c>
      <c r="G8" s="38">
        <f t="shared" si="0"/>
        <v>86478000</v>
      </c>
      <c r="H8" s="37">
        <f t="shared" si="0"/>
        <v>2258000</v>
      </c>
      <c r="I8" s="38">
        <f t="shared" si="0"/>
        <v>567097</v>
      </c>
      <c r="J8" s="37">
        <f t="shared" si="0"/>
        <v>23627000</v>
      </c>
      <c r="K8" s="38">
        <f t="shared" si="0"/>
        <v>21267144</v>
      </c>
      <c r="L8" s="37">
        <f t="shared" si="0"/>
        <v>20860000</v>
      </c>
      <c r="M8" s="38">
        <f t="shared" si="0"/>
        <v>18570298</v>
      </c>
      <c r="N8" s="37">
        <f t="shared" si="0"/>
        <v>32158000</v>
      </c>
      <c r="O8" s="38">
        <f t="shared" si="0"/>
        <v>29076626</v>
      </c>
      <c r="P8" s="37">
        <f t="shared" si="0"/>
        <v>78903000</v>
      </c>
      <c r="Q8" s="38">
        <f t="shared" si="0"/>
        <v>69481165</v>
      </c>
      <c r="R8" s="16">
        <f>IF(($L8       =0),0,((($N8       -$L8       )/$L8       )*100))</f>
        <v>54.161073825503358</v>
      </c>
      <c r="S8" s="17">
        <f>IF(($M8       =0),0,((($O8       -$M8       )/$M8       )*100))</f>
        <v>56.575979556170829</v>
      </c>
      <c r="T8" s="16">
        <f>IF(($E8       =0),0,(($P8       /$E8       )*100))</f>
        <v>91.240546728647757</v>
      </c>
      <c r="U8" s="18">
        <f>IF(($E8       =0),0,(($Q8       /$E8       )*100))</f>
        <v>80.345480931566414</v>
      </c>
      <c r="V8" s="37">
        <f t="shared" ref="V8:W8" si="1">+V9+V28</f>
        <v>19413000</v>
      </c>
      <c r="W8" s="38">
        <f t="shared" si="1"/>
        <v>18031000</v>
      </c>
    </row>
    <row r="9" spans="1:23" ht="13" x14ac:dyDescent="0.3">
      <c r="A9" s="19" t="s">
        <v>35</v>
      </c>
      <c r="B9" s="39">
        <f t="shared" ref="B9:Q9" si="2">SUM(B10:B27)</f>
        <v>69551000</v>
      </c>
      <c r="C9" s="39">
        <f t="shared" si="2"/>
        <v>2306000</v>
      </c>
      <c r="D9" s="39">
        <f t="shared" si="2"/>
        <v>0</v>
      </c>
      <c r="E9" s="39">
        <f t="shared" si="2"/>
        <v>71857000</v>
      </c>
      <c r="F9" s="40">
        <f t="shared" si="2"/>
        <v>71857000</v>
      </c>
      <c r="G9" s="41">
        <f t="shared" si="2"/>
        <v>71857000</v>
      </c>
      <c r="H9" s="40">
        <f t="shared" si="2"/>
        <v>1967000</v>
      </c>
      <c r="I9" s="41">
        <f t="shared" si="2"/>
        <v>567097</v>
      </c>
      <c r="J9" s="40">
        <f t="shared" si="2"/>
        <v>23192000</v>
      </c>
      <c r="K9" s="41">
        <f t="shared" si="2"/>
        <v>21267144</v>
      </c>
      <c r="L9" s="40">
        <f t="shared" si="2"/>
        <v>19051000</v>
      </c>
      <c r="M9" s="41">
        <f t="shared" si="2"/>
        <v>16906528</v>
      </c>
      <c r="N9" s="40">
        <f t="shared" si="2"/>
        <v>24375000</v>
      </c>
      <c r="O9" s="41">
        <f t="shared" si="2"/>
        <v>26243694</v>
      </c>
      <c r="P9" s="40">
        <f t="shared" si="2"/>
        <v>68585000</v>
      </c>
      <c r="Q9" s="41">
        <f t="shared" si="2"/>
        <v>64984463</v>
      </c>
      <c r="R9" s="20">
        <f>IF(($L9       =0),0,((($N9       -$L9       )/$L9       )*100))</f>
        <v>27.946039577974908</v>
      </c>
      <c r="S9" s="21">
        <f>IF(($M9       =0),0,((($O9       -$M9       )/$M9       )*100))</f>
        <v>55.22816985249721</v>
      </c>
      <c r="T9" s="20">
        <f>IF(($E9       =0),0,(($P9       /$E9       )*100))</f>
        <v>95.446511822091097</v>
      </c>
      <c r="U9" s="22">
        <f>IF(($E9       =0),0,(($Q9       /$E9       )*100))</f>
        <v>90.435814186509319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IF(($L10      =0),0,((($N10      -$L10      )/$L10      )*100))</f>
        <v>0</v>
      </c>
      <c r="S10" s="25">
        <f t="shared" ref="S10:S41" si="8">IF(($M10      =0),0,((($O10      -$M10      )/$M10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5056000</v>
      </c>
      <c r="C13" s="42">
        <v>4500000</v>
      </c>
      <c r="D13" s="42"/>
      <c r="E13" s="42">
        <f t="shared" si="4"/>
        <v>9556000</v>
      </c>
      <c r="F13" s="43">
        <v>9556000</v>
      </c>
      <c r="G13" s="44">
        <v>9556000</v>
      </c>
      <c r="H13" s="43">
        <v>1065000</v>
      </c>
      <c r="I13" s="44"/>
      <c r="J13" s="43">
        <v>2885000</v>
      </c>
      <c r="K13" s="44">
        <v>960000</v>
      </c>
      <c r="L13" s="43">
        <v>3882000</v>
      </c>
      <c r="M13" s="44">
        <v>1738106</v>
      </c>
      <c r="N13" s="43">
        <v>1724000</v>
      </c>
      <c r="O13" s="44">
        <v>2366451</v>
      </c>
      <c r="P13" s="43">
        <f t="shared" si="5"/>
        <v>9556000</v>
      </c>
      <c r="Q13" s="44">
        <f t="shared" si="6"/>
        <v>5064557</v>
      </c>
      <c r="R13" s="24">
        <f t="shared" si="7"/>
        <v>-55.58990211231324</v>
      </c>
      <c r="S13" s="25">
        <f t="shared" si="8"/>
        <v>36.151132324495741</v>
      </c>
      <c r="T13" s="24">
        <f t="shared" si="9"/>
        <v>100</v>
      </c>
      <c r="U13" s="26">
        <f t="shared" si="10"/>
        <v>52.998712850565092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64495000</v>
      </c>
      <c r="C25" s="42">
        <v>-2194000</v>
      </c>
      <c r="D25" s="42"/>
      <c r="E25" s="42">
        <f t="shared" si="4"/>
        <v>62301000</v>
      </c>
      <c r="F25" s="43">
        <v>62301000</v>
      </c>
      <c r="G25" s="44">
        <v>62301000</v>
      </c>
      <c r="H25" s="43">
        <v>902000</v>
      </c>
      <c r="I25" s="44">
        <v>567097</v>
      </c>
      <c r="J25" s="43">
        <v>20307000</v>
      </c>
      <c r="K25" s="44">
        <v>20307144</v>
      </c>
      <c r="L25" s="43">
        <v>15169000</v>
      </c>
      <c r="M25" s="44">
        <v>15168422</v>
      </c>
      <c r="N25" s="43">
        <v>22651000</v>
      </c>
      <c r="O25" s="44">
        <v>23877243</v>
      </c>
      <c r="P25" s="43">
        <f t="shared" si="5"/>
        <v>59029000</v>
      </c>
      <c r="Q25" s="44">
        <f t="shared" si="6"/>
        <v>59919906</v>
      </c>
      <c r="R25" s="24">
        <f t="shared" si="7"/>
        <v>49.324279781132574</v>
      </c>
      <c r="S25" s="25">
        <f t="shared" si="8"/>
        <v>57.414152902655267</v>
      </c>
      <c r="T25" s="24">
        <f t="shared" si="9"/>
        <v>94.748077879969827</v>
      </c>
      <c r="U25" s="26">
        <f t="shared" si="10"/>
        <v>96.178080608657964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8621000</v>
      </c>
      <c r="C28" s="39">
        <f t="shared" si="11"/>
        <v>6000000</v>
      </c>
      <c r="D28" s="39">
        <f t="shared" si="11"/>
        <v>0</v>
      </c>
      <c r="E28" s="39">
        <f t="shared" si="11"/>
        <v>14621000</v>
      </c>
      <c r="F28" s="40">
        <f t="shared" si="11"/>
        <v>14621000</v>
      </c>
      <c r="G28" s="41">
        <f t="shared" si="11"/>
        <v>14621000</v>
      </c>
      <c r="H28" s="40">
        <f t="shared" si="11"/>
        <v>291000</v>
      </c>
      <c r="I28" s="41">
        <f t="shared" si="11"/>
        <v>0</v>
      </c>
      <c r="J28" s="40">
        <f t="shared" si="11"/>
        <v>435000</v>
      </c>
      <c r="K28" s="41">
        <f t="shared" si="11"/>
        <v>0</v>
      </c>
      <c r="L28" s="40">
        <f t="shared" si="11"/>
        <v>1809000</v>
      </c>
      <c r="M28" s="41">
        <f t="shared" si="11"/>
        <v>1663770</v>
      </c>
      <c r="N28" s="40">
        <f t="shared" si="11"/>
        <v>7783000</v>
      </c>
      <c r="O28" s="41">
        <f t="shared" si="11"/>
        <v>2832932</v>
      </c>
      <c r="P28" s="40">
        <f t="shared" si="11"/>
        <v>10318000</v>
      </c>
      <c r="Q28" s="41">
        <f t="shared" si="11"/>
        <v>4496702</v>
      </c>
      <c r="R28" s="20">
        <f t="shared" si="7"/>
        <v>330.23770038695409</v>
      </c>
      <c r="S28" s="21">
        <f t="shared" si="8"/>
        <v>70.271852479609564</v>
      </c>
      <c r="T28" s="20">
        <f t="shared" si="9"/>
        <v>70.569728472744686</v>
      </c>
      <c r="U28" s="22">
        <f t="shared" si="10"/>
        <v>30.755091990971888</v>
      </c>
      <c r="V28" s="40">
        <f t="shared" ref="V28:W28" si="12">SUM(V29:V42)</f>
        <v>19413000</v>
      </c>
      <c r="W28" s="41">
        <f t="shared" si="12"/>
        <v>18031000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1600000</v>
      </c>
      <c r="C31" s="42"/>
      <c r="D31" s="42"/>
      <c r="E31" s="42">
        <f t="shared" si="4"/>
        <v>1600000</v>
      </c>
      <c r="F31" s="43">
        <v>1600000</v>
      </c>
      <c r="G31" s="44">
        <v>1600000</v>
      </c>
      <c r="H31" s="43"/>
      <c r="I31" s="44"/>
      <c r="J31" s="43"/>
      <c r="K31" s="44"/>
      <c r="L31" s="43">
        <v>341000</v>
      </c>
      <c r="M31" s="44">
        <v>380508</v>
      </c>
      <c r="N31" s="43"/>
      <c r="O31" s="44">
        <v>68015</v>
      </c>
      <c r="P31" s="43">
        <f t="shared" si="5"/>
        <v>341000</v>
      </c>
      <c r="Q31" s="44">
        <f t="shared" si="6"/>
        <v>448523</v>
      </c>
      <c r="R31" s="24">
        <f t="shared" si="7"/>
        <v>-100</v>
      </c>
      <c r="S31" s="25">
        <f t="shared" si="8"/>
        <v>-82.125211559283912</v>
      </c>
      <c r="T31" s="24">
        <f t="shared" si="9"/>
        <v>21.3125</v>
      </c>
      <c r="U31" s="26">
        <f t="shared" si="10"/>
        <v>28.032687499999998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2021000</v>
      </c>
      <c r="C33" s="42"/>
      <c r="D33" s="42"/>
      <c r="E33" s="42">
        <f t="shared" si="4"/>
        <v>2021000</v>
      </c>
      <c r="F33" s="43">
        <v>2021000</v>
      </c>
      <c r="G33" s="44">
        <v>2021000</v>
      </c>
      <c r="H33" s="43">
        <v>291000</v>
      </c>
      <c r="I33" s="44"/>
      <c r="J33" s="43">
        <v>435000</v>
      </c>
      <c r="K33" s="44"/>
      <c r="L33" s="43">
        <v>309000</v>
      </c>
      <c r="M33" s="44">
        <v>1283262</v>
      </c>
      <c r="N33" s="43">
        <v>836000</v>
      </c>
      <c r="O33" s="44">
        <v>422866</v>
      </c>
      <c r="P33" s="43">
        <f t="shared" si="5"/>
        <v>1871000</v>
      </c>
      <c r="Q33" s="44">
        <f t="shared" si="6"/>
        <v>1706128</v>
      </c>
      <c r="R33" s="24">
        <f t="shared" si="7"/>
        <v>170.55016181229774</v>
      </c>
      <c r="S33" s="25">
        <f t="shared" si="8"/>
        <v>-67.047570955892084</v>
      </c>
      <c r="T33" s="24">
        <f t="shared" si="9"/>
        <v>92.57793171697179</v>
      </c>
      <c r="U33" s="26">
        <f t="shared" si="10"/>
        <v>84.419990103908958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/>
      <c r="J36" s="43"/>
      <c r="K36" s="44"/>
      <c r="L36" s="43">
        <v>1159000</v>
      </c>
      <c r="M36" s="44"/>
      <c r="N36" s="43">
        <v>953000</v>
      </c>
      <c r="O36" s="44">
        <v>2342051</v>
      </c>
      <c r="P36" s="43">
        <f t="shared" si="5"/>
        <v>2112000</v>
      </c>
      <c r="Q36" s="44">
        <f t="shared" si="6"/>
        <v>2342051</v>
      </c>
      <c r="R36" s="24">
        <f t="shared" si="7"/>
        <v>-17.773943054357204</v>
      </c>
      <c r="S36" s="25">
        <f t="shared" si="8"/>
        <v>0</v>
      </c>
      <c r="T36" s="24">
        <f t="shared" si="9"/>
        <v>42.24</v>
      </c>
      <c r="U36" s="26">
        <f t="shared" si="10"/>
        <v>46.84102</v>
      </c>
      <c r="V36" s="43"/>
      <c r="W36" s="44"/>
    </row>
    <row r="37" spans="1:23" ht="13" x14ac:dyDescent="0.3">
      <c r="A37" s="23" t="s">
        <v>63</v>
      </c>
      <c r="B37" s="42"/>
      <c r="C37" s="42">
        <v>6000000</v>
      </c>
      <c r="D37" s="42"/>
      <c r="E37" s="42">
        <f t="shared" si="4"/>
        <v>6000000</v>
      </c>
      <c r="F37" s="43">
        <v>6000000</v>
      </c>
      <c r="G37" s="44">
        <v>6000000</v>
      </c>
      <c r="H37" s="43"/>
      <c r="I37" s="44"/>
      <c r="J37" s="43"/>
      <c r="K37" s="44"/>
      <c r="L37" s="43"/>
      <c r="M37" s="44"/>
      <c r="N37" s="43">
        <v>5994000</v>
      </c>
      <c r="O37" s="44"/>
      <c r="P37" s="43">
        <f t="shared" si="5"/>
        <v>5994000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99.9</v>
      </c>
      <c r="U37" s="26">
        <f t="shared" si="10"/>
        <v>0</v>
      </c>
      <c r="V37" s="43">
        <v>19413000</v>
      </c>
      <c r="W37" s="44">
        <v>18031000</v>
      </c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24000</v>
      </c>
      <c r="D43" s="45">
        <f t="shared" si="20"/>
        <v>0</v>
      </c>
      <c r="E43" s="45">
        <f t="shared" si="20"/>
        <v>24000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24000</v>
      </c>
      <c r="D44" s="39">
        <f t="shared" si="22"/>
        <v>0</v>
      </c>
      <c r="E44" s="39">
        <f t="shared" si="22"/>
        <v>24000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>
        <v>24000</v>
      </c>
      <c r="D46" s="42"/>
      <c r="E46" s="42">
        <f t="shared" si="13"/>
        <v>24000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78172000</v>
      </c>
      <c r="C61" s="39">
        <f t="shared" si="26"/>
        <v>8330000</v>
      </c>
      <c r="D61" s="39">
        <f t="shared" si="26"/>
        <v>0</v>
      </c>
      <c r="E61" s="39">
        <f t="shared" si="26"/>
        <v>86502000</v>
      </c>
      <c r="F61" s="40">
        <f t="shared" si="26"/>
        <v>86478000</v>
      </c>
      <c r="G61" s="41">
        <f t="shared" si="26"/>
        <v>86478000</v>
      </c>
      <c r="H61" s="40">
        <f t="shared" si="26"/>
        <v>2258000</v>
      </c>
      <c r="I61" s="41">
        <f t="shared" si="26"/>
        <v>567097</v>
      </c>
      <c r="J61" s="40">
        <f t="shared" si="26"/>
        <v>23627000</v>
      </c>
      <c r="K61" s="41">
        <f t="shared" si="26"/>
        <v>21267144</v>
      </c>
      <c r="L61" s="40">
        <f t="shared" si="26"/>
        <v>20860000</v>
      </c>
      <c r="M61" s="41">
        <f t="shared" si="26"/>
        <v>18570298</v>
      </c>
      <c r="N61" s="40">
        <f t="shared" si="26"/>
        <v>32158000</v>
      </c>
      <c r="O61" s="41">
        <f t="shared" si="26"/>
        <v>29076626</v>
      </c>
      <c r="P61" s="40">
        <f t="shared" si="26"/>
        <v>78903000</v>
      </c>
      <c r="Q61" s="41">
        <f t="shared" si="26"/>
        <v>69481165</v>
      </c>
      <c r="R61" s="20">
        <f t="shared" si="16"/>
        <v>54.161073825503358</v>
      </c>
      <c r="S61" s="21">
        <f t="shared" si="17"/>
        <v>56.575979556170829</v>
      </c>
      <c r="T61" s="20">
        <f t="shared" si="18"/>
        <v>91.215232017756819</v>
      </c>
      <c r="U61" s="22">
        <f t="shared" si="19"/>
        <v>80.32318905921251</v>
      </c>
      <c r="V61" s="40">
        <f t="shared" ref="V61:W61" si="27">+V8+V43</f>
        <v>19413000</v>
      </c>
      <c r="W61" s="41">
        <f t="shared" si="27"/>
        <v>18031000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78172000</v>
      </c>
      <c r="C65" s="48">
        <f t="shared" si="30"/>
        <v>8330000</v>
      </c>
      <c r="D65" s="48">
        <f t="shared" si="30"/>
        <v>0</v>
      </c>
      <c r="E65" s="48">
        <f t="shared" si="30"/>
        <v>86502000</v>
      </c>
      <c r="F65" s="49">
        <f t="shared" si="30"/>
        <v>86478000</v>
      </c>
      <c r="G65" s="50">
        <f t="shared" si="30"/>
        <v>86478000</v>
      </c>
      <c r="H65" s="49">
        <f t="shared" si="30"/>
        <v>2258000</v>
      </c>
      <c r="I65" s="50">
        <f t="shared" si="30"/>
        <v>567097</v>
      </c>
      <c r="J65" s="49">
        <f t="shared" si="30"/>
        <v>23627000</v>
      </c>
      <c r="K65" s="50">
        <f t="shared" si="30"/>
        <v>21267144</v>
      </c>
      <c r="L65" s="49">
        <f t="shared" si="30"/>
        <v>20860000</v>
      </c>
      <c r="M65" s="51">
        <f t="shared" si="30"/>
        <v>18570298</v>
      </c>
      <c r="N65" s="49">
        <f t="shared" si="30"/>
        <v>32158000</v>
      </c>
      <c r="O65" s="50">
        <f t="shared" si="30"/>
        <v>29076626</v>
      </c>
      <c r="P65" s="49">
        <f t="shared" si="30"/>
        <v>78903000</v>
      </c>
      <c r="Q65" s="50">
        <f t="shared" si="30"/>
        <v>69481165</v>
      </c>
      <c r="R65" s="34">
        <f t="shared" si="16"/>
        <v>54.161073825503358</v>
      </c>
      <c r="S65" s="35">
        <f t="shared" si="17"/>
        <v>56.575979556170829</v>
      </c>
      <c r="T65" s="34">
        <f t="shared" si="18"/>
        <v>91.215232017756819</v>
      </c>
      <c r="U65" s="35">
        <f t="shared" si="19"/>
        <v>80.32318905921251</v>
      </c>
      <c r="V65" s="49">
        <f>+V61+V62</f>
        <v>19413000</v>
      </c>
      <c r="W65" s="50">
        <f>+W61+W62</f>
        <v>18031000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188034000</v>
      </c>
      <c r="C8" s="36">
        <f t="shared" si="0"/>
        <v>21697000</v>
      </c>
      <c r="D8" s="36">
        <f t="shared" si="0"/>
        <v>0</v>
      </c>
      <c r="E8" s="36">
        <f t="shared" si="0"/>
        <v>209731000</v>
      </c>
      <c r="F8" s="37">
        <f t="shared" si="0"/>
        <v>209731000</v>
      </c>
      <c r="G8" s="38">
        <f t="shared" si="0"/>
        <v>209731000</v>
      </c>
      <c r="H8" s="37">
        <f t="shared" si="0"/>
        <v>17836000</v>
      </c>
      <c r="I8" s="38">
        <f t="shared" si="0"/>
        <v>28534502</v>
      </c>
      <c r="J8" s="37">
        <f t="shared" si="0"/>
        <v>109417000</v>
      </c>
      <c r="K8" s="38">
        <f t="shared" si="0"/>
        <v>89209890</v>
      </c>
      <c r="L8" s="37">
        <f t="shared" si="0"/>
        <v>54114000</v>
      </c>
      <c r="M8" s="38">
        <f t="shared" si="0"/>
        <v>44145929</v>
      </c>
      <c r="N8" s="37">
        <f t="shared" si="0"/>
        <v>9678000</v>
      </c>
      <c r="O8" s="38">
        <f t="shared" si="0"/>
        <v>34994597</v>
      </c>
      <c r="P8" s="37">
        <f t="shared" si="0"/>
        <v>191045000</v>
      </c>
      <c r="Q8" s="38">
        <f t="shared" si="0"/>
        <v>196884918</v>
      </c>
      <c r="R8" s="16">
        <f>IF(($L8       =0),0,((($N8       -$L8       )/$L8       )*100))</f>
        <v>-82.115533872934918</v>
      </c>
      <c r="S8" s="17">
        <f>IF(($M8       =0),0,((($O8       -$M8       )/$M8       )*100))</f>
        <v>-20.729730254402394</v>
      </c>
      <c r="T8" s="16">
        <f>IF(($E8       =0),0,(($P8       /$E8       )*100))</f>
        <v>91.090492106555544</v>
      </c>
      <c r="U8" s="18">
        <f>IF(($E8       =0),0,(($Q8       /$E8       )*100))</f>
        <v>93.874972226328012</v>
      </c>
      <c r="V8" s="37">
        <f t="shared" ref="V8:W8" si="1">+V9+V28</f>
        <v>1617000</v>
      </c>
      <c r="W8" s="38">
        <f t="shared" si="1"/>
        <v>1617000</v>
      </c>
    </row>
    <row r="9" spans="1:23" ht="13" x14ac:dyDescent="0.3">
      <c r="A9" s="19" t="s">
        <v>35</v>
      </c>
      <c r="B9" s="39">
        <f t="shared" ref="B9:Q9" si="2">SUM(B10:B27)</f>
        <v>183574000</v>
      </c>
      <c r="C9" s="39">
        <f t="shared" si="2"/>
        <v>11697000</v>
      </c>
      <c r="D9" s="39">
        <f t="shared" si="2"/>
        <v>0</v>
      </c>
      <c r="E9" s="39">
        <f t="shared" si="2"/>
        <v>195271000</v>
      </c>
      <c r="F9" s="40">
        <f t="shared" si="2"/>
        <v>195271000</v>
      </c>
      <c r="G9" s="41">
        <f t="shared" si="2"/>
        <v>195271000</v>
      </c>
      <c r="H9" s="40">
        <f t="shared" si="2"/>
        <v>17579000</v>
      </c>
      <c r="I9" s="41">
        <f t="shared" si="2"/>
        <v>27314100</v>
      </c>
      <c r="J9" s="40">
        <f t="shared" si="2"/>
        <v>108201000</v>
      </c>
      <c r="K9" s="41">
        <f t="shared" si="2"/>
        <v>87990976</v>
      </c>
      <c r="L9" s="40">
        <f t="shared" si="2"/>
        <v>52120000</v>
      </c>
      <c r="M9" s="41">
        <f t="shared" si="2"/>
        <v>42148668</v>
      </c>
      <c r="N9" s="40">
        <f t="shared" si="2"/>
        <v>9031000</v>
      </c>
      <c r="O9" s="41">
        <f t="shared" si="2"/>
        <v>34323246</v>
      </c>
      <c r="P9" s="40">
        <f t="shared" si="2"/>
        <v>186931000</v>
      </c>
      <c r="Q9" s="41">
        <f t="shared" si="2"/>
        <v>191776990</v>
      </c>
      <c r="R9" s="20">
        <f>IF(($L9       =0),0,((($N9       -$L9       )/$L9       )*100))</f>
        <v>-82.672678434382192</v>
      </c>
      <c r="S9" s="21">
        <f>IF(($M9       =0),0,((($O9       -$M9       )/$M9       )*100))</f>
        <v>-18.566237965100107</v>
      </c>
      <c r="T9" s="20">
        <f>IF(($E9       =0),0,(($P9       /$E9       )*100))</f>
        <v>95.729012500576133</v>
      </c>
      <c r="U9" s="22">
        <f>IF(($E9       =0),0,(($Q9       /$E9       )*100))</f>
        <v>98.210686686707191</v>
      </c>
      <c r="V9" s="40">
        <f t="shared" ref="V9:W9" si="3">SUM(V10:V27)</f>
        <v>1617000</v>
      </c>
      <c r="W9" s="41">
        <f t="shared" si="3"/>
        <v>1617000</v>
      </c>
    </row>
    <row r="10" spans="1:23" ht="13" x14ac:dyDescent="0.3">
      <c r="A10" s="23" t="s">
        <v>36</v>
      </c>
      <c r="B10" s="42">
        <v>139514000</v>
      </c>
      <c r="C10" s="42">
        <v>-441000</v>
      </c>
      <c r="D10" s="42"/>
      <c r="E10" s="42">
        <f t="shared" ref="E10:E41" si="4">$B10      +$C10      +$D10</f>
        <v>139073000</v>
      </c>
      <c r="F10" s="43">
        <v>139073000</v>
      </c>
      <c r="G10" s="44">
        <v>139073000</v>
      </c>
      <c r="H10" s="43">
        <v>14828000</v>
      </c>
      <c r="I10" s="44">
        <v>20795400</v>
      </c>
      <c r="J10" s="43">
        <v>74655000</v>
      </c>
      <c r="K10" s="44">
        <v>67161863</v>
      </c>
      <c r="L10" s="43">
        <v>49433000</v>
      </c>
      <c r="M10" s="44">
        <v>36242097</v>
      </c>
      <c r="N10" s="43">
        <v>157000</v>
      </c>
      <c r="O10" s="44">
        <v>14873641</v>
      </c>
      <c r="P10" s="43">
        <f t="shared" ref="P10:P41" si="5">$H10      +$J10      +$L10      +$N10</f>
        <v>139073000</v>
      </c>
      <c r="Q10" s="44">
        <f t="shared" ref="Q10:Q41" si="6">$I10      +$K10      +$M10      +$O10</f>
        <v>139073001</v>
      </c>
      <c r="R10" s="24">
        <f t="shared" ref="R10:R41" si="7">IF(($L10      =0),0,((($N10      -$L10      )/$L10      )*100))</f>
        <v>-99.682398397831406</v>
      </c>
      <c r="S10" s="25">
        <f t="shared" ref="S10:S41" si="8">IF(($M10      =0),0,((($O10      -$M10      )/$M10      )*100))</f>
        <v>-58.960318990371889</v>
      </c>
      <c r="T10" s="24">
        <f t="shared" ref="T10:T41" si="9">IF(($E10      =0),0,(($P10      /$E10      )*100))</f>
        <v>100</v>
      </c>
      <c r="U10" s="26">
        <f t="shared" ref="U10:U41" si="10">IF(($E10      =0),0,(($Q10      /$E10      )*100))</f>
        <v>100.00000071904682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26092000</v>
      </c>
      <c r="C13" s="42">
        <v>7138000</v>
      </c>
      <c r="D13" s="42"/>
      <c r="E13" s="42">
        <f t="shared" si="4"/>
        <v>33230000</v>
      </c>
      <c r="F13" s="43">
        <v>33230000</v>
      </c>
      <c r="G13" s="44">
        <v>33230000</v>
      </c>
      <c r="H13" s="43">
        <v>258000</v>
      </c>
      <c r="I13" s="44">
        <v>4024950</v>
      </c>
      <c r="J13" s="43">
        <v>25834000</v>
      </c>
      <c r="K13" s="44">
        <v>13117763</v>
      </c>
      <c r="L13" s="43"/>
      <c r="M13" s="44">
        <v>2271825</v>
      </c>
      <c r="N13" s="43">
        <v>4481000</v>
      </c>
      <c r="O13" s="44">
        <v>9751297</v>
      </c>
      <c r="P13" s="43">
        <f t="shared" si="5"/>
        <v>30573000</v>
      </c>
      <c r="Q13" s="44">
        <f t="shared" si="6"/>
        <v>29165835</v>
      </c>
      <c r="R13" s="24">
        <f t="shared" si="7"/>
        <v>0</v>
      </c>
      <c r="S13" s="25">
        <f t="shared" si="8"/>
        <v>329.2274713061085</v>
      </c>
      <c r="T13" s="24">
        <f t="shared" si="9"/>
        <v>92.004213060487515</v>
      </c>
      <c r="U13" s="26">
        <f t="shared" si="10"/>
        <v>87.769590731266916</v>
      </c>
      <c r="V13" s="43">
        <v>1617000</v>
      </c>
      <c r="W13" s="44">
        <v>1617000</v>
      </c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17968000</v>
      </c>
      <c r="C23" s="42">
        <v>5000000</v>
      </c>
      <c r="D23" s="42"/>
      <c r="E23" s="42">
        <f t="shared" si="4"/>
        <v>22968000</v>
      </c>
      <c r="F23" s="43">
        <v>22968000</v>
      </c>
      <c r="G23" s="44">
        <v>22968000</v>
      </c>
      <c r="H23" s="43">
        <v>2493000</v>
      </c>
      <c r="I23" s="44">
        <v>2493750</v>
      </c>
      <c r="J23" s="43">
        <v>7712000</v>
      </c>
      <c r="K23" s="44">
        <v>7711350</v>
      </c>
      <c r="L23" s="43">
        <v>2687000</v>
      </c>
      <c r="M23" s="44">
        <v>3634746</v>
      </c>
      <c r="N23" s="43">
        <v>4393000</v>
      </c>
      <c r="O23" s="44">
        <v>9698308</v>
      </c>
      <c r="P23" s="43">
        <f t="shared" si="5"/>
        <v>17285000</v>
      </c>
      <c r="Q23" s="44">
        <f t="shared" si="6"/>
        <v>23538154</v>
      </c>
      <c r="R23" s="24">
        <f t="shared" si="7"/>
        <v>63.490882024562708</v>
      </c>
      <c r="S23" s="25">
        <f t="shared" si="8"/>
        <v>166.82216584047413</v>
      </c>
      <c r="T23" s="24">
        <f t="shared" si="9"/>
        <v>75.256879136189482</v>
      </c>
      <c r="U23" s="26">
        <f t="shared" si="10"/>
        <v>102.48238418669453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4460000</v>
      </c>
      <c r="C28" s="39">
        <f t="shared" si="11"/>
        <v>10000000</v>
      </c>
      <c r="D28" s="39">
        <f t="shared" si="11"/>
        <v>0</v>
      </c>
      <c r="E28" s="39">
        <f t="shared" si="11"/>
        <v>14460000</v>
      </c>
      <c r="F28" s="40">
        <f t="shared" si="11"/>
        <v>14460000</v>
      </c>
      <c r="G28" s="41">
        <f t="shared" si="11"/>
        <v>14460000</v>
      </c>
      <c r="H28" s="40">
        <f t="shared" si="11"/>
        <v>257000</v>
      </c>
      <c r="I28" s="41">
        <f t="shared" si="11"/>
        <v>1220402</v>
      </c>
      <c r="J28" s="40">
        <f t="shared" si="11"/>
        <v>1216000</v>
      </c>
      <c r="K28" s="41">
        <f t="shared" si="11"/>
        <v>1218914</v>
      </c>
      <c r="L28" s="40">
        <f t="shared" si="11"/>
        <v>1994000</v>
      </c>
      <c r="M28" s="41">
        <f t="shared" si="11"/>
        <v>1997261</v>
      </c>
      <c r="N28" s="40">
        <f t="shared" si="11"/>
        <v>647000</v>
      </c>
      <c r="O28" s="41">
        <f t="shared" si="11"/>
        <v>671351</v>
      </c>
      <c r="P28" s="40">
        <f t="shared" si="11"/>
        <v>4114000</v>
      </c>
      <c r="Q28" s="41">
        <f t="shared" si="11"/>
        <v>5107928</v>
      </c>
      <c r="R28" s="20">
        <f t="shared" si="7"/>
        <v>-67.552657973921768</v>
      </c>
      <c r="S28" s="21">
        <f t="shared" si="8"/>
        <v>-66.38641619698177</v>
      </c>
      <c r="T28" s="20">
        <f t="shared" si="9"/>
        <v>28.450899031811893</v>
      </c>
      <c r="U28" s="22">
        <f t="shared" si="10"/>
        <v>35.324536652835405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257000</v>
      </c>
      <c r="I31" s="44">
        <v>256846</v>
      </c>
      <c r="J31" s="43">
        <v>722000</v>
      </c>
      <c r="K31" s="44">
        <v>722470</v>
      </c>
      <c r="L31" s="43">
        <v>1994000</v>
      </c>
      <c r="M31" s="44">
        <v>1997261</v>
      </c>
      <c r="N31" s="43"/>
      <c r="O31" s="44">
        <v>23423</v>
      </c>
      <c r="P31" s="43">
        <f t="shared" si="5"/>
        <v>2973000</v>
      </c>
      <c r="Q31" s="44">
        <f t="shared" si="6"/>
        <v>3000000</v>
      </c>
      <c r="R31" s="24">
        <f t="shared" si="7"/>
        <v>-100</v>
      </c>
      <c r="S31" s="25">
        <f t="shared" si="8"/>
        <v>-98.827243910535472</v>
      </c>
      <c r="T31" s="24">
        <f t="shared" si="9"/>
        <v>99.1</v>
      </c>
      <c r="U31" s="26">
        <f t="shared" si="10"/>
        <v>100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1460000</v>
      </c>
      <c r="C33" s="42"/>
      <c r="D33" s="42"/>
      <c r="E33" s="42">
        <f t="shared" si="4"/>
        <v>1460000</v>
      </c>
      <c r="F33" s="43">
        <v>1460000</v>
      </c>
      <c r="G33" s="44">
        <v>1460000</v>
      </c>
      <c r="H33" s="43"/>
      <c r="I33" s="44">
        <v>963556</v>
      </c>
      <c r="J33" s="43">
        <v>494000</v>
      </c>
      <c r="K33" s="44">
        <v>496444</v>
      </c>
      <c r="L33" s="43"/>
      <c r="M33" s="44"/>
      <c r="N33" s="43"/>
      <c r="O33" s="44"/>
      <c r="P33" s="43">
        <f t="shared" si="5"/>
        <v>494000</v>
      </c>
      <c r="Q33" s="44">
        <f t="shared" si="6"/>
        <v>1460000</v>
      </c>
      <c r="R33" s="24">
        <f t="shared" si="7"/>
        <v>0</v>
      </c>
      <c r="S33" s="25">
        <f t="shared" si="8"/>
        <v>0</v>
      </c>
      <c r="T33" s="24">
        <f t="shared" si="9"/>
        <v>33.835616438356162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>
        <v>10000000</v>
      </c>
      <c r="D37" s="42"/>
      <c r="E37" s="42">
        <f t="shared" si="4"/>
        <v>10000000</v>
      </c>
      <c r="F37" s="43">
        <v>10000000</v>
      </c>
      <c r="G37" s="44">
        <v>10000000</v>
      </c>
      <c r="H37" s="43"/>
      <c r="I37" s="44"/>
      <c r="J37" s="43"/>
      <c r="K37" s="44"/>
      <c r="L37" s="43"/>
      <c r="M37" s="44"/>
      <c r="N37" s="43">
        <v>647000</v>
      </c>
      <c r="O37" s="44">
        <v>647928</v>
      </c>
      <c r="P37" s="43">
        <f t="shared" si="5"/>
        <v>647000</v>
      </c>
      <c r="Q37" s="44">
        <f t="shared" si="6"/>
        <v>647928</v>
      </c>
      <c r="R37" s="24">
        <f t="shared" si="7"/>
        <v>0</v>
      </c>
      <c r="S37" s="25">
        <f t="shared" si="8"/>
        <v>0</v>
      </c>
      <c r="T37" s="24">
        <f t="shared" si="9"/>
        <v>6.47</v>
      </c>
      <c r="U37" s="26">
        <f t="shared" si="10"/>
        <v>6.4792800000000002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216621000</v>
      </c>
      <c r="C43" s="45">
        <f t="shared" si="20"/>
        <v>-12034000</v>
      </c>
      <c r="D43" s="45">
        <f t="shared" si="20"/>
        <v>0</v>
      </c>
      <c r="E43" s="45">
        <f t="shared" si="20"/>
        <v>204587000</v>
      </c>
      <c r="F43" s="46">
        <f t="shared" si="20"/>
        <v>215121000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594000</v>
      </c>
      <c r="O43" s="47">
        <f t="shared" si="20"/>
        <v>0</v>
      </c>
      <c r="P43" s="46">
        <f t="shared" si="20"/>
        <v>594000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0.290341028511098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216621000</v>
      </c>
      <c r="C44" s="39">
        <f t="shared" si="22"/>
        <v>-12034000</v>
      </c>
      <c r="D44" s="39">
        <f t="shared" si="22"/>
        <v>0</v>
      </c>
      <c r="E44" s="39">
        <f t="shared" si="22"/>
        <v>204587000</v>
      </c>
      <c r="F44" s="40">
        <f t="shared" si="22"/>
        <v>215121000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594000</v>
      </c>
      <c r="O44" s="41">
        <f t="shared" si="22"/>
        <v>0</v>
      </c>
      <c r="P44" s="40">
        <f t="shared" si="22"/>
        <v>594000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0.290341028511098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201000000</v>
      </c>
      <c r="C45" s="42"/>
      <c r="D45" s="42"/>
      <c r="E45" s="42">
        <f t="shared" si="13"/>
        <v>201000000</v>
      </c>
      <c r="F45" s="43">
        <v>201000000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14121000</v>
      </c>
      <c r="C46" s="42">
        <v>-10534000</v>
      </c>
      <c r="D46" s="42"/>
      <c r="E46" s="42">
        <f t="shared" si="13"/>
        <v>3587000</v>
      </c>
      <c r="F46" s="43">
        <v>14121000</v>
      </c>
      <c r="G46" s="44"/>
      <c r="H46" s="43"/>
      <c r="I46" s="44"/>
      <c r="J46" s="43"/>
      <c r="K46" s="44"/>
      <c r="L46" s="43"/>
      <c r="M46" s="44"/>
      <c r="N46" s="43">
        <v>594000</v>
      </c>
      <c r="O46" s="44"/>
      <c r="P46" s="43">
        <f t="shared" si="14"/>
        <v>594000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16.559799275160302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1500000</v>
      </c>
      <c r="C47" s="42">
        <v>-1500000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404655000</v>
      </c>
      <c r="C61" s="39">
        <f t="shared" si="26"/>
        <v>9663000</v>
      </c>
      <c r="D61" s="39">
        <f t="shared" si="26"/>
        <v>0</v>
      </c>
      <c r="E61" s="39">
        <f t="shared" si="26"/>
        <v>414318000</v>
      </c>
      <c r="F61" s="40">
        <f t="shared" si="26"/>
        <v>424852000</v>
      </c>
      <c r="G61" s="41">
        <f t="shared" si="26"/>
        <v>209731000</v>
      </c>
      <c r="H61" s="40">
        <f t="shared" si="26"/>
        <v>17836000</v>
      </c>
      <c r="I61" s="41">
        <f t="shared" si="26"/>
        <v>28534502</v>
      </c>
      <c r="J61" s="40">
        <f t="shared" si="26"/>
        <v>109417000</v>
      </c>
      <c r="K61" s="41">
        <f t="shared" si="26"/>
        <v>89209890</v>
      </c>
      <c r="L61" s="40">
        <f t="shared" si="26"/>
        <v>54114000</v>
      </c>
      <c r="M61" s="41">
        <f t="shared" si="26"/>
        <v>44145929</v>
      </c>
      <c r="N61" s="40">
        <f t="shared" si="26"/>
        <v>10272000</v>
      </c>
      <c r="O61" s="41">
        <f t="shared" si="26"/>
        <v>34994597</v>
      </c>
      <c r="P61" s="40">
        <f t="shared" si="26"/>
        <v>191639000</v>
      </c>
      <c r="Q61" s="41">
        <f t="shared" si="26"/>
        <v>196884918</v>
      </c>
      <c r="R61" s="20">
        <f t="shared" si="16"/>
        <v>-81.017851203015852</v>
      </c>
      <c r="S61" s="21">
        <f t="shared" si="17"/>
        <v>-20.729730254402394</v>
      </c>
      <c r="T61" s="20">
        <f t="shared" si="18"/>
        <v>46.254085026477249</v>
      </c>
      <c r="U61" s="22">
        <f t="shared" si="19"/>
        <v>47.520242422487073</v>
      </c>
      <c r="V61" s="40">
        <f t="shared" ref="V61:W61" si="27">+V8+V43</f>
        <v>1617000</v>
      </c>
      <c r="W61" s="41">
        <f t="shared" si="27"/>
        <v>1617000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404655000</v>
      </c>
      <c r="C65" s="48">
        <f t="shared" si="30"/>
        <v>9663000</v>
      </c>
      <c r="D65" s="48">
        <f t="shared" si="30"/>
        <v>0</v>
      </c>
      <c r="E65" s="48">
        <f t="shared" si="30"/>
        <v>414318000</v>
      </c>
      <c r="F65" s="49">
        <f t="shared" si="30"/>
        <v>424852000</v>
      </c>
      <c r="G65" s="50">
        <f t="shared" si="30"/>
        <v>209731000</v>
      </c>
      <c r="H65" s="49">
        <f t="shared" si="30"/>
        <v>17836000</v>
      </c>
      <c r="I65" s="50">
        <f t="shared" si="30"/>
        <v>28534502</v>
      </c>
      <c r="J65" s="49">
        <f t="shared" si="30"/>
        <v>109417000</v>
      </c>
      <c r="K65" s="50">
        <f t="shared" si="30"/>
        <v>89209890</v>
      </c>
      <c r="L65" s="49">
        <f t="shared" si="30"/>
        <v>54114000</v>
      </c>
      <c r="M65" s="51">
        <f t="shared" si="30"/>
        <v>44145929</v>
      </c>
      <c r="N65" s="49">
        <f t="shared" si="30"/>
        <v>10272000</v>
      </c>
      <c r="O65" s="50">
        <f t="shared" si="30"/>
        <v>34994597</v>
      </c>
      <c r="P65" s="49">
        <f t="shared" si="30"/>
        <v>191639000</v>
      </c>
      <c r="Q65" s="50">
        <f t="shared" si="30"/>
        <v>196884918</v>
      </c>
      <c r="R65" s="34">
        <f t="shared" si="16"/>
        <v>-81.017851203015852</v>
      </c>
      <c r="S65" s="35">
        <f t="shared" si="17"/>
        <v>-20.729730254402394</v>
      </c>
      <c r="T65" s="34">
        <f t="shared" si="18"/>
        <v>46.254085026477249</v>
      </c>
      <c r="U65" s="35">
        <f t="shared" si="19"/>
        <v>47.520242422487073</v>
      </c>
      <c r="V65" s="49">
        <f>+V61+V62</f>
        <v>1617000</v>
      </c>
      <c r="W65" s="50">
        <f>+W61+W62</f>
        <v>1617000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564918000</v>
      </c>
      <c r="C8" s="36">
        <f t="shared" si="0"/>
        <v>254800000</v>
      </c>
      <c r="D8" s="36">
        <f t="shared" si="0"/>
        <v>0</v>
      </c>
      <c r="E8" s="36">
        <f t="shared" si="0"/>
        <v>819718000</v>
      </c>
      <c r="F8" s="37">
        <f t="shared" si="0"/>
        <v>819718000</v>
      </c>
      <c r="G8" s="38">
        <f t="shared" si="0"/>
        <v>795718000</v>
      </c>
      <c r="H8" s="37">
        <f t="shared" si="0"/>
        <v>141960000</v>
      </c>
      <c r="I8" s="38">
        <f t="shared" si="0"/>
        <v>141580180</v>
      </c>
      <c r="J8" s="37">
        <f t="shared" si="0"/>
        <v>220058000</v>
      </c>
      <c r="K8" s="38">
        <f t="shared" si="0"/>
        <v>244371887</v>
      </c>
      <c r="L8" s="37">
        <f t="shared" si="0"/>
        <v>101161000</v>
      </c>
      <c r="M8" s="38">
        <f t="shared" si="0"/>
        <v>199293345</v>
      </c>
      <c r="N8" s="37">
        <f t="shared" si="0"/>
        <v>116961000</v>
      </c>
      <c r="O8" s="38">
        <f t="shared" si="0"/>
        <v>361794486</v>
      </c>
      <c r="P8" s="37">
        <f t="shared" si="0"/>
        <v>580140000</v>
      </c>
      <c r="Q8" s="38">
        <f t="shared" si="0"/>
        <v>947039898</v>
      </c>
      <c r="R8" s="16">
        <f>IF(($L8       =0),0,((($N8       -$L8       )/$L8       )*100))</f>
        <v>15.618667272960923</v>
      </c>
      <c r="S8" s="17">
        <f>IF(($M8       =0),0,((($O8       -$M8       )/$M8       )*100))</f>
        <v>81.538669040855325</v>
      </c>
      <c r="T8" s="16">
        <f>IF(($E8       =0),0,(($P8       /$E8       )*100))</f>
        <v>70.773119536230752</v>
      </c>
      <c r="U8" s="18">
        <f>IF(($E8       =0),0,(($Q8       /$E8       )*100))</f>
        <v>115.53240236276379</v>
      </c>
      <c r="V8" s="37">
        <f t="shared" ref="V8:W8" si="1">+V9+V28</f>
        <v>732481000</v>
      </c>
      <c r="W8" s="38">
        <f t="shared" si="1"/>
        <v>53209000</v>
      </c>
    </row>
    <row r="9" spans="1:23" ht="13" x14ac:dyDescent="0.3">
      <c r="A9" s="19" t="s">
        <v>35</v>
      </c>
      <c r="B9" s="39">
        <f t="shared" ref="B9:Q9" si="2">SUM(B10:B27)</f>
        <v>555152000</v>
      </c>
      <c r="C9" s="39">
        <f t="shared" si="2"/>
        <v>254800000</v>
      </c>
      <c r="D9" s="39">
        <f t="shared" si="2"/>
        <v>0</v>
      </c>
      <c r="E9" s="39">
        <f t="shared" si="2"/>
        <v>809952000</v>
      </c>
      <c r="F9" s="40">
        <f t="shared" si="2"/>
        <v>809952000</v>
      </c>
      <c r="G9" s="41">
        <f t="shared" si="2"/>
        <v>785952000</v>
      </c>
      <c r="H9" s="40">
        <f t="shared" si="2"/>
        <v>139872000</v>
      </c>
      <c r="I9" s="41">
        <f t="shared" si="2"/>
        <v>139782490</v>
      </c>
      <c r="J9" s="40">
        <f t="shared" si="2"/>
        <v>218623000</v>
      </c>
      <c r="K9" s="41">
        <f t="shared" si="2"/>
        <v>241940471</v>
      </c>
      <c r="L9" s="40">
        <f t="shared" si="2"/>
        <v>99688000</v>
      </c>
      <c r="M9" s="41">
        <f t="shared" si="2"/>
        <v>198495689</v>
      </c>
      <c r="N9" s="40">
        <f t="shared" si="2"/>
        <v>115212000</v>
      </c>
      <c r="O9" s="41">
        <f t="shared" si="2"/>
        <v>359284433</v>
      </c>
      <c r="P9" s="40">
        <f t="shared" si="2"/>
        <v>573395000</v>
      </c>
      <c r="Q9" s="41">
        <f t="shared" si="2"/>
        <v>939503083</v>
      </c>
      <c r="R9" s="20">
        <f>IF(($L9       =0),0,((($N9       -$L9       )/$L9       )*100))</f>
        <v>15.572586469785731</v>
      </c>
      <c r="S9" s="21">
        <f>IF(($M9       =0),0,((($O9       -$M9       )/$M9       )*100))</f>
        <v>81.003645373880147</v>
      </c>
      <c r="T9" s="20">
        <f>IF(($E9       =0),0,(($P9       /$E9       )*100))</f>
        <v>70.793701355142034</v>
      </c>
      <c r="U9" s="22">
        <f>IF(($E9       =0),0,(($Q9       /$E9       )*100))</f>
        <v>115.99490871063965</v>
      </c>
      <c r="V9" s="40">
        <f t="shared" ref="V9:W9" si="3">SUM(V10:V27)</f>
        <v>732481000</v>
      </c>
      <c r="W9" s="41">
        <f t="shared" si="3"/>
        <v>53209000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IF(($L10      =0),0,((($N10      -$L10      )/$L10      )*100))</f>
        <v>0</v>
      </c>
      <c r="S10" s="25">
        <f t="shared" ref="S10:S41" si="8">IF(($M10      =0),0,((($O10      -$M10      )/$M10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184733000</v>
      </c>
      <c r="C12" s="42">
        <v>250000000</v>
      </c>
      <c r="D12" s="42"/>
      <c r="E12" s="42">
        <f t="shared" si="4"/>
        <v>434733000</v>
      </c>
      <c r="F12" s="43">
        <v>434733000</v>
      </c>
      <c r="G12" s="44">
        <v>434733000</v>
      </c>
      <c r="H12" s="43">
        <v>11304000</v>
      </c>
      <c r="I12" s="44">
        <v>11646654</v>
      </c>
      <c r="J12" s="43">
        <v>88452000</v>
      </c>
      <c r="K12" s="44">
        <v>106592496</v>
      </c>
      <c r="L12" s="43">
        <v>42647000</v>
      </c>
      <c r="M12" s="44">
        <v>91878932</v>
      </c>
      <c r="N12" s="43">
        <v>90976000</v>
      </c>
      <c r="O12" s="44">
        <v>206001283</v>
      </c>
      <c r="P12" s="43">
        <f t="shared" si="5"/>
        <v>233379000</v>
      </c>
      <c r="Q12" s="44">
        <f t="shared" si="6"/>
        <v>416119365</v>
      </c>
      <c r="R12" s="24">
        <f t="shared" si="7"/>
        <v>113.32332872183272</v>
      </c>
      <c r="S12" s="25">
        <f t="shared" si="8"/>
        <v>124.20948798142322</v>
      </c>
      <c r="T12" s="24">
        <f t="shared" si="9"/>
        <v>53.683295263989613</v>
      </c>
      <c r="U12" s="26">
        <f t="shared" si="10"/>
        <v>95.718375416635041</v>
      </c>
      <c r="V12" s="43">
        <v>449969000</v>
      </c>
      <c r="W12" s="44">
        <v>53209000</v>
      </c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5000000</v>
      </c>
      <c r="C14" s="42"/>
      <c r="D14" s="42"/>
      <c r="E14" s="42">
        <f t="shared" si="4"/>
        <v>5000000</v>
      </c>
      <c r="F14" s="43">
        <v>5000000</v>
      </c>
      <c r="G14" s="44">
        <v>5000000</v>
      </c>
      <c r="H14" s="43">
        <v>114000</v>
      </c>
      <c r="I14" s="44">
        <v>114252</v>
      </c>
      <c r="J14" s="43">
        <v>346000</v>
      </c>
      <c r="K14" s="44">
        <v>283510</v>
      </c>
      <c r="L14" s="43">
        <v>1186000</v>
      </c>
      <c r="M14" s="44">
        <v>400682</v>
      </c>
      <c r="N14" s="43">
        <v>2758000</v>
      </c>
      <c r="O14" s="44">
        <v>3715278</v>
      </c>
      <c r="P14" s="43">
        <f t="shared" si="5"/>
        <v>4404000</v>
      </c>
      <c r="Q14" s="44">
        <f t="shared" si="6"/>
        <v>4513722</v>
      </c>
      <c r="R14" s="24">
        <f t="shared" si="7"/>
        <v>132.54637436762226</v>
      </c>
      <c r="S14" s="25">
        <f t="shared" si="8"/>
        <v>827.23855825816986</v>
      </c>
      <c r="T14" s="24">
        <f t="shared" si="9"/>
        <v>88.08</v>
      </c>
      <c r="U14" s="26">
        <f t="shared" si="10"/>
        <v>90.274439999999998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130521000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294000000</v>
      </c>
      <c r="C22" s="42"/>
      <c r="D22" s="42"/>
      <c r="E22" s="42">
        <f t="shared" si="4"/>
        <v>294000000</v>
      </c>
      <c r="F22" s="43">
        <v>294000000</v>
      </c>
      <c r="G22" s="44">
        <v>270000000</v>
      </c>
      <c r="H22" s="43">
        <v>113041000</v>
      </c>
      <c r="I22" s="44">
        <v>113528543</v>
      </c>
      <c r="J22" s="43">
        <v>101407000</v>
      </c>
      <c r="K22" s="44">
        <v>102332400</v>
      </c>
      <c r="L22" s="43">
        <v>51781000</v>
      </c>
      <c r="M22" s="44">
        <v>99994287</v>
      </c>
      <c r="N22" s="43"/>
      <c r="O22" s="44">
        <v>130135204</v>
      </c>
      <c r="P22" s="43">
        <f t="shared" si="5"/>
        <v>266229000</v>
      </c>
      <c r="Q22" s="44">
        <f t="shared" si="6"/>
        <v>445990434</v>
      </c>
      <c r="R22" s="24">
        <f t="shared" si="7"/>
        <v>-100</v>
      </c>
      <c r="S22" s="25">
        <f t="shared" si="8"/>
        <v>30.142639048968867</v>
      </c>
      <c r="T22" s="24">
        <f t="shared" si="9"/>
        <v>90.554081632653066</v>
      </c>
      <c r="U22" s="26">
        <f t="shared" si="10"/>
        <v>151.69742653061223</v>
      </c>
      <c r="V22" s="43">
        <v>151991000</v>
      </c>
      <c r="W22" s="44"/>
    </row>
    <row r="23" spans="1:23" ht="13" x14ac:dyDescent="0.3">
      <c r="A23" s="23" t="s">
        <v>49</v>
      </c>
      <c r="B23" s="42">
        <v>4000000</v>
      </c>
      <c r="C23" s="42">
        <v>-2200000</v>
      </c>
      <c r="D23" s="42"/>
      <c r="E23" s="42">
        <f t="shared" si="4"/>
        <v>1800000</v>
      </c>
      <c r="F23" s="43">
        <v>1800000</v>
      </c>
      <c r="G23" s="44">
        <v>1800000</v>
      </c>
      <c r="H23" s="43">
        <v>250000</v>
      </c>
      <c r="I23" s="44">
        <v>443087</v>
      </c>
      <c r="J23" s="43">
        <v>995000</v>
      </c>
      <c r="K23" s="44">
        <v>802554</v>
      </c>
      <c r="L23" s="43">
        <v>69000</v>
      </c>
      <c r="M23" s="44">
        <v>138376</v>
      </c>
      <c r="N23" s="43">
        <v>416000</v>
      </c>
      <c r="O23" s="44">
        <v>417903</v>
      </c>
      <c r="P23" s="43">
        <f t="shared" si="5"/>
        <v>1730000</v>
      </c>
      <c r="Q23" s="44">
        <f t="shared" si="6"/>
        <v>1801920</v>
      </c>
      <c r="R23" s="24">
        <f t="shared" si="7"/>
        <v>502.89855072463769</v>
      </c>
      <c r="S23" s="25">
        <f t="shared" si="8"/>
        <v>202.00540556165808</v>
      </c>
      <c r="T23" s="24">
        <f t="shared" si="9"/>
        <v>96.111111111111114</v>
      </c>
      <c r="U23" s="26">
        <f t="shared" si="10"/>
        <v>100.10666666666668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67419000</v>
      </c>
      <c r="C25" s="42">
        <v>7000000</v>
      </c>
      <c r="D25" s="42"/>
      <c r="E25" s="42">
        <f t="shared" si="4"/>
        <v>74419000</v>
      </c>
      <c r="F25" s="43">
        <v>74419000</v>
      </c>
      <c r="G25" s="44">
        <v>74419000</v>
      </c>
      <c r="H25" s="43">
        <v>15163000</v>
      </c>
      <c r="I25" s="44">
        <v>14049954</v>
      </c>
      <c r="J25" s="43">
        <v>27423000</v>
      </c>
      <c r="K25" s="44">
        <v>31929511</v>
      </c>
      <c r="L25" s="43">
        <v>4005000</v>
      </c>
      <c r="M25" s="44">
        <v>6083412</v>
      </c>
      <c r="N25" s="43">
        <v>21062000</v>
      </c>
      <c r="O25" s="44">
        <v>19014765</v>
      </c>
      <c r="P25" s="43">
        <f t="shared" si="5"/>
        <v>67653000</v>
      </c>
      <c r="Q25" s="44">
        <f t="shared" si="6"/>
        <v>71077642</v>
      </c>
      <c r="R25" s="24">
        <f t="shared" si="7"/>
        <v>425.89263420724092</v>
      </c>
      <c r="S25" s="25">
        <f t="shared" si="8"/>
        <v>212.5674374840961</v>
      </c>
      <c r="T25" s="24">
        <f t="shared" si="9"/>
        <v>90.908235799997314</v>
      </c>
      <c r="U25" s="26">
        <f t="shared" si="10"/>
        <v>95.510074040231657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9766000</v>
      </c>
      <c r="C28" s="39">
        <f t="shared" si="11"/>
        <v>0</v>
      </c>
      <c r="D28" s="39">
        <f t="shared" si="11"/>
        <v>0</v>
      </c>
      <c r="E28" s="39">
        <f t="shared" si="11"/>
        <v>9766000</v>
      </c>
      <c r="F28" s="40">
        <f t="shared" si="11"/>
        <v>9766000</v>
      </c>
      <c r="G28" s="41">
        <f t="shared" si="11"/>
        <v>9766000</v>
      </c>
      <c r="H28" s="40">
        <f t="shared" si="11"/>
        <v>2088000</v>
      </c>
      <c r="I28" s="41">
        <f t="shared" si="11"/>
        <v>1797690</v>
      </c>
      <c r="J28" s="40">
        <f t="shared" si="11"/>
        <v>1435000</v>
      </c>
      <c r="K28" s="41">
        <f t="shared" si="11"/>
        <v>2431416</v>
      </c>
      <c r="L28" s="40">
        <f t="shared" si="11"/>
        <v>1473000</v>
      </c>
      <c r="M28" s="41">
        <f t="shared" si="11"/>
        <v>797656</v>
      </c>
      <c r="N28" s="40">
        <f t="shared" si="11"/>
        <v>1749000</v>
      </c>
      <c r="O28" s="41">
        <f t="shared" si="11"/>
        <v>2510053</v>
      </c>
      <c r="P28" s="40">
        <f t="shared" si="11"/>
        <v>6745000</v>
      </c>
      <c r="Q28" s="41">
        <f t="shared" si="11"/>
        <v>7536815</v>
      </c>
      <c r="R28" s="20">
        <f t="shared" si="7"/>
        <v>18.737270875763748</v>
      </c>
      <c r="S28" s="21">
        <f t="shared" si="8"/>
        <v>214.67863339584983</v>
      </c>
      <c r="T28" s="20">
        <f t="shared" si="9"/>
        <v>69.066147859922182</v>
      </c>
      <c r="U28" s="22">
        <f t="shared" si="10"/>
        <v>77.174022117550692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247000</v>
      </c>
      <c r="I31" s="44">
        <v>119000</v>
      </c>
      <c r="J31" s="43">
        <v>344000</v>
      </c>
      <c r="K31" s="44">
        <v>505029</v>
      </c>
      <c r="L31" s="43">
        <v>196000</v>
      </c>
      <c r="M31" s="44">
        <v>195059</v>
      </c>
      <c r="N31" s="43"/>
      <c r="O31" s="44">
        <v>629712</v>
      </c>
      <c r="P31" s="43">
        <f t="shared" si="5"/>
        <v>787000</v>
      </c>
      <c r="Q31" s="44">
        <f t="shared" si="6"/>
        <v>1448800</v>
      </c>
      <c r="R31" s="24">
        <f t="shared" si="7"/>
        <v>-100</v>
      </c>
      <c r="S31" s="25">
        <f t="shared" si="8"/>
        <v>222.8315535299576</v>
      </c>
      <c r="T31" s="24">
        <f t="shared" si="9"/>
        <v>43.722222222222221</v>
      </c>
      <c r="U31" s="26">
        <f t="shared" si="10"/>
        <v>80.488888888888894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1966000</v>
      </c>
      <c r="C33" s="42"/>
      <c r="D33" s="42"/>
      <c r="E33" s="42">
        <f t="shared" si="4"/>
        <v>1966000</v>
      </c>
      <c r="F33" s="43">
        <v>1966000</v>
      </c>
      <c r="G33" s="44">
        <v>1966000</v>
      </c>
      <c r="H33" s="43">
        <v>197000</v>
      </c>
      <c r="I33" s="44">
        <v>355216</v>
      </c>
      <c r="J33" s="43">
        <v>419000</v>
      </c>
      <c r="K33" s="44">
        <v>1253079</v>
      </c>
      <c r="L33" s="43">
        <v>242000</v>
      </c>
      <c r="M33" s="44">
        <v>-433606</v>
      </c>
      <c r="N33" s="43">
        <v>444000</v>
      </c>
      <c r="O33" s="44">
        <v>395061</v>
      </c>
      <c r="P33" s="43">
        <f t="shared" si="5"/>
        <v>1302000</v>
      </c>
      <c r="Q33" s="44">
        <f t="shared" si="6"/>
        <v>1569750</v>
      </c>
      <c r="R33" s="24">
        <f t="shared" si="7"/>
        <v>83.471074380165291</v>
      </c>
      <c r="S33" s="25">
        <f t="shared" si="8"/>
        <v>-191.11059348809749</v>
      </c>
      <c r="T33" s="24">
        <f t="shared" si="9"/>
        <v>66.225839267548324</v>
      </c>
      <c r="U33" s="26">
        <f t="shared" si="10"/>
        <v>79.844862665310274</v>
      </c>
      <c r="V33" s="43"/>
      <c r="W33" s="44"/>
    </row>
    <row r="34" spans="1:23" ht="13" x14ac:dyDescent="0.3">
      <c r="A34" s="23" t="s">
        <v>60</v>
      </c>
      <c r="B34" s="42">
        <v>6000000</v>
      </c>
      <c r="C34" s="42"/>
      <c r="D34" s="42"/>
      <c r="E34" s="42">
        <f t="shared" si="4"/>
        <v>6000000</v>
      </c>
      <c r="F34" s="43">
        <v>6000000</v>
      </c>
      <c r="G34" s="44">
        <v>6000000</v>
      </c>
      <c r="H34" s="43">
        <v>1644000</v>
      </c>
      <c r="I34" s="44">
        <v>1323474</v>
      </c>
      <c r="J34" s="43">
        <v>672000</v>
      </c>
      <c r="K34" s="44">
        <v>673308</v>
      </c>
      <c r="L34" s="43">
        <v>1035000</v>
      </c>
      <c r="M34" s="44">
        <v>1036203</v>
      </c>
      <c r="N34" s="43">
        <v>1305000</v>
      </c>
      <c r="O34" s="44">
        <v>1485280</v>
      </c>
      <c r="P34" s="43">
        <f t="shared" si="5"/>
        <v>4656000</v>
      </c>
      <c r="Q34" s="44">
        <f t="shared" si="6"/>
        <v>4518265</v>
      </c>
      <c r="R34" s="24">
        <f t="shared" si="7"/>
        <v>26.086956521739129</v>
      </c>
      <c r="S34" s="25">
        <f t="shared" si="8"/>
        <v>43.338708727923006</v>
      </c>
      <c r="T34" s="24">
        <f t="shared" si="9"/>
        <v>77.600000000000009</v>
      </c>
      <c r="U34" s="26">
        <f t="shared" si="10"/>
        <v>75.304416666666668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500000</v>
      </c>
      <c r="C43" s="45">
        <f t="shared" si="20"/>
        <v>-50000</v>
      </c>
      <c r="D43" s="45">
        <f t="shared" si="20"/>
        <v>0</v>
      </c>
      <c r="E43" s="45">
        <f t="shared" si="20"/>
        <v>450000</v>
      </c>
      <c r="F43" s="46">
        <f t="shared" si="20"/>
        <v>450000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500000</v>
      </c>
      <c r="C44" s="39">
        <f t="shared" si="22"/>
        <v>-50000</v>
      </c>
      <c r="D44" s="39">
        <f t="shared" si="22"/>
        <v>0</v>
      </c>
      <c r="E44" s="39">
        <f t="shared" si="22"/>
        <v>450000</v>
      </c>
      <c r="F44" s="40">
        <f t="shared" si="22"/>
        <v>450000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500000</v>
      </c>
      <c r="C47" s="42">
        <v>-50000</v>
      </c>
      <c r="D47" s="42"/>
      <c r="E47" s="42">
        <f t="shared" si="13"/>
        <v>450000</v>
      </c>
      <c r="F47" s="43">
        <v>450000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565418000</v>
      </c>
      <c r="C61" s="39">
        <f t="shared" si="26"/>
        <v>254750000</v>
      </c>
      <c r="D61" s="39">
        <f t="shared" si="26"/>
        <v>0</v>
      </c>
      <c r="E61" s="39">
        <f t="shared" si="26"/>
        <v>820168000</v>
      </c>
      <c r="F61" s="40">
        <f t="shared" si="26"/>
        <v>820168000</v>
      </c>
      <c r="G61" s="41">
        <f t="shared" si="26"/>
        <v>795718000</v>
      </c>
      <c r="H61" s="40">
        <f t="shared" si="26"/>
        <v>141960000</v>
      </c>
      <c r="I61" s="41">
        <f t="shared" si="26"/>
        <v>141580180</v>
      </c>
      <c r="J61" s="40">
        <f t="shared" si="26"/>
        <v>220058000</v>
      </c>
      <c r="K61" s="41">
        <f t="shared" si="26"/>
        <v>244371887</v>
      </c>
      <c r="L61" s="40">
        <f t="shared" si="26"/>
        <v>101161000</v>
      </c>
      <c r="M61" s="41">
        <f t="shared" si="26"/>
        <v>199293345</v>
      </c>
      <c r="N61" s="40">
        <f t="shared" si="26"/>
        <v>116961000</v>
      </c>
      <c r="O61" s="41">
        <f t="shared" si="26"/>
        <v>361794486</v>
      </c>
      <c r="P61" s="40">
        <f t="shared" si="26"/>
        <v>580140000</v>
      </c>
      <c r="Q61" s="41">
        <f t="shared" si="26"/>
        <v>947039898</v>
      </c>
      <c r="R61" s="20">
        <f t="shared" si="16"/>
        <v>15.618667272960923</v>
      </c>
      <c r="S61" s="21">
        <f t="shared" si="17"/>
        <v>81.538669040855325</v>
      </c>
      <c r="T61" s="20">
        <f t="shared" si="18"/>
        <v>70.734288584777744</v>
      </c>
      <c r="U61" s="22">
        <f t="shared" si="19"/>
        <v>115.46901342164044</v>
      </c>
      <c r="V61" s="40">
        <f t="shared" ref="V61:W61" si="27">+V8+V43</f>
        <v>732481000</v>
      </c>
      <c r="W61" s="41">
        <f t="shared" si="27"/>
        <v>53209000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565418000</v>
      </c>
      <c r="C65" s="48">
        <f t="shared" si="30"/>
        <v>254750000</v>
      </c>
      <c r="D65" s="48">
        <f t="shared" si="30"/>
        <v>0</v>
      </c>
      <c r="E65" s="48">
        <f t="shared" si="30"/>
        <v>820168000</v>
      </c>
      <c r="F65" s="49">
        <f t="shared" si="30"/>
        <v>820168000</v>
      </c>
      <c r="G65" s="50">
        <f t="shared" si="30"/>
        <v>795718000</v>
      </c>
      <c r="H65" s="49">
        <f t="shared" si="30"/>
        <v>141960000</v>
      </c>
      <c r="I65" s="50">
        <f t="shared" si="30"/>
        <v>141580180</v>
      </c>
      <c r="J65" s="49">
        <f t="shared" si="30"/>
        <v>220058000</v>
      </c>
      <c r="K65" s="50">
        <f t="shared" si="30"/>
        <v>244371887</v>
      </c>
      <c r="L65" s="49">
        <f t="shared" si="30"/>
        <v>101161000</v>
      </c>
      <c r="M65" s="51">
        <f t="shared" si="30"/>
        <v>199293345</v>
      </c>
      <c r="N65" s="49">
        <f t="shared" si="30"/>
        <v>116961000</v>
      </c>
      <c r="O65" s="50">
        <f t="shared" si="30"/>
        <v>361794486</v>
      </c>
      <c r="P65" s="49">
        <f t="shared" si="30"/>
        <v>580140000</v>
      </c>
      <c r="Q65" s="50">
        <f t="shared" si="30"/>
        <v>947039898</v>
      </c>
      <c r="R65" s="34">
        <f t="shared" si="16"/>
        <v>15.618667272960923</v>
      </c>
      <c r="S65" s="35">
        <f t="shared" si="17"/>
        <v>81.538669040855325</v>
      </c>
      <c r="T65" s="34">
        <f t="shared" si="18"/>
        <v>70.734288584777744</v>
      </c>
      <c r="U65" s="35">
        <f t="shared" si="19"/>
        <v>115.46901342164044</v>
      </c>
      <c r="V65" s="49">
        <f>+V61+V62</f>
        <v>732481000</v>
      </c>
      <c r="W65" s="50">
        <f>+W61+W62</f>
        <v>53209000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177162000</v>
      </c>
      <c r="C8" s="36">
        <f t="shared" si="0"/>
        <v>-4856000</v>
      </c>
      <c r="D8" s="36">
        <f t="shared" si="0"/>
        <v>0</v>
      </c>
      <c r="E8" s="36">
        <f t="shared" si="0"/>
        <v>172306000</v>
      </c>
      <c r="F8" s="37">
        <f t="shared" si="0"/>
        <v>177306000</v>
      </c>
      <c r="G8" s="38">
        <f t="shared" si="0"/>
        <v>172306000</v>
      </c>
      <c r="H8" s="37">
        <f t="shared" si="0"/>
        <v>15477000</v>
      </c>
      <c r="I8" s="38">
        <f t="shared" si="0"/>
        <v>198095</v>
      </c>
      <c r="J8" s="37">
        <f t="shared" si="0"/>
        <v>82981000</v>
      </c>
      <c r="K8" s="38">
        <f t="shared" si="0"/>
        <v>46082207</v>
      </c>
      <c r="L8" s="37">
        <f t="shared" si="0"/>
        <v>64378000</v>
      </c>
      <c r="M8" s="38">
        <f t="shared" si="0"/>
        <v>54598095</v>
      </c>
      <c r="N8" s="37">
        <f t="shared" si="0"/>
        <v>4900000</v>
      </c>
      <c r="O8" s="38">
        <f t="shared" si="0"/>
        <v>67817413</v>
      </c>
      <c r="P8" s="37">
        <f t="shared" si="0"/>
        <v>167736000</v>
      </c>
      <c r="Q8" s="38">
        <f t="shared" si="0"/>
        <v>168695810</v>
      </c>
      <c r="R8" s="16">
        <f>IF(($L8       =0),0,((($N8       -$L8       )/$L8       )*100))</f>
        <v>-92.388704215725866</v>
      </c>
      <c r="S8" s="17">
        <f>IF(($M8       =0),0,((($O8       -$M8       )/$M8       )*100))</f>
        <v>24.21204988928643</v>
      </c>
      <c r="T8" s="16">
        <f>IF(($E8       =0),0,(($P8       /$E8       )*100))</f>
        <v>97.347741808178483</v>
      </c>
      <c r="U8" s="18">
        <f>IF(($E8       =0),0,(($Q8       /$E8       )*100))</f>
        <v>97.904779868373708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165793000</v>
      </c>
      <c r="C9" s="39">
        <f t="shared" si="2"/>
        <v>-4856000</v>
      </c>
      <c r="D9" s="39">
        <f t="shared" si="2"/>
        <v>0</v>
      </c>
      <c r="E9" s="39">
        <f t="shared" si="2"/>
        <v>160937000</v>
      </c>
      <c r="F9" s="40">
        <f t="shared" si="2"/>
        <v>165937000</v>
      </c>
      <c r="G9" s="41">
        <f t="shared" si="2"/>
        <v>160937000</v>
      </c>
      <c r="H9" s="40">
        <f t="shared" si="2"/>
        <v>15178000</v>
      </c>
      <c r="I9" s="41">
        <f t="shared" si="2"/>
        <v>0</v>
      </c>
      <c r="J9" s="40">
        <f t="shared" si="2"/>
        <v>81279000</v>
      </c>
      <c r="K9" s="41">
        <f t="shared" si="2"/>
        <v>45757706</v>
      </c>
      <c r="L9" s="40">
        <f t="shared" si="2"/>
        <v>60586000</v>
      </c>
      <c r="M9" s="41">
        <f t="shared" si="2"/>
        <v>51070424</v>
      </c>
      <c r="N9" s="40">
        <f t="shared" si="2"/>
        <v>3355000</v>
      </c>
      <c r="O9" s="41">
        <f t="shared" si="2"/>
        <v>63441495</v>
      </c>
      <c r="P9" s="40">
        <f t="shared" si="2"/>
        <v>160398000</v>
      </c>
      <c r="Q9" s="41">
        <f t="shared" si="2"/>
        <v>160269625</v>
      </c>
      <c r="R9" s="20">
        <f>IF(($L9       =0),0,((($N9       -$L9       )/$L9       )*100))</f>
        <v>-94.462417060046874</v>
      </c>
      <c r="S9" s="21">
        <f>IF(($M9       =0),0,((($O9       -$M9       )/$M9       )*100))</f>
        <v>24.223552559500973</v>
      </c>
      <c r="T9" s="20">
        <f>IF(($E9       =0),0,(($P9       /$E9       )*100))</f>
        <v>99.665086338132312</v>
      </c>
      <c r="U9" s="22">
        <f>IF(($E9       =0),0,(($Q9       /$E9       )*100))</f>
        <v>99.585319100020513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160793000</v>
      </c>
      <c r="C10" s="42">
        <v>-395000</v>
      </c>
      <c r="D10" s="42"/>
      <c r="E10" s="42">
        <f t="shared" ref="E10:E41" si="4">$B10      +$C10      +$D10</f>
        <v>160398000</v>
      </c>
      <c r="F10" s="43">
        <v>160398000</v>
      </c>
      <c r="G10" s="44">
        <v>160398000</v>
      </c>
      <c r="H10" s="43">
        <v>15178000</v>
      </c>
      <c r="I10" s="44"/>
      <c r="J10" s="43">
        <v>81279000</v>
      </c>
      <c r="K10" s="44">
        <v>45757706</v>
      </c>
      <c r="L10" s="43">
        <v>60586000</v>
      </c>
      <c r="M10" s="44">
        <v>51070424</v>
      </c>
      <c r="N10" s="43">
        <v>3355000</v>
      </c>
      <c r="O10" s="44">
        <v>63441495</v>
      </c>
      <c r="P10" s="43">
        <f t="shared" ref="P10:P41" si="5">$H10      +$J10      +$L10      +$N10</f>
        <v>160398000</v>
      </c>
      <c r="Q10" s="44">
        <f t="shared" ref="Q10:Q41" si="6">$I10      +$K10      +$M10      +$O10</f>
        <v>160269625</v>
      </c>
      <c r="R10" s="24">
        <f t="shared" ref="R10:R41" si="7">IF(($L10      =0),0,((($N10      -$L10      )/$L10      )*100))</f>
        <v>-94.462417060046874</v>
      </c>
      <c r="S10" s="25">
        <f t="shared" ref="S10:S41" si="8">IF(($M10      =0),0,((($O10      -$M10      )/$M10      )*100))</f>
        <v>24.223552559500973</v>
      </c>
      <c r="T10" s="24">
        <f t="shared" ref="T10:T41" si="9">IF(($E10      =0),0,(($P10      /$E10      )*100))</f>
        <v>100</v>
      </c>
      <c r="U10" s="26">
        <f t="shared" ref="U10:U41" si="10">IF(($E10      =0),0,(($Q10      /$E10      )*100))</f>
        <v>99.919964712776959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>
        <v>539000</v>
      </c>
      <c r="D13" s="42"/>
      <c r="E13" s="42">
        <f t="shared" si="4"/>
        <v>539000</v>
      </c>
      <c r="F13" s="43">
        <v>539000</v>
      </c>
      <c r="G13" s="44">
        <v>539000</v>
      </c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5000000</v>
      </c>
      <c r="C14" s="42">
        <v>-5000000</v>
      </c>
      <c r="D14" s="42"/>
      <c r="E14" s="42">
        <f t="shared" si="4"/>
        <v>0</v>
      </c>
      <c r="F14" s="43">
        <v>5000000</v>
      </c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11369000</v>
      </c>
      <c r="C28" s="39">
        <f t="shared" si="11"/>
        <v>0</v>
      </c>
      <c r="D28" s="39">
        <f t="shared" si="11"/>
        <v>0</v>
      </c>
      <c r="E28" s="39">
        <f t="shared" si="11"/>
        <v>11369000</v>
      </c>
      <c r="F28" s="40">
        <f t="shared" si="11"/>
        <v>11369000</v>
      </c>
      <c r="G28" s="41">
        <f t="shared" si="11"/>
        <v>11369000</v>
      </c>
      <c r="H28" s="40">
        <f t="shared" si="11"/>
        <v>299000</v>
      </c>
      <c r="I28" s="41">
        <f t="shared" si="11"/>
        <v>198095</v>
      </c>
      <c r="J28" s="40">
        <f t="shared" si="11"/>
        <v>1702000</v>
      </c>
      <c r="K28" s="41">
        <f t="shared" si="11"/>
        <v>324501</v>
      </c>
      <c r="L28" s="40">
        <f t="shared" si="11"/>
        <v>3792000</v>
      </c>
      <c r="M28" s="41">
        <f t="shared" si="11"/>
        <v>3527671</v>
      </c>
      <c r="N28" s="40">
        <f t="shared" si="11"/>
        <v>1545000</v>
      </c>
      <c r="O28" s="41">
        <f t="shared" si="11"/>
        <v>4375918</v>
      </c>
      <c r="P28" s="40">
        <f t="shared" si="11"/>
        <v>7338000</v>
      </c>
      <c r="Q28" s="41">
        <f t="shared" si="11"/>
        <v>8426185</v>
      </c>
      <c r="R28" s="20">
        <f t="shared" si="7"/>
        <v>-59.256329113924053</v>
      </c>
      <c r="S28" s="21">
        <f t="shared" si="8"/>
        <v>24.045524653517859</v>
      </c>
      <c r="T28" s="20">
        <f t="shared" si="9"/>
        <v>64.543935262556076</v>
      </c>
      <c r="U28" s="22">
        <f t="shared" si="10"/>
        <v>74.115445509719407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299000</v>
      </c>
      <c r="I31" s="44">
        <v>198095</v>
      </c>
      <c r="J31" s="43">
        <v>329000</v>
      </c>
      <c r="K31" s="44">
        <v>324501</v>
      </c>
      <c r="L31" s="43">
        <v>328000</v>
      </c>
      <c r="M31" s="44">
        <v>484894</v>
      </c>
      <c r="N31" s="43"/>
      <c r="O31" s="44">
        <v>269039</v>
      </c>
      <c r="P31" s="43">
        <f t="shared" si="5"/>
        <v>956000</v>
      </c>
      <c r="Q31" s="44">
        <f t="shared" si="6"/>
        <v>1276529</v>
      </c>
      <c r="R31" s="24">
        <f t="shared" si="7"/>
        <v>-100</v>
      </c>
      <c r="S31" s="25">
        <f t="shared" si="8"/>
        <v>-44.515914818496412</v>
      </c>
      <c r="T31" s="24">
        <f t="shared" si="9"/>
        <v>47.8</v>
      </c>
      <c r="U31" s="26">
        <f t="shared" si="10"/>
        <v>63.826450000000001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3869000</v>
      </c>
      <c r="C33" s="42"/>
      <c r="D33" s="42"/>
      <c r="E33" s="42">
        <f t="shared" si="4"/>
        <v>3869000</v>
      </c>
      <c r="F33" s="43">
        <v>3869000</v>
      </c>
      <c r="G33" s="44">
        <v>3869000</v>
      </c>
      <c r="H33" s="43"/>
      <c r="I33" s="44"/>
      <c r="J33" s="43">
        <v>1373000</v>
      </c>
      <c r="K33" s="44"/>
      <c r="L33" s="43">
        <v>1912000</v>
      </c>
      <c r="M33" s="44">
        <v>2123810</v>
      </c>
      <c r="N33" s="43">
        <v>580000</v>
      </c>
      <c r="O33" s="44">
        <v>1744213</v>
      </c>
      <c r="P33" s="43">
        <f t="shared" si="5"/>
        <v>3865000</v>
      </c>
      <c r="Q33" s="44">
        <f t="shared" si="6"/>
        <v>3868023</v>
      </c>
      <c r="R33" s="24">
        <f t="shared" si="7"/>
        <v>-69.6652719665272</v>
      </c>
      <c r="S33" s="25">
        <f t="shared" si="8"/>
        <v>-17.873397337803286</v>
      </c>
      <c r="T33" s="24">
        <f t="shared" si="9"/>
        <v>99.896614112173694</v>
      </c>
      <c r="U33" s="26">
        <f t="shared" si="10"/>
        <v>99.974747996898429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5500000</v>
      </c>
      <c r="C36" s="42"/>
      <c r="D36" s="42"/>
      <c r="E36" s="42">
        <f t="shared" si="4"/>
        <v>5500000</v>
      </c>
      <c r="F36" s="43">
        <v>5500000</v>
      </c>
      <c r="G36" s="44">
        <v>5500000</v>
      </c>
      <c r="H36" s="43"/>
      <c r="I36" s="44"/>
      <c r="J36" s="43"/>
      <c r="K36" s="44"/>
      <c r="L36" s="43">
        <v>1552000</v>
      </c>
      <c r="M36" s="44">
        <v>918967</v>
      </c>
      <c r="N36" s="43">
        <v>965000</v>
      </c>
      <c r="O36" s="44">
        <v>2362666</v>
      </c>
      <c r="P36" s="43">
        <f t="shared" si="5"/>
        <v>2517000</v>
      </c>
      <c r="Q36" s="44">
        <f t="shared" si="6"/>
        <v>3281633</v>
      </c>
      <c r="R36" s="24">
        <f t="shared" si="7"/>
        <v>-37.822164948453604</v>
      </c>
      <c r="S36" s="25">
        <f t="shared" si="8"/>
        <v>157.10020055127117</v>
      </c>
      <c r="T36" s="24">
        <f t="shared" si="9"/>
        <v>45.763636363636365</v>
      </c>
      <c r="U36" s="26">
        <f t="shared" si="10"/>
        <v>59.66605454545455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595319000</v>
      </c>
      <c r="C43" s="45">
        <f t="shared" si="20"/>
        <v>11896000</v>
      </c>
      <c r="D43" s="45">
        <f t="shared" si="20"/>
        <v>0</v>
      </c>
      <c r="E43" s="45">
        <f t="shared" si="20"/>
        <v>607215000</v>
      </c>
      <c r="F43" s="46">
        <f t="shared" si="20"/>
        <v>595219000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-3778000</v>
      </c>
      <c r="O43" s="47">
        <f t="shared" si="20"/>
        <v>0</v>
      </c>
      <c r="P43" s="46">
        <f t="shared" si="20"/>
        <v>-3778000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-0.62218489332444027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595319000</v>
      </c>
      <c r="C44" s="39">
        <f t="shared" si="22"/>
        <v>11896000</v>
      </c>
      <c r="D44" s="39">
        <f t="shared" si="22"/>
        <v>0</v>
      </c>
      <c r="E44" s="39">
        <f t="shared" si="22"/>
        <v>607215000</v>
      </c>
      <c r="F44" s="40">
        <f t="shared" si="22"/>
        <v>595219000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-3778000</v>
      </c>
      <c r="O44" s="41">
        <f t="shared" si="22"/>
        <v>0</v>
      </c>
      <c r="P44" s="40">
        <f t="shared" si="22"/>
        <v>-3778000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-0.62218489332444027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556863000</v>
      </c>
      <c r="C45" s="42"/>
      <c r="D45" s="42"/>
      <c r="E45" s="42">
        <f t="shared" si="13"/>
        <v>556863000</v>
      </c>
      <c r="F45" s="43">
        <v>556863000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47000</v>
      </c>
      <c r="C46" s="42">
        <v>11896000</v>
      </c>
      <c r="D46" s="42"/>
      <c r="E46" s="42">
        <f t="shared" si="13"/>
        <v>11943000</v>
      </c>
      <c r="F46" s="43">
        <v>47000</v>
      </c>
      <c r="G46" s="44"/>
      <c r="H46" s="43"/>
      <c r="I46" s="44"/>
      <c r="J46" s="43"/>
      <c r="K46" s="44"/>
      <c r="L46" s="43"/>
      <c r="M46" s="44"/>
      <c r="N46" s="43">
        <v>-3778000</v>
      </c>
      <c r="O46" s="44"/>
      <c r="P46" s="43">
        <f t="shared" si="14"/>
        <v>-3778000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-31.633592899606466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</v>
      </c>
      <c r="C47" s="42"/>
      <c r="D47" s="42"/>
      <c r="E47" s="42">
        <f t="shared" si="13"/>
        <v>100000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38309000</v>
      </c>
      <c r="C54" s="42"/>
      <c r="D54" s="42"/>
      <c r="E54" s="42">
        <f t="shared" si="13"/>
        <v>38309000</v>
      </c>
      <c r="F54" s="43">
        <v>38309000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772481000</v>
      </c>
      <c r="C61" s="39">
        <f t="shared" si="26"/>
        <v>7040000</v>
      </c>
      <c r="D61" s="39">
        <f t="shared" si="26"/>
        <v>0</v>
      </c>
      <c r="E61" s="39">
        <f t="shared" si="26"/>
        <v>779521000</v>
      </c>
      <c r="F61" s="40">
        <f t="shared" si="26"/>
        <v>772525000</v>
      </c>
      <c r="G61" s="41">
        <f t="shared" si="26"/>
        <v>172306000</v>
      </c>
      <c r="H61" s="40">
        <f t="shared" si="26"/>
        <v>15477000</v>
      </c>
      <c r="I61" s="41">
        <f t="shared" si="26"/>
        <v>198095</v>
      </c>
      <c r="J61" s="40">
        <f t="shared" si="26"/>
        <v>82981000</v>
      </c>
      <c r="K61" s="41">
        <f t="shared" si="26"/>
        <v>46082207</v>
      </c>
      <c r="L61" s="40">
        <f t="shared" si="26"/>
        <v>64378000</v>
      </c>
      <c r="M61" s="41">
        <f t="shared" si="26"/>
        <v>54598095</v>
      </c>
      <c r="N61" s="40">
        <f t="shared" si="26"/>
        <v>1122000</v>
      </c>
      <c r="O61" s="41">
        <f t="shared" si="26"/>
        <v>67817413</v>
      </c>
      <c r="P61" s="40">
        <f t="shared" si="26"/>
        <v>163958000</v>
      </c>
      <c r="Q61" s="41">
        <f t="shared" si="26"/>
        <v>168695810</v>
      </c>
      <c r="R61" s="20">
        <f t="shared" si="16"/>
        <v>-98.257168597968246</v>
      </c>
      <c r="S61" s="21">
        <f t="shared" si="17"/>
        <v>24.21204988928643</v>
      </c>
      <c r="T61" s="20">
        <f t="shared" si="18"/>
        <v>21.033172935687428</v>
      </c>
      <c r="U61" s="22">
        <f t="shared" si="19"/>
        <v>21.640957716341187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772481000</v>
      </c>
      <c r="C65" s="48">
        <f t="shared" si="30"/>
        <v>7040000</v>
      </c>
      <c r="D65" s="48">
        <f t="shared" si="30"/>
        <v>0</v>
      </c>
      <c r="E65" s="48">
        <f t="shared" si="30"/>
        <v>779521000</v>
      </c>
      <c r="F65" s="49">
        <f t="shared" si="30"/>
        <v>772525000</v>
      </c>
      <c r="G65" s="50">
        <f t="shared" si="30"/>
        <v>172306000</v>
      </c>
      <c r="H65" s="49">
        <f t="shared" si="30"/>
        <v>15477000</v>
      </c>
      <c r="I65" s="50">
        <f t="shared" si="30"/>
        <v>198095</v>
      </c>
      <c r="J65" s="49">
        <f t="shared" si="30"/>
        <v>82981000</v>
      </c>
      <c r="K65" s="50">
        <f t="shared" si="30"/>
        <v>46082207</v>
      </c>
      <c r="L65" s="49">
        <f t="shared" si="30"/>
        <v>64378000</v>
      </c>
      <c r="M65" s="51">
        <f t="shared" si="30"/>
        <v>54598095</v>
      </c>
      <c r="N65" s="49">
        <f t="shared" si="30"/>
        <v>1122000</v>
      </c>
      <c r="O65" s="50">
        <f t="shared" si="30"/>
        <v>67817413</v>
      </c>
      <c r="P65" s="49">
        <f t="shared" si="30"/>
        <v>163958000</v>
      </c>
      <c r="Q65" s="50">
        <f t="shared" si="30"/>
        <v>168695810</v>
      </c>
      <c r="R65" s="34">
        <f t="shared" si="16"/>
        <v>-98.257168597968246</v>
      </c>
      <c r="S65" s="35">
        <f t="shared" si="17"/>
        <v>24.21204988928643</v>
      </c>
      <c r="T65" s="34">
        <f t="shared" si="18"/>
        <v>21.033172935687428</v>
      </c>
      <c r="U65" s="35">
        <f t="shared" si="19"/>
        <v>21.640957716341187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318048000</v>
      </c>
      <c r="C8" s="36">
        <f t="shared" si="0"/>
        <v>660000</v>
      </c>
      <c r="D8" s="36">
        <f t="shared" si="0"/>
        <v>0</v>
      </c>
      <c r="E8" s="36">
        <f t="shared" si="0"/>
        <v>318708000</v>
      </c>
      <c r="F8" s="37">
        <f t="shared" si="0"/>
        <v>318708000</v>
      </c>
      <c r="G8" s="38">
        <f t="shared" si="0"/>
        <v>318708000</v>
      </c>
      <c r="H8" s="37">
        <f t="shared" si="0"/>
        <v>77033000</v>
      </c>
      <c r="I8" s="38">
        <f t="shared" si="0"/>
        <v>64012070</v>
      </c>
      <c r="J8" s="37">
        <f t="shared" si="0"/>
        <v>51220000</v>
      </c>
      <c r="K8" s="38">
        <f t="shared" si="0"/>
        <v>102523189</v>
      </c>
      <c r="L8" s="37">
        <f t="shared" si="0"/>
        <v>29628000</v>
      </c>
      <c r="M8" s="38">
        <f t="shared" si="0"/>
        <v>-17541431</v>
      </c>
      <c r="N8" s="37">
        <f t="shared" si="0"/>
        <v>119660000</v>
      </c>
      <c r="O8" s="38">
        <f t="shared" si="0"/>
        <v>169703324</v>
      </c>
      <c r="P8" s="37">
        <f t="shared" si="0"/>
        <v>277541000</v>
      </c>
      <c r="Q8" s="38">
        <f t="shared" si="0"/>
        <v>318697152</v>
      </c>
      <c r="R8" s="16">
        <f>IF(($L8       =0),0,((($N8       -$L8       )/$L8       )*100))</f>
        <v>303.87471310922103</v>
      </c>
      <c r="S8" s="17">
        <f>IF(($M8       =0),0,((($O8       -$M8       )/$M8       )*100))</f>
        <v>-1067.4428728192129</v>
      </c>
      <c r="T8" s="16">
        <f>IF(($E8       =0),0,(($P8       /$E8       )*100))</f>
        <v>87.08316076157486</v>
      </c>
      <c r="U8" s="18">
        <f>IF(($E8       =0),0,(($Q8       /$E8       )*100))</f>
        <v>99.996596257389214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313747000</v>
      </c>
      <c r="C9" s="39">
        <f t="shared" si="2"/>
        <v>360000</v>
      </c>
      <c r="D9" s="39">
        <f t="shared" si="2"/>
        <v>0</v>
      </c>
      <c r="E9" s="39">
        <f t="shared" si="2"/>
        <v>314107000</v>
      </c>
      <c r="F9" s="40">
        <f t="shared" si="2"/>
        <v>314107000</v>
      </c>
      <c r="G9" s="41">
        <f t="shared" si="2"/>
        <v>314107000</v>
      </c>
      <c r="H9" s="40">
        <f t="shared" si="2"/>
        <v>75253000</v>
      </c>
      <c r="I9" s="41">
        <f t="shared" si="2"/>
        <v>63939069</v>
      </c>
      <c r="J9" s="40">
        <f t="shared" si="2"/>
        <v>51220000</v>
      </c>
      <c r="K9" s="41">
        <f t="shared" si="2"/>
        <v>102349696</v>
      </c>
      <c r="L9" s="40">
        <f t="shared" si="2"/>
        <v>29561000</v>
      </c>
      <c r="M9" s="41">
        <f t="shared" si="2"/>
        <v>-19122790</v>
      </c>
      <c r="N9" s="40">
        <f t="shared" si="2"/>
        <v>119360000</v>
      </c>
      <c r="O9" s="41">
        <f t="shared" si="2"/>
        <v>166930176</v>
      </c>
      <c r="P9" s="40">
        <f t="shared" si="2"/>
        <v>275394000</v>
      </c>
      <c r="Q9" s="41">
        <f t="shared" si="2"/>
        <v>314096151</v>
      </c>
      <c r="R9" s="20">
        <f>IF(($L9       =0),0,((($N9       -$L9       )/$L9       )*100))</f>
        <v>303.77524440986434</v>
      </c>
      <c r="S9" s="21">
        <f>IF(($M9       =0),0,((($O9       -$M9       )/$M9       )*100))</f>
        <v>-972.9383944497639</v>
      </c>
      <c r="T9" s="20">
        <f>IF(($E9       =0),0,(($P9       /$E9       )*100))</f>
        <v>87.675218954050692</v>
      </c>
      <c r="U9" s="22">
        <f>IF(($E9       =0),0,(($Q9       /$E9       )*100))</f>
        <v>99.99654608143085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IF(($L10      =0),0,((($N10      -$L10      )/$L10      )*100))</f>
        <v>0</v>
      </c>
      <c r="S10" s="25">
        <f t="shared" ref="S10:S41" si="8">IF(($M10      =0),0,((($O10      -$M10      )/$M10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61286000</v>
      </c>
      <c r="C14" s="42">
        <v>20360000</v>
      </c>
      <c r="D14" s="42"/>
      <c r="E14" s="42">
        <f t="shared" si="4"/>
        <v>81646000</v>
      </c>
      <c r="F14" s="43">
        <v>81646000</v>
      </c>
      <c r="G14" s="44">
        <v>81646000</v>
      </c>
      <c r="H14" s="43">
        <v>35000000</v>
      </c>
      <c r="I14" s="44">
        <v>20665899</v>
      </c>
      <c r="J14" s="43"/>
      <c r="K14" s="44">
        <v>15626294</v>
      </c>
      <c r="L14" s="43"/>
      <c r="M14" s="44">
        <v>7652433</v>
      </c>
      <c r="N14" s="43">
        <v>33884000</v>
      </c>
      <c r="O14" s="44">
        <v>37701375</v>
      </c>
      <c r="P14" s="43">
        <f t="shared" si="5"/>
        <v>68884000</v>
      </c>
      <c r="Q14" s="44">
        <f t="shared" si="6"/>
        <v>81646001</v>
      </c>
      <c r="R14" s="24">
        <f t="shared" si="7"/>
        <v>0</v>
      </c>
      <c r="S14" s="25">
        <f t="shared" si="8"/>
        <v>392.67174243799326</v>
      </c>
      <c r="T14" s="24">
        <f t="shared" si="9"/>
        <v>84.369105651226022</v>
      </c>
      <c r="U14" s="26">
        <f t="shared" si="10"/>
        <v>100.00000122479975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100000000</v>
      </c>
      <c r="C23" s="42"/>
      <c r="D23" s="42"/>
      <c r="E23" s="42">
        <f t="shared" si="4"/>
        <v>100000000</v>
      </c>
      <c r="F23" s="43">
        <v>100000000</v>
      </c>
      <c r="G23" s="44">
        <v>100000000</v>
      </c>
      <c r="H23" s="43">
        <v>30000000</v>
      </c>
      <c r="I23" s="44">
        <v>12258714</v>
      </c>
      <c r="J23" s="43">
        <v>21004000</v>
      </c>
      <c r="K23" s="44">
        <v>42643876</v>
      </c>
      <c r="L23" s="43">
        <v>13642000</v>
      </c>
      <c r="M23" s="44">
        <v>7097448</v>
      </c>
      <c r="N23" s="43">
        <v>31942000</v>
      </c>
      <c r="O23" s="44">
        <v>37989111</v>
      </c>
      <c r="P23" s="43">
        <f t="shared" si="5"/>
        <v>96588000</v>
      </c>
      <c r="Q23" s="44">
        <f t="shared" si="6"/>
        <v>99989149</v>
      </c>
      <c r="R23" s="24">
        <f t="shared" si="7"/>
        <v>134.14455358451841</v>
      </c>
      <c r="S23" s="25">
        <f t="shared" si="8"/>
        <v>435.25028996337835</v>
      </c>
      <c r="T23" s="24">
        <f t="shared" si="9"/>
        <v>96.587999999999994</v>
      </c>
      <c r="U23" s="26">
        <f t="shared" si="10"/>
        <v>99.989148999999998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152461000</v>
      </c>
      <c r="C25" s="42">
        <v>-20000000</v>
      </c>
      <c r="D25" s="42"/>
      <c r="E25" s="42">
        <f t="shared" si="4"/>
        <v>132461000</v>
      </c>
      <c r="F25" s="43">
        <v>132461000</v>
      </c>
      <c r="G25" s="44">
        <v>132461000</v>
      </c>
      <c r="H25" s="43">
        <v>10253000</v>
      </c>
      <c r="I25" s="44">
        <v>31014456</v>
      </c>
      <c r="J25" s="43">
        <v>30216000</v>
      </c>
      <c r="K25" s="44">
        <v>44079526</v>
      </c>
      <c r="L25" s="43">
        <v>15919000</v>
      </c>
      <c r="M25" s="44">
        <v>-33872671</v>
      </c>
      <c r="N25" s="43">
        <v>53534000</v>
      </c>
      <c r="O25" s="44">
        <v>91239690</v>
      </c>
      <c r="P25" s="43">
        <f t="shared" si="5"/>
        <v>109922000</v>
      </c>
      <c r="Q25" s="44">
        <f t="shared" si="6"/>
        <v>132461001</v>
      </c>
      <c r="R25" s="24">
        <f t="shared" si="7"/>
        <v>236.28996796281174</v>
      </c>
      <c r="S25" s="25">
        <f t="shared" si="8"/>
        <v>-369.36077760150653</v>
      </c>
      <c r="T25" s="24">
        <f t="shared" si="9"/>
        <v>82.984425604517554</v>
      </c>
      <c r="U25" s="26">
        <f t="shared" si="10"/>
        <v>100.00000075493919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4301000</v>
      </c>
      <c r="C28" s="39">
        <f t="shared" si="11"/>
        <v>300000</v>
      </c>
      <c r="D28" s="39">
        <f t="shared" si="11"/>
        <v>0</v>
      </c>
      <c r="E28" s="39">
        <f t="shared" si="11"/>
        <v>4601000</v>
      </c>
      <c r="F28" s="40">
        <f t="shared" si="11"/>
        <v>4601000</v>
      </c>
      <c r="G28" s="41">
        <f t="shared" si="11"/>
        <v>4601000</v>
      </c>
      <c r="H28" s="40">
        <f t="shared" si="11"/>
        <v>1780000</v>
      </c>
      <c r="I28" s="41">
        <f t="shared" si="11"/>
        <v>73001</v>
      </c>
      <c r="J28" s="40">
        <f t="shared" si="11"/>
        <v>0</v>
      </c>
      <c r="K28" s="41">
        <f t="shared" si="11"/>
        <v>173493</v>
      </c>
      <c r="L28" s="40">
        <f t="shared" si="11"/>
        <v>67000</v>
      </c>
      <c r="M28" s="41">
        <f t="shared" si="11"/>
        <v>1581359</v>
      </c>
      <c r="N28" s="40">
        <f t="shared" si="11"/>
        <v>300000</v>
      </c>
      <c r="O28" s="41">
        <f t="shared" si="11"/>
        <v>2773148</v>
      </c>
      <c r="P28" s="40">
        <f t="shared" si="11"/>
        <v>2147000</v>
      </c>
      <c r="Q28" s="41">
        <f t="shared" si="11"/>
        <v>4601001</v>
      </c>
      <c r="R28" s="20">
        <f t="shared" si="7"/>
        <v>347.76119402985074</v>
      </c>
      <c r="S28" s="21">
        <f t="shared" si="8"/>
        <v>75.364860224654876</v>
      </c>
      <c r="T28" s="20">
        <f t="shared" si="9"/>
        <v>46.663768745924799</v>
      </c>
      <c r="U28" s="22">
        <f t="shared" si="10"/>
        <v>100.00002173440556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1255000</v>
      </c>
      <c r="I31" s="44"/>
      <c r="J31" s="43"/>
      <c r="K31" s="44"/>
      <c r="L31" s="43">
        <v>67000</v>
      </c>
      <c r="M31" s="44">
        <v>580036</v>
      </c>
      <c r="N31" s="43"/>
      <c r="O31" s="44">
        <v>1219964</v>
      </c>
      <c r="P31" s="43">
        <f t="shared" si="5"/>
        <v>1322000</v>
      </c>
      <c r="Q31" s="44">
        <f t="shared" si="6"/>
        <v>1800000</v>
      </c>
      <c r="R31" s="24">
        <f t="shared" si="7"/>
        <v>-100</v>
      </c>
      <c r="S31" s="25">
        <f t="shared" si="8"/>
        <v>110.32556599935177</v>
      </c>
      <c r="T31" s="24">
        <f t="shared" si="9"/>
        <v>73.444444444444443</v>
      </c>
      <c r="U31" s="26">
        <f t="shared" si="10"/>
        <v>100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2501000</v>
      </c>
      <c r="C33" s="42">
        <v>300000</v>
      </c>
      <c r="D33" s="42"/>
      <c r="E33" s="42">
        <f t="shared" si="4"/>
        <v>2801000</v>
      </c>
      <c r="F33" s="43">
        <v>2801000</v>
      </c>
      <c r="G33" s="44">
        <v>2801000</v>
      </c>
      <c r="H33" s="43">
        <v>525000</v>
      </c>
      <c r="I33" s="44">
        <v>73001</v>
      </c>
      <c r="J33" s="43"/>
      <c r="K33" s="44">
        <v>173493</v>
      </c>
      <c r="L33" s="43"/>
      <c r="M33" s="44">
        <v>1001323</v>
      </c>
      <c r="N33" s="43">
        <v>300000</v>
      </c>
      <c r="O33" s="44">
        <v>1553184</v>
      </c>
      <c r="P33" s="43">
        <f t="shared" si="5"/>
        <v>825000</v>
      </c>
      <c r="Q33" s="44">
        <f t="shared" si="6"/>
        <v>2801001</v>
      </c>
      <c r="R33" s="24">
        <f t="shared" si="7"/>
        <v>0</v>
      </c>
      <c r="S33" s="25">
        <f t="shared" si="8"/>
        <v>55.113185255906437</v>
      </c>
      <c r="T33" s="24">
        <f t="shared" si="9"/>
        <v>29.453766511960016</v>
      </c>
      <c r="U33" s="26">
        <f t="shared" si="10"/>
        <v>100.00003570153517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72674000</v>
      </c>
      <c r="C43" s="45">
        <f t="shared" si="20"/>
        <v>-4677000</v>
      </c>
      <c r="D43" s="45">
        <f t="shared" si="20"/>
        <v>0</v>
      </c>
      <c r="E43" s="45">
        <f t="shared" si="20"/>
        <v>67997000</v>
      </c>
      <c r="F43" s="46">
        <f t="shared" si="20"/>
        <v>74909000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-67000</v>
      </c>
      <c r="O43" s="47">
        <f t="shared" si="20"/>
        <v>0</v>
      </c>
      <c r="P43" s="46">
        <f t="shared" si="20"/>
        <v>-67000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-9.8533758842301866E-2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72674000</v>
      </c>
      <c r="C44" s="39">
        <f t="shared" si="22"/>
        <v>-4677000</v>
      </c>
      <c r="D44" s="39">
        <f t="shared" si="22"/>
        <v>0</v>
      </c>
      <c r="E44" s="39">
        <f t="shared" si="22"/>
        <v>67997000</v>
      </c>
      <c r="F44" s="40">
        <f t="shared" si="22"/>
        <v>74909000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-67000</v>
      </c>
      <c r="O44" s="41">
        <f t="shared" si="22"/>
        <v>0</v>
      </c>
      <c r="P44" s="40">
        <f t="shared" si="22"/>
        <v>-67000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-9.8533758842301866E-2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26459000</v>
      </c>
      <c r="C46" s="42">
        <v>-6912000</v>
      </c>
      <c r="D46" s="42"/>
      <c r="E46" s="42">
        <f t="shared" si="13"/>
        <v>19547000</v>
      </c>
      <c r="F46" s="43">
        <v>26459000</v>
      </c>
      <c r="G46" s="44"/>
      <c r="H46" s="43"/>
      <c r="I46" s="44"/>
      <c r="J46" s="43"/>
      <c r="K46" s="44"/>
      <c r="L46" s="43"/>
      <c r="M46" s="44"/>
      <c r="N46" s="43">
        <v>-67000</v>
      </c>
      <c r="O46" s="44"/>
      <c r="P46" s="43">
        <f t="shared" si="14"/>
        <v>-67000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-0.34276359543663987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17790000</v>
      </c>
      <c r="C47" s="42">
        <v>2235000</v>
      </c>
      <c r="D47" s="42"/>
      <c r="E47" s="42">
        <f t="shared" si="13"/>
        <v>20025000</v>
      </c>
      <c r="F47" s="43">
        <v>20025000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28425000</v>
      </c>
      <c r="C53" s="42"/>
      <c r="D53" s="42"/>
      <c r="E53" s="42">
        <f t="shared" si="13"/>
        <v>28425000</v>
      </c>
      <c r="F53" s="43">
        <v>28425000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390722000</v>
      </c>
      <c r="C61" s="39">
        <f t="shared" si="26"/>
        <v>-4017000</v>
      </c>
      <c r="D61" s="39">
        <f t="shared" si="26"/>
        <v>0</v>
      </c>
      <c r="E61" s="39">
        <f t="shared" si="26"/>
        <v>386705000</v>
      </c>
      <c r="F61" s="40">
        <f t="shared" si="26"/>
        <v>393617000</v>
      </c>
      <c r="G61" s="41">
        <f t="shared" si="26"/>
        <v>318708000</v>
      </c>
      <c r="H61" s="40">
        <f t="shared" si="26"/>
        <v>77033000</v>
      </c>
      <c r="I61" s="41">
        <f t="shared" si="26"/>
        <v>64012070</v>
      </c>
      <c r="J61" s="40">
        <f t="shared" si="26"/>
        <v>51220000</v>
      </c>
      <c r="K61" s="41">
        <f t="shared" si="26"/>
        <v>102523189</v>
      </c>
      <c r="L61" s="40">
        <f t="shared" si="26"/>
        <v>29628000</v>
      </c>
      <c r="M61" s="41">
        <f t="shared" si="26"/>
        <v>-17541431</v>
      </c>
      <c r="N61" s="40">
        <f t="shared" si="26"/>
        <v>119593000</v>
      </c>
      <c r="O61" s="41">
        <f t="shared" si="26"/>
        <v>169703324</v>
      </c>
      <c r="P61" s="40">
        <f t="shared" si="26"/>
        <v>277474000</v>
      </c>
      <c r="Q61" s="41">
        <f t="shared" si="26"/>
        <v>318697152</v>
      </c>
      <c r="R61" s="20">
        <f t="shared" si="16"/>
        <v>303.64857567166194</v>
      </c>
      <c r="S61" s="21">
        <f t="shared" si="17"/>
        <v>-1067.4428728192129</v>
      </c>
      <c r="T61" s="20">
        <f t="shared" si="18"/>
        <v>71.753403757386124</v>
      </c>
      <c r="U61" s="22">
        <f t="shared" si="19"/>
        <v>82.413506936812297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390722000</v>
      </c>
      <c r="C65" s="48">
        <f t="shared" si="30"/>
        <v>-4017000</v>
      </c>
      <c r="D65" s="48">
        <f t="shared" si="30"/>
        <v>0</v>
      </c>
      <c r="E65" s="48">
        <f t="shared" si="30"/>
        <v>386705000</v>
      </c>
      <c r="F65" s="49">
        <f t="shared" si="30"/>
        <v>393617000</v>
      </c>
      <c r="G65" s="50">
        <f t="shared" si="30"/>
        <v>318708000</v>
      </c>
      <c r="H65" s="49">
        <f t="shared" si="30"/>
        <v>77033000</v>
      </c>
      <c r="I65" s="50">
        <f t="shared" si="30"/>
        <v>64012070</v>
      </c>
      <c r="J65" s="49">
        <f t="shared" si="30"/>
        <v>51220000</v>
      </c>
      <c r="K65" s="50">
        <f t="shared" si="30"/>
        <v>102523189</v>
      </c>
      <c r="L65" s="49">
        <f t="shared" si="30"/>
        <v>29628000</v>
      </c>
      <c r="M65" s="51">
        <f t="shared" si="30"/>
        <v>-17541431</v>
      </c>
      <c r="N65" s="49">
        <f t="shared" si="30"/>
        <v>119593000</v>
      </c>
      <c r="O65" s="50">
        <f t="shared" si="30"/>
        <v>169703324</v>
      </c>
      <c r="P65" s="49">
        <f t="shared" si="30"/>
        <v>277474000</v>
      </c>
      <c r="Q65" s="50">
        <f t="shared" si="30"/>
        <v>318697152</v>
      </c>
      <c r="R65" s="34">
        <f t="shared" si="16"/>
        <v>303.64857567166194</v>
      </c>
      <c r="S65" s="35">
        <f t="shared" si="17"/>
        <v>-1067.4428728192129</v>
      </c>
      <c r="T65" s="34">
        <f t="shared" si="18"/>
        <v>71.753403757386124</v>
      </c>
      <c r="U65" s="35">
        <f t="shared" si="19"/>
        <v>82.413506936812297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398929000</v>
      </c>
      <c r="C8" s="36">
        <f t="shared" si="0"/>
        <v>-16198000</v>
      </c>
      <c r="D8" s="36">
        <f t="shared" si="0"/>
        <v>0</v>
      </c>
      <c r="E8" s="36">
        <f t="shared" si="0"/>
        <v>382731000</v>
      </c>
      <c r="F8" s="37">
        <f t="shared" si="0"/>
        <v>382731000</v>
      </c>
      <c r="G8" s="38">
        <f t="shared" si="0"/>
        <v>382731000</v>
      </c>
      <c r="H8" s="37">
        <f t="shared" si="0"/>
        <v>58439000</v>
      </c>
      <c r="I8" s="38">
        <f t="shared" si="0"/>
        <v>41981844</v>
      </c>
      <c r="J8" s="37">
        <f t="shared" si="0"/>
        <v>119579000</v>
      </c>
      <c r="K8" s="38">
        <f t="shared" si="0"/>
        <v>126691183</v>
      </c>
      <c r="L8" s="37">
        <f t="shared" si="0"/>
        <v>87053000</v>
      </c>
      <c r="M8" s="38">
        <f t="shared" si="0"/>
        <v>40513256</v>
      </c>
      <c r="N8" s="37">
        <f t="shared" si="0"/>
        <v>78912000</v>
      </c>
      <c r="O8" s="38">
        <f t="shared" si="0"/>
        <v>141583820</v>
      </c>
      <c r="P8" s="37">
        <f t="shared" si="0"/>
        <v>343983000</v>
      </c>
      <c r="Q8" s="38">
        <f t="shared" si="0"/>
        <v>350770103</v>
      </c>
      <c r="R8" s="16">
        <f>IF(($L8       =0),0,((($N8       -$L8       )/$L8       )*100))</f>
        <v>-9.3517742065178684</v>
      </c>
      <c r="S8" s="17">
        <f>IF(($M8       =0),0,((($O8       -$M8       )/$M8       )*100))</f>
        <v>249.47529272887869</v>
      </c>
      <c r="T8" s="16">
        <f>IF(($E8       =0),0,(($P8       /$E8       )*100))</f>
        <v>89.875918073006886</v>
      </c>
      <c r="U8" s="18">
        <f>IF(($E8       =0),0,(($Q8       /$E8       )*100))</f>
        <v>91.649253130788992</v>
      </c>
      <c r="V8" s="37">
        <f t="shared" ref="V8:W8" si="1">+V9+V28</f>
        <v>49273000</v>
      </c>
      <c r="W8" s="38">
        <f t="shared" si="1"/>
        <v>45864000</v>
      </c>
    </row>
    <row r="9" spans="1:23" ht="13" x14ac:dyDescent="0.3">
      <c r="A9" s="19" t="s">
        <v>35</v>
      </c>
      <c r="B9" s="39">
        <f t="shared" ref="B9:Q9" si="2">SUM(B10:B27)</f>
        <v>389937000</v>
      </c>
      <c r="C9" s="39">
        <f t="shared" si="2"/>
        <v>-16198000</v>
      </c>
      <c r="D9" s="39">
        <f t="shared" si="2"/>
        <v>0</v>
      </c>
      <c r="E9" s="39">
        <f t="shared" si="2"/>
        <v>373739000</v>
      </c>
      <c r="F9" s="40">
        <f t="shared" si="2"/>
        <v>373739000</v>
      </c>
      <c r="G9" s="41">
        <f t="shared" si="2"/>
        <v>373739000</v>
      </c>
      <c r="H9" s="40">
        <f t="shared" si="2"/>
        <v>57722000</v>
      </c>
      <c r="I9" s="41">
        <f t="shared" si="2"/>
        <v>41182900</v>
      </c>
      <c r="J9" s="40">
        <f t="shared" si="2"/>
        <v>115850000</v>
      </c>
      <c r="K9" s="41">
        <f t="shared" si="2"/>
        <v>121560893</v>
      </c>
      <c r="L9" s="40">
        <f t="shared" si="2"/>
        <v>86357000</v>
      </c>
      <c r="M9" s="41">
        <f t="shared" si="2"/>
        <v>39408160</v>
      </c>
      <c r="N9" s="40">
        <f t="shared" si="2"/>
        <v>78905000</v>
      </c>
      <c r="O9" s="41">
        <f t="shared" si="2"/>
        <v>139745062</v>
      </c>
      <c r="P9" s="40">
        <f t="shared" si="2"/>
        <v>338834000</v>
      </c>
      <c r="Q9" s="41">
        <f t="shared" si="2"/>
        <v>341897015</v>
      </c>
      <c r="R9" s="20">
        <f>IF(($L9       =0),0,((($N9       -$L9       )/$L9       )*100))</f>
        <v>-8.6292946721169113</v>
      </c>
      <c r="S9" s="21">
        <f>IF(($M9       =0),0,((($O9       -$M9       )/$M9       )*100))</f>
        <v>254.60945651864995</v>
      </c>
      <c r="T9" s="20">
        <f>IF(($E9       =0),0,(($P9       /$E9       )*100))</f>
        <v>90.660594693087958</v>
      </c>
      <c r="U9" s="22">
        <f>IF(($E9       =0),0,(($Q9       /$E9       )*100))</f>
        <v>91.480154599867831</v>
      </c>
      <c r="V9" s="40">
        <f t="shared" ref="V9:W9" si="3">SUM(V10:V27)</f>
        <v>49273000</v>
      </c>
      <c r="W9" s="41">
        <f t="shared" si="3"/>
        <v>45864000</v>
      </c>
    </row>
    <row r="10" spans="1:23" ht="13" x14ac:dyDescent="0.3">
      <c r="A10" s="23" t="s">
        <v>36</v>
      </c>
      <c r="B10" s="42">
        <v>231752000</v>
      </c>
      <c r="C10" s="42">
        <v>-1198000</v>
      </c>
      <c r="D10" s="42"/>
      <c r="E10" s="42">
        <f t="shared" ref="E10:E41" si="4">$B10      +$C10      +$D10</f>
        <v>230554000</v>
      </c>
      <c r="F10" s="43">
        <v>230554000</v>
      </c>
      <c r="G10" s="44">
        <v>230554000</v>
      </c>
      <c r="H10" s="43">
        <v>45733000</v>
      </c>
      <c r="I10" s="44">
        <v>26656174</v>
      </c>
      <c r="J10" s="43">
        <v>64294000</v>
      </c>
      <c r="K10" s="44">
        <v>69603026</v>
      </c>
      <c r="L10" s="43">
        <v>75245000</v>
      </c>
      <c r="M10" s="44">
        <v>2970412</v>
      </c>
      <c r="N10" s="43">
        <v>45282000</v>
      </c>
      <c r="O10" s="44">
        <v>102413652</v>
      </c>
      <c r="P10" s="43">
        <f t="shared" ref="P10:P41" si="5">$H10      +$J10      +$L10      +$N10</f>
        <v>230554000</v>
      </c>
      <c r="Q10" s="44">
        <f t="shared" ref="Q10:Q41" si="6">$I10      +$K10      +$M10      +$O10</f>
        <v>201643264</v>
      </c>
      <c r="R10" s="24">
        <f t="shared" ref="R10:R41" si="7">IF(($L10      =0),0,((($N10      -$L10      )/$L10      )*100))</f>
        <v>-39.820586085454188</v>
      </c>
      <c r="S10" s="25">
        <f t="shared" ref="S10:S41" si="8">IF(($M10      =0),0,((($O10      -$M10      )/$M10      )*100))</f>
        <v>3347.792831432138</v>
      </c>
      <c r="T10" s="24">
        <f t="shared" ref="T10:T41" si="9">IF(($E10      =0),0,(($P10      /$E10      )*100))</f>
        <v>100</v>
      </c>
      <c r="U10" s="26">
        <f t="shared" ref="U10:U41" si="10">IF(($E10      =0),0,(($Q10      /$E10      )*100))</f>
        <v>87.460319057574367</v>
      </c>
      <c r="V10" s="43">
        <v>3133000</v>
      </c>
      <c r="W10" s="44">
        <v>3133000</v>
      </c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50000000</v>
      </c>
      <c r="C12" s="42"/>
      <c r="D12" s="42"/>
      <c r="E12" s="42">
        <f t="shared" si="4"/>
        <v>50000000</v>
      </c>
      <c r="F12" s="43">
        <v>50000000</v>
      </c>
      <c r="G12" s="44">
        <v>50000000</v>
      </c>
      <c r="H12" s="43">
        <v>783000</v>
      </c>
      <c r="I12" s="44">
        <v>900450</v>
      </c>
      <c r="J12" s="43">
        <v>26217000</v>
      </c>
      <c r="K12" s="44">
        <v>764748</v>
      </c>
      <c r="L12" s="43">
        <v>1870000</v>
      </c>
      <c r="M12" s="44">
        <v>2150819</v>
      </c>
      <c r="N12" s="43">
        <v>10844000</v>
      </c>
      <c r="O12" s="44">
        <v>749343</v>
      </c>
      <c r="P12" s="43">
        <f t="shared" si="5"/>
        <v>39714000</v>
      </c>
      <c r="Q12" s="44">
        <f t="shared" si="6"/>
        <v>4565360</v>
      </c>
      <c r="R12" s="24">
        <f t="shared" si="7"/>
        <v>479.89304812834223</v>
      </c>
      <c r="S12" s="25">
        <f t="shared" si="8"/>
        <v>-65.160108777168134</v>
      </c>
      <c r="T12" s="24">
        <f t="shared" si="9"/>
        <v>79.427999999999997</v>
      </c>
      <c r="U12" s="26">
        <f t="shared" si="10"/>
        <v>9.1307200000000002</v>
      </c>
      <c r="V12" s="43"/>
      <c r="W12" s="44"/>
    </row>
    <row r="13" spans="1:23" ht="13" x14ac:dyDescent="0.3">
      <c r="A13" s="23" t="s">
        <v>39</v>
      </c>
      <c r="B13" s="42">
        <v>4971000</v>
      </c>
      <c r="C13" s="42"/>
      <c r="D13" s="42"/>
      <c r="E13" s="42">
        <f t="shared" si="4"/>
        <v>4971000</v>
      </c>
      <c r="F13" s="43">
        <v>4971000</v>
      </c>
      <c r="G13" s="44">
        <v>4971000</v>
      </c>
      <c r="H13" s="43">
        <v>1119000</v>
      </c>
      <c r="I13" s="44">
        <v>800593</v>
      </c>
      <c r="J13" s="43"/>
      <c r="K13" s="44">
        <v>2677295</v>
      </c>
      <c r="L13" s="43">
        <v>3303000</v>
      </c>
      <c r="M13" s="44">
        <v>1275447</v>
      </c>
      <c r="N13" s="43">
        <v>549000</v>
      </c>
      <c r="O13" s="44">
        <v>273150</v>
      </c>
      <c r="P13" s="43">
        <f t="shared" si="5"/>
        <v>4971000</v>
      </c>
      <c r="Q13" s="44">
        <f t="shared" si="6"/>
        <v>5026485</v>
      </c>
      <c r="R13" s="24">
        <f t="shared" si="7"/>
        <v>-83.378746594005449</v>
      </c>
      <c r="S13" s="25">
        <f t="shared" si="8"/>
        <v>-78.583978793317172</v>
      </c>
      <c r="T13" s="24">
        <f t="shared" si="9"/>
        <v>100</v>
      </c>
      <c r="U13" s="26">
        <f t="shared" si="10"/>
        <v>101.11617380808691</v>
      </c>
      <c r="V13" s="43">
        <v>55000</v>
      </c>
      <c r="W13" s="44">
        <v>55000</v>
      </c>
    </row>
    <row r="14" spans="1:23" ht="13" x14ac:dyDescent="0.3">
      <c r="A14" s="23" t="s">
        <v>40</v>
      </c>
      <c r="B14" s="42">
        <v>20000000</v>
      </c>
      <c r="C14" s="42"/>
      <c r="D14" s="42"/>
      <c r="E14" s="42">
        <f t="shared" si="4"/>
        <v>20000000</v>
      </c>
      <c r="F14" s="43">
        <v>20000000</v>
      </c>
      <c r="G14" s="44">
        <v>20000000</v>
      </c>
      <c r="H14" s="43">
        <v>5000000</v>
      </c>
      <c r="I14" s="44">
        <v>2649248</v>
      </c>
      <c r="J14" s="43">
        <v>7022000</v>
      </c>
      <c r="K14" s="44">
        <v>10765606</v>
      </c>
      <c r="L14" s="43">
        <v>1370000</v>
      </c>
      <c r="M14" s="44">
        <v>1370001</v>
      </c>
      <c r="N14" s="43">
        <v>6097000</v>
      </c>
      <c r="O14" s="44">
        <v>5183139</v>
      </c>
      <c r="P14" s="43">
        <f t="shared" si="5"/>
        <v>19489000</v>
      </c>
      <c r="Q14" s="44">
        <f t="shared" si="6"/>
        <v>19967994</v>
      </c>
      <c r="R14" s="24">
        <f t="shared" si="7"/>
        <v>345.03649635036498</v>
      </c>
      <c r="S14" s="25">
        <f t="shared" si="8"/>
        <v>278.33103771457098</v>
      </c>
      <c r="T14" s="24">
        <f t="shared" si="9"/>
        <v>97.445000000000007</v>
      </c>
      <c r="U14" s="26">
        <f t="shared" si="10"/>
        <v>99.839969999999994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13214000</v>
      </c>
      <c r="C20" s="42"/>
      <c r="D20" s="42"/>
      <c r="E20" s="42">
        <f t="shared" si="4"/>
        <v>13214000</v>
      </c>
      <c r="F20" s="43">
        <v>13214000</v>
      </c>
      <c r="G20" s="44">
        <v>13214000</v>
      </c>
      <c r="H20" s="43"/>
      <c r="I20" s="44">
        <v>6704720</v>
      </c>
      <c r="J20" s="43">
        <v>2973000</v>
      </c>
      <c r="K20" s="44">
        <v>12393599</v>
      </c>
      <c r="L20" s="43"/>
      <c r="M20" s="44">
        <v>8426323</v>
      </c>
      <c r="N20" s="43">
        <v>1295000</v>
      </c>
      <c r="O20" s="44">
        <v>13816482</v>
      </c>
      <c r="P20" s="43">
        <f t="shared" si="5"/>
        <v>4268000</v>
      </c>
      <c r="Q20" s="44">
        <f t="shared" si="6"/>
        <v>41341124</v>
      </c>
      <c r="R20" s="24">
        <f t="shared" si="7"/>
        <v>0</v>
      </c>
      <c r="S20" s="25">
        <f t="shared" si="8"/>
        <v>63.968103287756719</v>
      </c>
      <c r="T20" s="24">
        <f t="shared" si="9"/>
        <v>32.299076736794305</v>
      </c>
      <c r="U20" s="26">
        <f t="shared" si="10"/>
        <v>312.85851369759348</v>
      </c>
      <c r="V20" s="43">
        <v>31578000</v>
      </c>
      <c r="W20" s="44">
        <v>28169000</v>
      </c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70000000</v>
      </c>
      <c r="C23" s="42">
        <v>-15000000</v>
      </c>
      <c r="D23" s="42"/>
      <c r="E23" s="42">
        <f t="shared" si="4"/>
        <v>55000000</v>
      </c>
      <c r="F23" s="43">
        <v>55000000</v>
      </c>
      <c r="G23" s="44">
        <v>55000000</v>
      </c>
      <c r="H23" s="43">
        <v>5087000</v>
      </c>
      <c r="I23" s="44">
        <v>3471715</v>
      </c>
      <c r="J23" s="43">
        <v>15344000</v>
      </c>
      <c r="K23" s="44">
        <v>25356619</v>
      </c>
      <c r="L23" s="43">
        <v>4569000</v>
      </c>
      <c r="M23" s="44">
        <v>23215158</v>
      </c>
      <c r="N23" s="43">
        <v>14838000</v>
      </c>
      <c r="O23" s="44">
        <v>17309296</v>
      </c>
      <c r="P23" s="43">
        <f t="shared" si="5"/>
        <v>39838000</v>
      </c>
      <c r="Q23" s="44">
        <f t="shared" si="6"/>
        <v>69352788</v>
      </c>
      <c r="R23" s="24">
        <f t="shared" si="7"/>
        <v>224.7537754432042</v>
      </c>
      <c r="S23" s="25">
        <f t="shared" si="8"/>
        <v>-25.439680401916714</v>
      </c>
      <c r="T23" s="24">
        <f t="shared" si="9"/>
        <v>72.432727272727277</v>
      </c>
      <c r="U23" s="26">
        <f t="shared" si="10"/>
        <v>126.0959781818182</v>
      </c>
      <c r="V23" s="43">
        <v>14507000</v>
      </c>
      <c r="W23" s="44">
        <v>14507000</v>
      </c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8992000</v>
      </c>
      <c r="C28" s="39">
        <f t="shared" si="11"/>
        <v>0</v>
      </c>
      <c r="D28" s="39">
        <f t="shared" si="11"/>
        <v>0</v>
      </c>
      <c r="E28" s="39">
        <f t="shared" si="11"/>
        <v>8992000</v>
      </c>
      <c r="F28" s="40">
        <f t="shared" si="11"/>
        <v>8992000</v>
      </c>
      <c r="G28" s="41">
        <f t="shared" si="11"/>
        <v>8992000</v>
      </c>
      <c r="H28" s="40">
        <f t="shared" si="11"/>
        <v>717000</v>
      </c>
      <c r="I28" s="41">
        <f t="shared" si="11"/>
        <v>798944</v>
      </c>
      <c r="J28" s="40">
        <f t="shared" si="11"/>
        <v>3729000</v>
      </c>
      <c r="K28" s="41">
        <f t="shared" si="11"/>
        <v>5130290</v>
      </c>
      <c r="L28" s="40">
        <f t="shared" si="11"/>
        <v>696000</v>
      </c>
      <c r="M28" s="41">
        <f t="shared" si="11"/>
        <v>1105096</v>
      </c>
      <c r="N28" s="40">
        <f t="shared" si="11"/>
        <v>7000</v>
      </c>
      <c r="O28" s="41">
        <f t="shared" si="11"/>
        <v>1838758</v>
      </c>
      <c r="P28" s="40">
        <f t="shared" si="11"/>
        <v>5149000</v>
      </c>
      <c r="Q28" s="41">
        <f t="shared" si="11"/>
        <v>8873088</v>
      </c>
      <c r="R28" s="20">
        <f t="shared" si="7"/>
        <v>-98.994252873563212</v>
      </c>
      <c r="S28" s="21">
        <f t="shared" si="8"/>
        <v>66.388983400537143</v>
      </c>
      <c r="T28" s="20">
        <f t="shared" si="9"/>
        <v>57.262010676156585</v>
      </c>
      <c r="U28" s="22">
        <f t="shared" si="10"/>
        <v>98.677580071174376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180000</v>
      </c>
      <c r="I31" s="44">
        <v>263863</v>
      </c>
      <c r="J31" s="43"/>
      <c r="K31" s="44">
        <v>403983</v>
      </c>
      <c r="L31" s="43">
        <v>82000</v>
      </c>
      <c r="M31" s="44">
        <v>342022</v>
      </c>
      <c r="N31" s="43"/>
      <c r="O31" s="44">
        <v>890135</v>
      </c>
      <c r="P31" s="43">
        <f t="shared" si="5"/>
        <v>262000</v>
      </c>
      <c r="Q31" s="44">
        <f t="shared" si="6"/>
        <v>1900003</v>
      </c>
      <c r="R31" s="24">
        <f t="shared" si="7"/>
        <v>-100</v>
      </c>
      <c r="S31" s="25">
        <f t="shared" si="8"/>
        <v>160.25665015700744</v>
      </c>
      <c r="T31" s="24">
        <f t="shared" si="9"/>
        <v>13.789473684210526</v>
      </c>
      <c r="U31" s="26">
        <f t="shared" si="10"/>
        <v>100.00015789473684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2092000</v>
      </c>
      <c r="C33" s="42"/>
      <c r="D33" s="42"/>
      <c r="E33" s="42">
        <f t="shared" si="4"/>
        <v>2092000</v>
      </c>
      <c r="F33" s="43">
        <v>2092000</v>
      </c>
      <c r="G33" s="44">
        <v>2092000</v>
      </c>
      <c r="H33" s="43">
        <v>522000</v>
      </c>
      <c r="I33" s="44">
        <v>521467</v>
      </c>
      <c r="J33" s="43">
        <v>949000</v>
      </c>
      <c r="K33" s="44">
        <v>949417</v>
      </c>
      <c r="L33" s="43">
        <v>614000</v>
      </c>
      <c r="M33" s="44">
        <v>565507</v>
      </c>
      <c r="N33" s="43">
        <v>7000</v>
      </c>
      <c r="O33" s="44">
        <v>55527</v>
      </c>
      <c r="P33" s="43">
        <f t="shared" si="5"/>
        <v>2092000</v>
      </c>
      <c r="Q33" s="44">
        <f t="shared" si="6"/>
        <v>2091918</v>
      </c>
      <c r="R33" s="24">
        <f t="shared" si="7"/>
        <v>-98.859934853420199</v>
      </c>
      <c r="S33" s="25">
        <f t="shared" si="8"/>
        <v>-90.181023400240846</v>
      </c>
      <c r="T33" s="24">
        <f t="shared" si="9"/>
        <v>100</v>
      </c>
      <c r="U33" s="26">
        <f t="shared" si="10"/>
        <v>99.996080305927336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>
        <v>15000</v>
      </c>
      <c r="I36" s="44">
        <v>13614</v>
      </c>
      <c r="J36" s="43">
        <v>2780000</v>
      </c>
      <c r="K36" s="44">
        <v>3776890</v>
      </c>
      <c r="L36" s="43"/>
      <c r="M36" s="44">
        <v>197567</v>
      </c>
      <c r="N36" s="43"/>
      <c r="O36" s="44">
        <v>893096</v>
      </c>
      <c r="P36" s="43">
        <f t="shared" si="5"/>
        <v>2795000</v>
      </c>
      <c r="Q36" s="44">
        <f t="shared" si="6"/>
        <v>4881167</v>
      </c>
      <c r="R36" s="24">
        <f t="shared" si="7"/>
        <v>0</v>
      </c>
      <c r="S36" s="25">
        <f t="shared" si="8"/>
        <v>352.04715362383394</v>
      </c>
      <c r="T36" s="24">
        <f t="shared" si="9"/>
        <v>55.900000000000006</v>
      </c>
      <c r="U36" s="26">
        <f t="shared" si="10"/>
        <v>97.623339999999999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31098000</v>
      </c>
      <c r="C43" s="45">
        <f t="shared" si="20"/>
        <v>-14543000</v>
      </c>
      <c r="D43" s="45">
        <f t="shared" si="20"/>
        <v>0</v>
      </c>
      <c r="E43" s="45">
        <f t="shared" si="20"/>
        <v>16555000</v>
      </c>
      <c r="F43" s="46">
        <f t="shared" si="20"/>
        <v>30563000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12534000</v>
      </c>
      <c r="O43" s="47">
        <f t="shared" si="20"/>
        <v>0</v>
      </c>
      <c r="P43" s="46">
        <f t="shared" si="20"/>
        <v>12534000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75.711265478707332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31098000</v>
      </c>
      <c r="C44" s="39">
        <f t="shared" si="22"/>
        <v>-14543000</v>
      </c>
      <c r="D44" s="39">
        <f t="shared" si="22"/>
        <v>0</v>
      </c>
      <c r="E44" s="39">
        <f t="shared" si="22"/>
        <v>16555000</v>
      </c>
      <c r="F44" s="40">
        <f t="shared" si="22"/>
        <v>30563000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12534000</v>
      </c>
      <c r="O44" s="41">
        <f t="shared" si="22"/>
        <v>0</v>
      </c>
      <c r="P44" s="40">
        <f t="shared" si="22"/>
        <v>12534000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75.711265478707332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30098000</v>
      </c>
      <c r="C46" s="42">
        <v>-14008000</v>
      </c>
      <c r="D46" s="42"/>
      <c r="E46" s="42">
        <f t="shared" si="13"/>
        <v>16090000</v>
      </c>
      <c r="F46" s="43">
        <v>30098000</v>
      </c>
      <c r="G46" s="44"/>
      <c r="H46" s="43"/>
      <c r="I46" s="44"/>
      <c r="J46" s="43"/>
      <c r="K46" s="44"/>
      <c r="L46" s="43"/>
      <c r="M46" s="44"/>
      <c r="N46" s="43">
        <v>12534000</v>
      </c>
      <c r="O46" s="44"/>
      <c r="P46" s="43">
        <f t="shared" si="14"/>
        <v>12534000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77.899316345556244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>
        <v>-535000</v>
      </c>
      <c r="D47" s="42"/>
      <c r="E47" s="42">
        <f t="shared" si="13"/>
        <v>465000</v>
      </c>
      <c r="F47" s="43">
        <v>465000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430027000</v>
      </c>
      <c r="C61" s="39">
        <f t="shared" si="26"/>
        <v>-30741000</v>
      </c>
      <c r="D61" s="39">
        <f t="shared" si="26"/>
        <v>0</v>
      </c>
      <c r="E61" s="39">
        <f t="shared" si="26"/>
        <v>399286000</v>
      </c>
      <c r="F61" s="40">
        <f t="shared" si="26"/>
        <v>413294000</v>
      </c>
      <c r="G61" s="41">
        <f t="shared" si="26"/>
        <v>382731000</v>
      </c>
      <c r="H61" s="40">
        <f t="shared" si="26"/>
        <v>58439000</v>
      </c>
      <c r="I61" s="41">
        <f t="shared" si="26"/>
        <v>41981844</v>
      </c>
      <c r="J61" s="40">
        <f t="shared" si="26"/>
        <v>119579000</v>
      </c>
      <c r="K61" s="41">
        <f t="shared" si="26"/>
        <v>126691183</v>
      </c>
      <c r="L61" s="40">
        <f t="shared" si="26"/>
        <v>87053000</v>
      </c>
      <c r="M61" s="41">
        <f t="shared" si="26"/>
        <v>40513256</v>
      </c>
      <c r="N61" s="40">
        <f t="shared" si="26"/>
        <v>91446000</v>
      </c>
      <c r="O61" s="41">
        <f t="shared" si="26"/>
        <v>141583820</v>
      </c>
      <c r="P61" s="40">
        <f t="shared" si="26"/>
        <v>356517000</v>
      </c>
      <c r="Q61" s="41">
        <f t="shared" si="26"/>
        <v>350770103</v>
      </c>
      <c r="R61" s="20">
        <f t="shared" si="16"/>
        <v>5.0463510734839696</v>
      </c>
      <c r="S61" s="21">
        <f t="shared" si="17"/>
        <v>249.47529272887869</v>
      </c>
      <c r="T61" s="20">
        <f t="shared" si="18"/>
        <v>89.288630204915776</v>
      </c>
      <c r="U61" s="22">
        <f t="shared" si="19"/>
        <v>87.849336816216947</v>
      </c>
      <c r="V61" s="40">
        <f t="shared" ref="V61:W61" si="27">+V8+V43</f>
        <v>49273000</v>
      </c>
      <c r="W61" s="41">
        <f t="shared" si="27"/>
        <v>45864000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430027000</v>
      </c>
      <c r="C65" s="48">
        <f t="shared" si="30"/>
        <v>-30741000</v>
      </c>
      <c r="D65" s="48">
        <f t="shared" si="30"/>
        <v>0</v>
      </c>
      <c r="E65" s="48">
        <f t="shared" si="30"/>
        <v>399286000</v>
      </c>
      <c r="F65" s="49">
        <f t="shared" si="30"/>
        <v>413294000</v>
      </c>
      <c r="G65" s="50">
        <f t="shared" si="30"/>
        <v>382731000</v>
      </c>
      <c r="H65" s="49">
        <f t="shared" si="30"/>
        <v>58439000</v>
      </c>
      <c r="I65" s="50">
        <f t="shared" si="30"/>
        <v>41981844</v>
      </c>
      <c r="J65" s="49">
        <f t="shared" si="30"/>
        <v>119579000</v>
      </c>
      <c r="K65" s="50">
        <f t="shared" si="30"/>
        <v>126691183</v>
      </c>
      <c r="L65" s="49">
        <f t="shared" si="30"/>
        <v>87053000</v>
      </c>
      <c r="M65" s="51">
        <f t="shared" si="30"/>
        <v>40513256</v>
      </c>
      <c r="N65" s="49">
        <f t="shared" si="30"/>
        <v>91446000</v>
      </c>
      <c r="O65" s="50">
        <f t="shared" si="30"/>
        <v>141583820</v>
      </c>
      <c r="P65" s="49">
        <f t="shared" si="30"/>
        <v>356517000</v>
      </c>
      <c r="Q65" s="50">
        <f t="shared" si="30"/>
        <v>350770103</v>
      </c>
      <c r="R65" s="34">
        <f t="shared" si="16"/>
        <v>5.0463510734839696</v>
      </c>
      <c r="S65" s="35">
        <f t="shared" si="17"/>
        <v>249.47529272887869</v>
      </c>
      <c r="T65" s="34">
        <f t="shared" si="18"/>
        <v>89.288630204915776</v>
      </c>
      <c r="U65" s="35">
        <f t="shared" si="19"/>
        <v>87.849336816216947</v>
      </c>
      <c r="V65" s="49">
        <f>+V61+V62</f>
        <v>49273000</v>
      </c>
      <c r="W65" s="50">
        <f>+W61+W62</f>
        <v>45864000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254723000</v>
      </c>
      <c r="C8" s="36">
        <f t="shared" si="0"/>
        <v>15493000</v>
      </c>
      <c r="D8" s="36">
        <f t="shared" si="0"/>
        <v>0</v>
      </c>
      <c r="E8" s="36">
        <f t="shared" si="0"/>
        <v>270216000</v>
      </c>
      <c r="F8" s="37">
        <f t="shared" si="0"/>
        <v>270216000</v>
      </c>
      <c r="G8" s="38">
        <f t="shared" si="0"/>
        <v>270216000</v>
      </c>
      <c r="H8" s="37">
        <f t="shared" si="0"/>
        <v>65918000</v>
      </c>
      <c r="I8" s="38">
        <f t="shared" si="0"/>
        <v>56655691</v>
      </c>
      <c r="J8" s="37">
        <f t="shared" si="0"/>
        <v>70796000</v>
      </c>
      <c r="K8" s="38">
        <f t="shared" si="0"/>
        <v>99426181</v>
      </c>
      <c r="L8" s="37">
        <f t="shared" si="0"/>
        <v>41077000</v>
      </c>
      <c r="M8" s="38">
        <f t="shared" si="0"/>
        <v>38932682</v>
      </c>
      <c r="N8" s="37">
        <f t="shared" si="0"/>
        <v>34152000</v>
      </c>
      <c r="O8" s="38">
        <f t="shared" si="0"/>
        <v>41663183</v>
      </c>
      <c r="P8" s="37">
        <f t="shared" si="0"/>
        <v>211943000</v>
      </c>
      <c r="Q8" s="38">
        <f t="shared" si="0"/>
        <v>236677737</v>
      </c>
      <c r="R8" s="16">
        <f>IF(($L8       =0),0,((($N8       -$L8       )/$L8       )*100))</f>
        <v>-16.858582661830219</v>
      </c>
      <c r="S8" s="17">
        <f>IF(($M8       =0),0,((($O8       -$M8       )/$M8       )*100))</f>
        <v>7.0133904466175752</v>
      </c>
      <c r="T8" s="16">
        <f>IF(($E8       =0),0,(($P8       /$E8       )*100))</f>
        <v>78.434659679663682</v>
      </c>
      <c r="U8" s="18">
        <f>IF(($E8       =0),0,(($Q8       /$E8       )*100))</f>
        <v>87.588350430766496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251027000</v>
      </c>
      <c r="C9" s="39">
        <f t="shared" si="2"/>
        <v>9993000</v>
      </c>
      <c r="D9" s="39">
        <f t="shared" si="2"/>
        <v>0</v>
      </c>
      <c r="E9" s="39">
        <f t="shared" si="2"/>
        <v>261020000</v>
      </c>
      <c r="F9" s="40">
        <f t="shared" si="2"/>
        <v>261020000</v>
      </c>
      <c r="G9" s="41">
        <f t="shared" si="2"/>
        <v>261020000</v>
      </c>
      <c r="H9" s="40">
        <f t="shared" si="2"/>
        <v>65406000</v>
      </c>
      <c r="I9" s="41">
        <f t="shared" si="2"/>
        <v>55919871</v>
      </c>
      <c r="J9" s="40">
        <f t="shared" si="2"/>
        <v>70078000</v>
      </c>
      <c r="K9" s="41">
        <f t="shared" si="2"/>
        <v>98659010</v>
      </c>
      <c r="L9" s="40">
        <f t="shared" si="2"/>
        <v>40598000</v>
      </c>
      <c r="M9" s="41">
        <f t="shared" si="2"/>
        <v>37877000</v>
      </c>
      <c r="N9" s="40">
        <f t="shared" si="2"/>
        <v>31681000</v>
      </c>
      <c r="O9" s="41">
        <f t="shared" si="2"/>
        <v>41093774</v>
      </c>
      <c r="P9" s="40">
        <f t="shared" si="2"/>
        <v>207763000</v>
      </c>
      <c r="Q9" s="41">
        <f t="shared" si="2"/>
        <v>233549655</v>
      </c>
      <c r="R9" s="20">
        <f>IF(($L9       =0),0,((($N9       -$L9       )/$L9       )*100))</f>
        <v>-21.964136164343071</v>
      </c>
      <c r="S9" s="21">
        <f>IF(($M9       =0),0,((($O9       -$M9       )/$M9       )*100))</f>
        <v>8.4926842146949326</v>
      </c>
      <c r="T9" s="20">
        <f>IF(($E9       =0),0,(($P9       /$E9       )*100))</f>
        <v>79.59658263734579</v>
      </c>
      <c r="U9" s="22">
        <f>IF(($E9       =0),0,(($Q9       /$E9       )*100))</f>
        <v>89.475770055934419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131792000</v>
      </c>
      <c r="C10" s="42">
        <v>-663000</v>
      </c>
      <c r="D10" s="42"/>
      <c r="E10" s="42">
        <f t="shared" ref="E10:E41" si="4">$B10      +$C10      +$D10</f>
        <v>131129000</v>
      </c>
      <c r="F10" s="43">
        <v>131129000</v>
      </c>
      <c r="G10" s="44">
        <v>131129000</v>
      </c>
      <c r="H10" s="43">
        <v>34543000</v>
      </c>
      <c r="I10" s="44">
        <v>34781323</v>
      </c>
      <c r="J10" s="43">
        <v>38565000</v>
      </c>
      <c r="K10" s="44">
        <v>37081009</v>
      </c>
      <c r="L10" s="43">
        <v>38739000</v>
      </c>
      <c r="M10" s="44">
        <v>19313408</v>
      </c>
      <c r="N10" s="43">
        <v>19282000</v>
      </c>
      <c r="O10" s="44">
        <v>23470915</v>
      </c>
      <c r="P10" s="43">
        <f t="shared" ref="P10:P41" si="5">$H10      +$J10      +$L10      +$N10</f>
        <v>131129000</v>
      </c>
      <c r="Q10" s="44">
        <f t="shared" ref="Q10:Q41" si="6">$I10      +$K10      +$M10      +$O10</f>
        <v>114646655</v>
      </c>
      <c r="R10" s="24">
        <f t="shared" ref="R10:R41" si="7">IF(($L10      =0),0,((($N10      -$L10      )/$L10      )*100))</f>
        <v>-50.225870569710111</v>
      </c>
      <c r="S10" s="25">
        <f t="shared" ref="S10:S41" si="8">IF(($M10      =0),0,((($O10      -$M10      )/$M10      )*100))</f>
        <v>21.526532241228477</v>
      </c>
      <c r="T10" s="24">
        <f t="shared" ref="T10:T41" si="9">IF(($E10      =0),0,(($P10      /$E10      )*100))</f>
        <v>100</v>
      </c>
      <c r="U10" s="26">
        <f t="shared" ref="U10:U41" si="10">IF(($E10      =0),0,(($Q10      /$E10      )*100))</f>
        <v>87.430434915236148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22344000</v>
      </c>
      <c r="C13" s="42">
        <v>-4344000</v>
      </c>
      <c r="D13" s="42"/>
      <c r="E13" s="42">
        <f t="shared" si="4"/>
        <v>18000000</v>
      </c>
      <c r="F13" s="43">
        <v>18000000</v>
      </c>
      <c r="G13" s="44">
        <v>18000000</v>
      </c>
      <c r="H13" s="43"/>
      <c r="I13" s="44"/>
      <c r="J13" s="43"/>
      <c r="K13" s="44">
        <v>2506871</v>
      </c>
      <c r="L13" s="43"/>
      <c r="M13" s="44">
        <v>8688395</v>
      </c>
      <c r="N13" s="43"/>
      <c r="O13" s="44">
        <v>6804734</v>
      </c>
      <c r="P13" s="43">
        <f t="shared" si="5"/>
        <v>0</v>
      </c>
      <c r="Q13" s="44">
        <f t="shared" si="6"/>
        <v>18000000</v>
      </c>
      <c r="R13" s="24">
        <f t="shared" si="7"/>
        <v>0</v>
      </c>
      <c r="S13" s="25">
        <f t="shared" si="8"/>
        <v>-21.680195248949893</v>
      </c>
      <c r="T13" s="24">
        <f t="shared" si="9"/>
        <v>0</v>
      </c>
      <c r="U13" s="26">
        <f t="shared" si="10"/>
        <v>100</v>
      </c>
      <c r="V13" s="43"/>
      <c r="W13" s="44"/>
    </row>
    <row r="14" spans="1:23" ht="13" x14ac:dyDescent="0.3">
      <c r="A14" s="23" t="s">
        <v>40</v>
      </c>
      <c r="B14" s="42">
        <v>20000000</v>
      </c>
      <c r="C14" s="42"/>
      <c r="D14" s="42"/>
      <c r="E14" s="42">
        <f t="shared" si="4"/>
        <v>20000000</v>
      </c>
      <c r="F14" s="43">
        <v>20000000</v>
      </c>
      <c r="G14" s="44">
        <v>20000000</v>
      </c>
      <c r="H14" s="43">
        <v>5269000</v>
      </c>
      <c r="I14" s="44"/>
      <c r="J14" s="43">
        <v>4419000</v>
      </c>
      <c r="K14" s="44">
        <v>8304800</v>
      </c>
      <c r="L14" s="43">
        <v>1859000</v>
      </c>
      <c r="M14" s="44">
        <v>3320270</v>
      </c>
      <c r="N14" s="43">
        <v>8453000</v>
      </c>
      <c r="O14" s="44">
        <v>6968030</v>
      </c>
      <c r="P14" s="43">
        <f t="shared" si="5"/>
        <v>20000000</v>
      </c>
      <c r="Q14" s="44">
        <f t="shared" si="6"/>
        <v>18593100</v>
      </c>
      <c r="R14" s="24">
        <f t="shared" si="7"/>
        <v>354.70683162990855</v>
      </c>
      <c r="S14" s="25">
        <f t="shared" si="8"/>
        <v>109.86335448623154</v>
      </c>
      <c r="T14" s="24">
        <f t="shared" si="9"/>
        <v>100</v>
      </c>
      <c r="U14" s="26">
        <f t="shared" si="10"/>
        <v>92.965500000000006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6891000</v>
      </c>
      <c r="C20" s="42"/>
      <c r="D20" s="42"/>
      <c r="E20" s="42">
        <f t="shared" si="4"/>
        <v>6891000</v>
      </c>
      <c r="F20" s="43">
        <v>6891000</v>
      </c>
      <c r="G20" s="44">
        <v>6891000</v>
      </c>
      <c r="H20" s="43">
        <v>594000</v>
      </c>
      <c r="I20" s="44"/>
      <c r="J20" s="43">
        <v>2094000</v>
      </c>
      <c r="K20" s="44">
        <v>6740605</v>
      </c>
      <c r="L20" s="43"/>
      <c r="M20" s="44">
        <v>2251206</v>
      </c>
      <c r="N20" s="43"/>
      <c r="O20" s="44">
        <v>2209578</v>
      </c>
      <c r="P20" s="43">
        <f t="shared" si="5"/>
        <v>2688000</v>
      </c>
      <c r="Q20" s="44">
        <f t="shared" si="6"/>
        <v>11201389</v>
      </c>
      <c r="R20" s="24">
        <f t="shared" si="7"/>
        <v>0</v>
      </c>
      <c r="S20" s="25">
        <f t="shared" si="8"/>
        <v>-1.8491421931178222</v>
      </c>
      <c r="T20" s="24">
        <f t="shared" si="9"/>
        <v>39.007400957771004</v>
      </c>
      <c r="U20" s="26">
        <f t="shared" si="10"/>
        <v>162.55099405021042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70000000</v>
      </c>
      <c r="C23" s="42">
        <v>15000000</v>
      </c>
      <c r="D23" s="42"/>
      <c r="E23" s="42">
        <f t="shared" si="4"/>
        <v>85000000</v>
      </c>
      <c r="F23" s="43">
        <v>85000000</v>
      </c>
      <c r="G23" s="44">
        <v>85000000</v>
      </c>
      <c r="H23" s="43">
        <v>25000000</v>
      </c>
      <c r="I23" s="44">
        <v>21138548</v>
      </c>
      <c r="J23" s="43">
        <v>25000000</v>
      </c>
      <c r="K23" s="44">
        <v>44025725</v>
      </c>
      <c r="L23" s="43"/>
      <c r="M23" s="44">
        <v>4303721</v>
      </c>
      <c r="N23" s="43">
        <v>3946000</v>
      </c>
      <c r="O23" s="44">
        <v>1640517</v>
      </c>
      <c r="P23" s="43">
        <f t="shared" si="5"/>
        <v>53946000</v>
      </c>
      <c r="Q23" s="44">
        <f t="shared" si="6"/>
        <v>71108511</v>
      </c>
      <c r="R23" s="24">
        <f t="shared" si="7"/>
        <v>0</v>
      </c>
      <c r="S23" s="25">
        <f t="shared" si="8"/>
        <v>-61.881427722661385</v>
      </c>
      <c r="T23" s="24">
        <f t="shared" si="9"/>
        <v>63.465882352941172</v>
      </c>
      <c r="U23" s="26">
        <f t="shared" si="10"/>
        <v>83.657071764705876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3696000</v>
      </c>
      <c r="C28" s="39">
        <f t="shared" si="11"/>
        <v>5500000</v>
      </c>
      <c r="D28" s="39">
        <f t="shared" si="11"/>
        <v>0</v>
      </c>
      <c r="E28" s="39">
        <f t="shared" si="11"/>
        <v>9196000</v>
      </c>
      <c r="F28" s="40">
        <f t="shared" si="11"/>
        <v>9196000</v>
      </c>
      <c r="G28" s="41">
        <f t="shared" si="11"/>
        <v>9196000</v>
      </c>
      <c r="H28" s="40">
        <f t="shared" si="11"/>
        <v>512000</v>
      </c>
      <c r="I28" s="41">
        <f t="shared" si="11"/>
        <v>735820</v>
      </c>
      <c r="J28" s="40">
        <f t="shared" si="11"/>
        <v>718000</v>
      </c>
      <c r="K28" s="41">
        <f t="shared" si="11"/>
        <v>767171</v>
      </c>
      <c r="L28" s="40">
        <f t="shared" si="11"/>
        <v>479000</v>
      </c>
      <c r="M28" s="41">
        <f t="shared" si="11"/>
        <v>1055682</v>
      </c>
      <c r="N28" s="40">
        <f t="shared" si="11"/>
        <v>2471000</v>
      </c>
      <c r="O28" s="41">
        <f t="shared" si="11"/>
        <v>569409</v>
      </c>
      <c r="P28" s="40">
        <f t="shared" si="11"/>
        <v>4180000</v>
      </c>
      <c r="Q28" s="41">
        <f t="shared" si="11"/>
        <v>3128082</v>
      </c>
      <c r="R28" s="20">
        <f t="shared" si="7"/>
        <v>415.86638830897698</v>
      </c>
      <c r="S28" s="21">
        <f t="shared" si="8"/>
        <v>-46.062450624335739</v>
      </c>
      <c r="T28" s="20">
        <f t="shared" si="9"/>
        <v>45.454545454545453</v>
      </c>
      <c r="U28" s="22">
        <f t="shared" si="10"/>
        <v>34.0156807307525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39000</v>
      </c>
      <c r="I31" s="44">
        <v>176321</v>
      </c>
      <c r="J31" s="43">
        <v>127000</v>
      </c>
      <c r="K31" s="44">
        <v>207664</v>
      </c>
      <c r="L31" s="43"/>
      <c r="M31" s="44">
        <v>382052</v>
      </c>
      <c r="N31" s="43"/>
      <c r="O31" s="44">
        <v>466046</v>
      </c>
      <c r="P31" s="43">
        <f t="shared" si="5"/>
        <v>166000</v>
      </c>
      <c r="Q31" s="44">
        <f t="shared" si="6"/>
        <v>1232083</v>
      </c>
      <c r="R31" s="24">
        <f t="shared" si="7"/>
        <v>0</v>
      </c>
      <c r="S31" s="25">
        <f t="shared" si="8"/>
        <v>21.984965397380464</v>
      </c>
      <c r="T31" s="24">
        <f t="shared" si="9"/>
        <v>9.2222222222222214</v>
      </c>
      <c r="U31" s="26">
        <f t="shared" si="10"/>
        <v>68.44905555555556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1896000</v>
      </c>
      <c r="C33" s="42"/>
      <c r="D33" s="42"/>
      <c r="E33" s="42">
        <f t="shared" si="4"/>
        <v>1896000</v>
      </c>
      <c r="F33" s="43">
        <v>1896000</v>
      </c>
      <c r="G33" s="44">
        <v>1896000</v>
      </c>
      <c r="H33" s="43">
        <v>473000</v>
      </c>
      <c r="I33" s="44">
        <v>559499</v>
      </c>
      <c r="J33" s="43">
        <v>591000</v>
      </c>
      <c r="K33" s="44">
        <v>559507</v>
      </c>
      <c r="L33" s="43">
        <v>479000</v>
      </c>
      <c r="M33" s="44">
        <v>673630</v>
      </c>
      <c r="N33" s="43">
        <v>220000</v>
      </c>
      <c r="O33" s="44">
        <v>103363</v>
      </c>
      <c r="P33" s="43">
        <f t="shared" si="5"/>
        <v>1763000</v>
      </c>
      <c r="Q33" s="44">
        <f t="shared" si="6"/>
        <v>1895999</v>
      </c>
      <c r="R33" s="24">
        <f t="shared" si="7"/>
        <v>-54.070981210855948</v>
      </c>
      <c r="S33" s="25">
        <f t="shared" si="8"/>
        <v>-84.655819960512446</v>
      </c>
      <c r="T33" s="24">
        <f t="shared" si="9"/>
        <v>92.985232067510552</v>
      </c>
      <c r="U33" s="26">
        <f t="shared" si="10"/>
        <v>99.999947257383965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>
        <v>5500000</v>
      </c>
      <c r="D37" s="42"/>
      <c r="E37" s="42">
        <f t="shared" si="4"/>
        <v>5500000</v>
      </c>
      <c r="F37" s="43">
        <v>5500000</v>
      </c>
      <c r="G37" s="44">
        <v>5500000</v>
      </c>
      <c r="H37" s="43"/>
      <c r="I37" s="44"/>
      <c r="J37" s="43"/>
      <c r="K37" s="44"/>
      <c r="L37" s="43"/>
      <c r="M37" s="44"/>
      <c r="N37" s="43">
        <v>2251000</v>
      </c>
      <c r="O37" s="44"/>
      <c r="P37" s="43">
        <f t="shared" si="5"/>
        <v>2251000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40.927272727272729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1369000</v>
      </c>
      <c r="C43" s="45">
        <f t="shared" si="20"/>
        <v>731000</v>
      </c>
      <c r="D43" s="45">
        <f t="shared" si="20"/>
        <v>0</v>
      </c>
      <c r="E43" s="45">
        <f t="shared" si="20"/>
        <v>2100000</v>
      </c>
      <c r="F43" s="46">
        <f t="shared" si="20"/>
        <v>1469000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1369000</v>
      </c>
      <c r="C44" s="39">
        <f t="shared" si="22"/>
        <v>731000</v>
      </c>
      <c r="D44" s="39">
        <f t="shared" si="22"/>
        <v>0</v>
      </c>
      <c r="E44" s="39">
        <f t="shared" si="22"/>
        <v>2100000</v>
      </c>
      <c r="F44" s="40">
        <f t="shared" si="22"/>
        <v>1469000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1269000</v>
      </c>
      <c r="C46" s="42">
        <v>631000</v>
      </c>
      <c r="D46" s="42"/>
      <c r="E46" s="42">
        <f t="shared" si="13"/>
        <v>1900000</v>
      </c>
      <c r="F46" s="43">
        <v>1269000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</v>
      </c>
      <c r="C47" s="42">
        <v>100000</v>
      </c>
      <c r="D47" s="42"/>
      <c r="E47" s="42">
        <f t="shared" si="13"/>
        <v>200000</v>
      </c>
      <c r="F47" s="43">
        <v>200000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256092000</v>
      </c>
      <c r="C61" s="39">
        <f t="shared" si="26"/>
        <v>16224000</v>
      </c>
      <c r="D61" s="39">
        <f t="shared" si="26"/>
        <v>0</v>
      </c>
      <c r="E61" s="39">
        <f t="shared" si="26"/>
        <v>272316000</v>
      </c>
      <c r="F61" s="40">
        <f t="shared" si="26"/>
        <v>271685000</v>
      </c>
      <c r="G61" s="41">
        <f t="shared" si="26"/>
        <v>270216000</v>
      </c>
      <c r="H61" s="40">
        <f t="shared" si="26"/>
        <v>65918000</v>
      </c>
      <c r="I61" s="41">
        <f t="shared" si="26"/>
        <v>56655691</v>
      </c>
      <c r="J61" s="40">
        <f t="shared" si="26"/>
        <v>70796000</v>
      </c>
      <c r="K61" s="41">
        <f t="shared" si="26"/>
        <v>99426181</v>
      </c>
      <c r="L61" s="40">
        <f t="shared" si="26"/>
        <v>41077000</v>
      </c>
      <c r="M61" s="41">
        <f t="shared" si="26"/>
        <v>38932682</v>
      </c>
      <c r="N61" s="40">
        <f t="shared" si="26"/>
        <v>34152000</v>
      </c>
      <c r="O61" s="41">
        <f t="shared" si="26"/>
        <v>41663183</v>
      </c>
      <c r="P61" s="40">
        <f t="shared" si="26"/>
        <v>211943000</v>
      </c>
      <c r="Q61" s="41">
        <f t="shared" si="26"/>
        <v>236677737</v>
      </c>
      <c r="R61" s="20">
        <f t="shared" si="16"/>
        <v>-16.858582661830219</v>
      </c>
      <c r="S61" s="21">
        <f t="shared" si="17"/>
        <v>7.0133904466175752</v>
      </c>
      <c r="T61" s="20">
        <f t="shared" si="18"/>
        <v>77.829800672747837</v>
      </c>
      <c r="U61" s="22">
        <f t="shared" si="19"/>
        <v>86.912901555545758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256092000</v>
      </c>
      <c r="C65" s="48">
        <f t="shared" si="30"/>
        <v>16224000</v>
      </c>
      <c r="D65" s="48">
        <f t="shared" si="30"/>
        <v>0</v>
      </c>
      <c r="E65" s="48">
        <f t="shared" si="30"/>
        <v>272316000</v>
      </c>
      <c r="F65" s="49">
        <f t="shared" si="30"/>
        <v>271685000</v>
      </c>
      <c r="G65" s="50">
        <f t="shared" si="30"/>
        <v>270216000</v>
      </c>
      <c r="H65" s="49">
        <f t="shared" si="30"/>
        <v>65918000</v>
      </c>
      <c r="I65" s="50">
        <f t="shared" si="30"/>
        <v>56655691</v>
      </c>
      <c r="J65" s="49">
        <f t="shared" si="30"/>
        <v>70796000</v>
      </c>
      <c r="K65" s="50">
        <f t="shared" si="30"/>
        <v>99426181</v>
      </c>
      <c r="L65" s="49">
        <f t="shared" si="30"/>
        <v>41077000</v>
      </c>
      <c r="M65" s="51">
        <f t="shared" si="30"/>
        <v>38932682</v>
      </c>
      <c r="N65" s="49">
        <f t="shared" si="30"/>
        <v>34152000</v>
      </c>
      <c r="O65" s="50">
        <f t="shared" si="30"/>
        <v>41663183</v>
      </c>
      <c r="P65" s="49">
        <f t="shared" si="30"/>
        <v>211943000</v>
      </c>
      <c r="Q65" s="50">
        <f t="shared" si="30"/>
        <v>236677737</v>
      </c>
      <c r="R65" s="34">
        <f t="shared" si="16"/>
        <v>-16.858582661830219</v>
      </c>
      <c r="S65" s="35">
        <f t="shared" si="17"/>
        <v>7.0133904466175752</v>
      </c>
      <c r="T65" s="34">
        <f t="shared" si="18"/>
        <v>77.829800672747837</v>
      </c>
      <c r="U65" s="35">
        <f t="shared" si="19"/>
        <v>86.912901555545758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232022000</v>
      </c>
      <c r="C8" s="36">
        <f t="shared" si="0"/>
        <v>-22637000</v>
      </c>
      <c r="D8" s="36">
        <f t="shared" si="0"/>
        <v>0</v>
      </c>
      <c r="E8" s="36">
        <f t="shared" si="0"/>
        <v>209385000</v>
      </c>
      <c r="F8" s="37">
        <f t="shared" si="0"/>
        <v>209385000</v>
      </c>
      <c r="G8" s="38">
        <f t="shared" si="0"/>
        <v>209385000</v>
      </c>
      <c r="H8" s="37">
        <f t="shared" si="0"/>
        <v>80716000</v>
      </c>
      <c r="I8" s="38">
        <f t="shared" si="0"/>
        <v>91658988</v>
      </c>
      <c r="J8" s="37">
        <f t="shared" si="0"/>
        <v>34282000</v>
      </c>
      <c r="K8" s="38">
        <f t="shared" si="0"/>
        <v>38930093</v>
      </c>
      <c r="L8" s="37">
        <f t="shared" si="0"/>
        <v>29162000</v>
      </c>
      <c r="M8" s="38">
        <f t="shared" si="0"/>
        <v>11090103</v>
      </c>
      <c r="N8" s="37">
        <f t="shared" si="0"/>
        <v>63130000</v>
      </c>
      <c r="O8" s="38">
        <f t="shared" si="0"/>
        <v>67705816</v>
      </c>
      <c r="P8" s="37">
        <f t="shared" si="0"/>
        <v>207290000</v>
      </c>
      <c r="Q8" s="38">
        <f t="shared" si="0"/>
        <v>209385000</v>
      </c>
      <c r="R8" s="16">
        <f>IF(($L8       =0),0,((($N8       -$L8       )/$L8       )*100))</f>
        <v>116.48035114189699</v>
      </c>
      <c r="S8" s="17">
        <f>IF(($M8       =0),0,((($O8       -$M8       )/$M8       )*100))</f>
        <v>510.50664723312309</v>
      </c>
      <c r="T8" s="16">
        <f>IF(($E8       =0),0,(($P8       /$E8       )*100))</f>
        <v>98.999450772500424</v>
      </c>
      <c r="U8" s="18">
        <f>IF(($E8       =0),0,(($Q8       /$E8       )*100))</f>
        <v>100</v>
      </c>
      <c r="V8" s="37">
        <f t="shared" ref="V8:W8" si="1">+V9+V28</f>
        <v>6933000</v>
      </c>
      <c r="W8" s="38">
        <f t="shared" si="1"/>
        <v>6028000</v>
      </c>
    </row>
    <row r="9" spans="1:23" ht="13" x14ac:dyDescent="0.3">
      <c r="A9" s="19" t="s">
        <v>35</v>
      </c>
      <c r="B9" s="39">
        <f t="shared" ref="B9:Q9" si="2">SUM(B10:B27)</f>
        <v>221348000</v>
      </c>
      <c r="C9" s="39">
        <f t="shared" si="2"/>
        <v>-22400000</v>
      </c>
      <c r="D9" s="39">
        <f t="shared" si="2"/>
        <v>0</v>
      </c>
      <c r="E9" s="39">
        <f t="shared" si="2"/>
        <v>198948000</v>
      </c>
      <c r="F9" s="40">
        <f t="shared" si="2"/>
        <v>198948000</v>
      </c>
      <c r="G9" s="41">
        <f t="shared" si="2"/>
        <v>198948000</v>
      </c>
      <c r="H9" s="40">
        <f t="shared" si="2"/>
        <v>78995000</v>
      </c>
      <c r="I9" s="41">
        <f t="shared" si="2"/>
        <v>91017533</v>
      </c>
      <c r="J9" s="40">
        <f t="shared" si="2"/>
        <v>33452000</v>
      </c>
      <c r="K9" s="41">
        <f t="shared" si="2"/>
        <v>38065021</v>
      </c>
      <c r="L9" s="40">
        <f t="shared" si="2"/>
        <v>26928000</v>
      </c>
      <c r="M9" s="41">
        <f t="shared" si="2"/>
        <v>8318641</v>
      </c>
      <c r="N9" s="40">
        <f t="shared" si="2"/>
        <v>59573000</v>
      </c>
      <c r="O9" s="41">
        <f t="shared" si="2"/>
        <v>61546805</v>
      </c>
      <c r="P9" s="40">
        <f t="shared" si="2"/>
        <v>198948000</v>
      </c>
      <c r="Q9" s="41">
        <f t="shared" si="2"/>
        <v>198948000</v>
      </c>
      <c r="R9" s="20">
        <f>IF(($L9       =0),0,((($N9       -$L9       )/$L9       )*100))</f>
        <v>121.23068924539513</v>
      </c>
      <c r="S9" s="21">
        <f>IF(($M9       =0),0,((($O9       -$M9       )/$M9       )*100))</f>
        <v>639.86610312910489</v>
      </c>
      <c r="T9" s="20">
        <f>IF(($E9       =0),0,(($P9       /$E9       )*100))</f>
        <v>100</v>
      </c>
      <c r="U9" s="22">
        <f>IF(($E9       =0),0,(($Q9       /$E9       )*100))</f>
        <v>100</v>
      </c>
      <c r="V9" s="40">
        <f t="shared" ref="V9:W9" si="3">SUM(V10:V27)</f>
        <v>6933000</v>
      </c>
      <c r="W9" s="41">
        <f t="shared" si="3"/>
        <v>6028000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IF(($L10      =0),0,((($N10      -$L10      )/$L10      )*100))</f>
        <v>0</v>
      </c>
      <c r="S10" s="25">
        <f t="shared" ref="S10:S41" si="8">IF(($M10      =0),0,((($O10      -$M10      )/$M10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9850000</v>
      </c>
      <c r="C13" s="42">
        <v>-1940000</v>
      </c>
      <c r="D13" s="42"/>
      <c r="E13" s="42">
        <f t="shared" si="4"/>
        <v>7910000</v>
      </c>
      <c r="F13" s="43">
        <v>7910000</v>
      </c>
      <c r="G13" s="44">
        <v>7910000</v>
      </c>
      <c r="H13" s="43"/>
      <c r="I13" s="44"/>
      <c r="J13" s="43"/>
      <c r="K13" s="44"/>
      <c r="L13" s="43">
        <v>6783000</v>
      </c>
      <c r="M13" s="44">
        <v>2659872</v>
      </c>
      <c r="N13" s="43">
        <v>1127000</v>
      </c>
      <c r="O13" s="44">
        <v>5250128</v>
      </c>
      <c r="P13" s="43">
        <f t="shared" si="5"/>
        <v>7910000</v>
      </c>
      <c r="Q13" s="44">
        <f t="shared" si="6"/>
        <v>7910000</v>
      </c>
      <c r="R13" s="24">
        <f t="shared" si="7"/>
        <v>-83.384932920536642</v>
      </c>
      <c r="S13" s="25">
        <f t="shared" si="8"/>
        <v>97.382731199095289</v>
      </c>
      <c r="T13" s="24">
        <f t="shared" si="9"/>
        <v>100</v>
      </c>
      <c r="U13" s="26">
        <f t="shared" si="10"/>
        <v>100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6933000</v>
      </c>
      <c r="W20" s="44">
        <v>6028000</v>
      </c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60000000</v>
      </c>
      <c r="C23" s="42">
        <v>-21400000</v>
      </c>
      <c r="D23" s="42"/>
      <c r="E23" s="42">
        <f t="shared" si="4"/>
        <v>38600000</v>
      </c>
      <c r="F23" s="43">
        <v>38600000</v>
      </c>
      <c r="G23" s="44">
        <v>38600000</v>
      </c>
      <c r="H23" s="43">
        <v>20600000</v>
      </c>
      <c r="I23" s="44">
        <v>31570333</v>
      </c>
      <c r="J23" s="43">
        <v>18000000</v>
      </c>
      <c r="K23" s="44">
        <v>28429668</v>
      </c>
      <c r="L23" s="43"/>
      <c r="M23" s="44"/>
      <c r="N23" s="43"/>
      <c r="O23" s="44">
        <v>-21400000</v>
      </c>
      <c r="P23" s="43">
        <f t="shared" si="5"/>
        <v>38600000</v>
      </c>
      <c r="Q23" s="44">
        <f t="shared" si="6"/>
        <v>38600001</v>
      </c>
      <c r="R23" s="24">
        <f t="shared" si="7"/>
        <v>0</v>
      </c>
      <c r="S23" s="25">
        <f t="shared" si="8"/>
        <v>0</v>
      </c>
      <c r="T23" s="24">
        <f t="shared" si="9"/>
        <v>100</v>
      </c>
      <c r="U23" s="26">
        <f t="shared" si="10"/>
        <v>100.00000259067356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151498000</v>
      </c>
      <c r="C25" s="42">
        <v>940000</v>
      </c>
      <c r="D25" s="42"/>
      <c r="E25" s="42">
        <f t="shared" si="4"/>
        <v>152438000</v>
      </c>
      <c r="F25" s="43">
        <v>152438000</v>
      </c>
      <c r="G25" s="44">
        <v>152438000</v>
      </c>
      <c r="H25" s="43">
        <v>58395000</v>
      </c>
      <c r="I25" s="44">
        <v>59447200</v>
      </c>
      <c r="J25" s="43">
        <v>15452000</v>
      </c>
      <c r="K25" s="44">
        <v>9635353</v>
      </c>
      <c r="L25" s="43">
        <v>20145000</v>
      </c>
      <c r="M25" s="44">
        <v>5658769</v>
      </c>
      <c r="N25" s="43">
        <v>58446000</v>
      </c>
      <c r="O25" s="44">
        <v>77696677</v>
      </c>
      <c r="P25" s="43">
        <f t="shared" si="5"/>
        <v>152438000</v>
      </c>
      <c r="Q25" s="44">
        <f t="shared" si="6"/>
        <v>152437999</v>
      </c>
      <c r="R25" s="24">
        <f t="shared" si="7"/>
        <v>190.12658227848101</v>
      </c>
      <c r="S25" s="25">
        <f t="shared" si="8"/>
        <v>1273.0314313943545</v>
      </c>
      <c r="T25" s="24">
        <f t="shared" si="9"/>
        <v>100</v>
      </c>
      <c r="U25" s="26">
        <f t="shared" si="10"/>
        <v>99.999999343995597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10674000</v>
      </c>
      <c r="C28" s="39">
        <f t="shared" si="11"/>
        <v>-237000</v>
      </c>
      <c r="D28" s="39">
        <f t="shared" si="11"/>
        <v>0</v>
      </c>
      <c r="E28" s="39">
        <f t="shared" si="11"/>
        <v>10437000</v>
      </c>
      <c r="F28" s="40">
        <f t="shared" si="11"/>
        <v>10437000</v>
      </c>
      <c r="G28" s="41">
        <f t="shared" si="11"/>
        <v>10437000</v>
      </c>
      <c r="H28" s="40">
        <f t="shared" si="11"/>
        <v>1721000</v>
      </c>
      <c r="I28" s="41">
        <f t="shared" si="11"/>
        <v>641455</v>
      </c>
      <c r="J28" s="40">
        <f t="shared" si="11"/>
        <v>830000</v>
      </c>
      <c r="K28" s="41">
        <f t="shared" si="11"/>
        <v>865072</v>
      </c>
      <c r="L28" s="40">
        <f t="shared" si="11"/>
        <v>2234000</v>
      </c>
      <c r="M28" s="41">
        <f t="shared" si="11"/>
        <v>2771462</v>
      </c>
      <c r="N28" s="40">
        <f t="shared" si="11"/>
        <v>3557000</v>
      </c>
      <c r="O28" s="41">
        <f t="shared" si="11"/>
        <v>6159011</v>
      </c>
      <c r="P28" s="40">
        <f t="shared" si="11"/>
        <v>8342000</v>
      </c>
      <c r="Q28" s="41">
        <f t="shared" si="11"/>
        <v>10437000</v>
      </c>
      <c r="R28" s="20">
        <f t="shared" si="7"/>
        <v>59.221128021486123</v>
      </c>
      <c r="S28" s="21">
        <f t="shared" si="8"/>
        <v>122.22967516783561</v>
      </c>
      <c r="T28" s="20">
        <f t="shared" si="9"/>
        <v>79.927182140461809</v>
      </c>
      <c r="U28" s="22">
        <f t="shared" si="10"/>
        <v>100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2500000</v>
      </c>
      <c r="C31" s="42"/>
      <c r="D31" s="42"/>
      <c r="E31" s="42">
        <f t="shared" si="4"/>
        <v>2500000</v>
      </c>
      <c r="F31" s="43">
        <v>2500000</v>
      </c>
      <c r="G31" s="44">
        <v>2500000</v>
      </c>
      <c r="H31" s="43">
        <v>1392000</v>
      </c>
      <c r="I31" s="44">
        <v>283890</v>
      </c>
      <c r="J31" s="43">
        <v>221000</v>
      </c>
      <c r="K31" s="44">
        <v>221298</v>
      </c>
      <c r="L31" s="43">
        <v>788000</v>
      </c>
      <c r="M31" s="44">
        <v>1359101</v>
      </c>
      <c r="N31" s="43"/>
      <c r="O31" s="44">
        <v>635710</v>
      </c>
      <c r="P31" s="43">
        <f t="shared" si="5"/>
        <v>2401000</v>
      </c>
      <c r="Q31" s="44">
        <f t="shared" si="6"/>
        <v>2499999</v>
      </c>
      <c r="R31" s="24">
        <f t="shared" si="7"/>
        <v>-100</v>
      </c>
      <c r="S31" s="25">
        <f t="shared" si="8"/>
        <v>-53.22569845802483</v>
      </c>
      <c r="T31" s="24">
        <f t="shared" si="9"/>
        <v>96.04</v>
      </c>
      <c r="U31" s="26">
        <f t="shared" si="10"/>
        <v>99.999960000000002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2674000</v>
      </c>
      <c r="C33" s="42">
        <v>-237000</v>
      </c>
      <c r="D33" s="42"/>
      <c r="E33" s="42">
        <f t="shared" si="4"/>
        <v>2437000</v>
      </c>
      <c r="F33" s="43">
        <v>2437000</v>
      </c>
      <c r="G33" s="44">
        <v>2437000</v>
      </c>
      <c r="H33" s="43">
        <v>287000</v>
      </c>
      <c r="I33" s="44">
        <v>274557</v>
      </c>
      <c r="J33" s="43">
        <v>546000</v>
      </c>
      <c r="K33" s="44">
        <v>546174</v>
      </c>
      <c r="L33" s="43">
        <v>657000</v>
      </c>
      <c r="M33" s="44">
        <v>657199</v>
      </c>
      <c r="N33" s="43">
        <v>947000</v>
      </c>
      <c r="O33" s="44">
        <v>959069</v>
      </c>
      <c r="P33" s="43">
        <f t="shared" si="5"/>
        <v>2437000</v>
      </c>
      <c r="Q33" s="44">
        <f t="shared" si="6"/>
        <v>2436999</v>
      </c>
      <c r="R33" s="24">
        <f t="shared" si="7"/>
        <v>44.140030441400299</v>
      </c>
      <c r="S33" s="25">
        <f t="shared" si="8"/>
        <v>45.932814870381726</v>
      </c>
      <c r="T33" s="24">
        <f t="shared" si="9"/>
        <v>100</v>
      </c>
      <c r="U33" s="26">
        <f t="shared" si="10"/>
        <v>99.99995896594173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5500000</v>
      </c>
      <c r="C36" s="42"/>
      <c r="D36" s="42"/>
      <c r="E36" s="42">
        <f t="shared" si="4"/>
        <v>5500000</v>
      </c>
      <c r="F36" s="43">
        <v>5500000</v>
      </c>
      <c r="G36" s="44">
        <v>5500000</v>
      </c>
      <c r="H36" s="43">
        <v>42000</v>
      </c>
      <c r="I36" s="44">
        <v>83008</v>
      </c>
      <c r="J36" s="43">
        <v>63000</v>
      </c>
      <c r="K36" s="44">
        <v>97600</v>
      </c>
      <c r="L36" s="43">
        <v>789000</v>
      </c>
      <c r="M36" s="44">
        <v>755162</v>
      </c>
      <c r="N36" s="43">
        <v>2610000</v>
      </c>
      <c r="O36" s="44">
        <v>4564232</v>
      </c>
      <c r="P36" s="43">
        <f t="shared" si="5"/>
        <v>3504000</v>
      </c>
      <c r="Q36" s="44">
        <f t="shared" si="6"/>
        <v>5500002</v>
      </c>
      <c r="R36" s="24">
        <f t="shared" si="7"/>
        <v>230.79847908745248</v>
      </c>
      <c r="S36" s="25">
        <f t="shared" si="8"/>
        <v>504.40435297326934</v>
      </c>
      <c r="T36" s="24">
        <f t="shared" si="9"/>
        <v>63.709090909090904</v>
      </c>
      <c r="U36" s="26">
        <f t="shared" si="10"/>
        <v>100.00003636363637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2492000</v>
      </c>
      <c r="C43" s="45">
        <f t="shared" si="20"/>
        <v>13168000</v>
      </c>
      <c r="D43" s="45">
        <f t="shared" si="20"/>
        <v>0</v>
      </c>
      <c r="E43" s="45">
        <f t="shared" si="20"/>
        <v>15660000</v>
      </c>
      <c r="F43" s="46">
        <f t="shared" si="20"/>
        <v>2492000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2921000</v>
      </c>
      <c r="O43" s="47">
        <f t="shared" si="20"/>
        <v>0</v>
      </c>
      <c r="P43" s="46">
        <f t="shared" si="20"/>
        <v>2921000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18.652618135376756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2492000</v>
      </c>
      <c r="C44" s="39">
        <f t="shared" si="22"/>
        <v>13168000</v>
      </c>
      <c r="D44" s="39">
        <f t="shared" si="22"/>
        <v>0</v>
      </c>
      <c r="E44" s="39">
        <f t="shared" si="22"/>
        <v>15660000</v>
      </c>
      <c r="F44" s="40">
        <f t="shared" si="22"/>
        <v>2492000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2921000</v>
      </c>
      <c r="O44" s="41">
        <f t="shared" si="22"/>
        <v>0</v>
      </c>
      <c r="P44" s="40">
        <f t="shared" si="22"/>
        <v>2921000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18.652618135376756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2492000</v>
      </c>
      <c r="C46" s="42">
        <v>13168000</v>
      </c>
      <c r="D46" s="42"/>
      <c r="E46" s="42">
        <f t="shared" si="13"/>
        <v>15660000</v>
      </c>
      <c r="F46" s="43">
        <v>2492000</v>
      </c>
      <c r="G46" s="44"/>
      <c r="H46" s="43"/>
      <c r="I46" s="44"/>
      <c r="J46" s="43"/>
      <c r="K46" s="44"/>
      <c r="L46" s="43"/>
      <c r="M46" s="44"/>
      <c r="N46" s="43">
        <v>2921000</v>
      </c>
      <c r="O46" s="44"/>
      <c r="P46" s="43">
        <f t="shared" si="14"/>
        <v>2921000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18.652618135376756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234514000</v>
      </c>
      <c r="C61" s="39">
        <f t="shared" si="26"/>
        <v>-9469000</v>
      </c>
      <c r="D61" s="39">
        <f t="shared" si="26"/>
        <v>0</v>
      </c>
      <c r="E61" s="39">
        <f t="shared" si="26"/>
        <v>225045000</v>
      </c>
      <c r="F61" s="40">
        <f t="shared" si="26"/>
        <v>211877000</v>
      </c>
      <c r="G61" s="41">
        <f t="shared" si="26"/>
        <v>209385000</v>
      </c>
      <c r="H61" s="40">
        <f t="shared" si="26"/>
        <v>80716000</v>
      </c>
      <c r="I61" s="41">
        <f t="shared" si="26"/>
        <v>91658988</v>
      </c>
      <c r="J61" s="40">
        <f t="shared" si="26"/>
        <v>34282000</v>
      </c>
      <c r="K61" s="41">
        <f t="shared" si="26"/>
        <v>38930093</v>
      </c>
      <c r="L61" s="40">
        <f t="shared" si="26"/>
        <v>29162000</v>
      </c>
      <c r="M61" s="41">
        <f t="shared" si="26"/>
        <v>11090103</v>
      </c>
      <c r="N61" s="40">
        <f t="shared" si="26"/>
        <v>66051000</v>
      </c>
      <c r="O61" s="41">
        <f t="shared" si="26"/>
        <v>67705816</v>
      </c>
      <c r="P61" s="40">
        <f t="shared" si="26"/>
        <v>210211000</v>
      </c>
      <c r="Q61" s="41">
        <f t="shared" si="26"/>
        <v>209385000</v>
      </c>
      <c r="R61" s="20">
        <f t="shared" si="16"/>
        <v>126.49681091831837</v>
      </c>
      <c r="S61" s="21">
        <f t="shared" si="17"/>
        <v>510.50664723312309</v>
      </c>
      <c r="T61" s="20">
        <f t="shared" si="18"/>
        <v>93.408429425226075</v>
      </c>
      <c r="U61" s="22">
        <f t="shared" si="19"/>
        <v>93.041391721655657</v>
      </c>
      <c r="V61" s="40">
        <f t="shared" ref="V61:W61" si="27">+V8+V43</f>
        <v>6933000</v>
      </c>
      <c r="W61" s="41">
        <f t="shared" si="27"/>
        <v>6028000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234514000</v>
      </c>
      <c r="C65" s="48">
        <f t="shared" si="30"/>
        <v>-9469000</v>
      </c>
      <c r="D65" s="48">
        <f t="shared" si="30"/>
        <v>0</v>
      </c>
      <c r="E65" s="48">
        <f t="shared" si="30"/>
        <v>225045000</v>
      </c>
      <c r="F65" s="49">
        <f t="shared" si="30"/>
        <v>211877000</v>
      </c>
      <c r="G65" s="50">
        <f t="shared" si="30"/>
        <v>209385000</v>
      </c>
      <c r="H65" s="49">
        <f t="shared" si="30"/>
        <v>80716000</v>
      </c>
      <c r="I65" s="50">
        <f t="shared" si="30"/>
        <v>91658988</v>
      </c>
      <c r="J65" s="49">
        <f t="shared" si="30"/>
        <v>34282000</v>
      </c>
      <c r="K65" s="50">
        <f t="shared" si="30"/>
        <v>38930093</v>
      </c>
      <c r="L65" s="49">
        <f t="shared" si="30"/>
        <v>29162000</v>
      </c>
      <c r="M65" s="51">
        <f t="shared" si="30"/>
        <v>11090103</v>
      </c>
      <c r="N65" s="49">
        <f t="shared" si="30"/>
        <v>66051000</v>
      </c>
      <c r="O65" s="50">
        <f t="shared" si="30"/>
        <v>67705816</v>
      </c>
      <c r="P65" s="49">
        <f t="shared" si="30"/>
        <v>210211000</v>
      </c>
      <c r="Q65" s="50">
        <f t="shared" si="30"/>
        <v>209385000</v>
      </c>
      <c r="R65" s="34">
        <f t="shared" si="16"/>
        <v>126.49681091831837</v>
      </c>
      <c r="S65" s="35">
        <f t="shared" si="17"/>
        <v>510.50664723312309</v>
      </c>
      <c r="T65" s="34">
        <f t="shared" si="18"/>
        <v>93.408429425226075</v>
      </c>
      <c r="U65" s="35">
        <f t="shared" si="19"/>
        <v>93.041391721655657</v>
      </c>
      <c r="V65" s="49">
        <f>+V61+V62</f>
        <v>6933000</v>
      </c>
      <c r="W65" s="50">
        <f>+W61+W62</f>
        <v>6028000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961645000</v>
      </c>
      <c r="C8" s="36">
        <f t="shared" si="0"/>
        <v>-84507000</v>
      </c>
      <c r="D8" s="36">
        <f t="shared" si="0"/>
        <v>0</v>
      </c>
      <c r="E8" s="36">
        <f t="shared" si="0"/>
        <v>877138000</v>
      </c>
      <c r="F8" s="37">
        <f t="shared" si="0"/>
        <v>877138000</v>
      </c>
      <c r="G8" s="38">
        <f t="shared" si="0"/>
        <v>877138000</v>
      </c>
      <c r="H8" s="37">
        <f t="shared" si="0"/>
        <v>169518000</v>
      </c>
      <c r="I8" s="38">
        <f t="shared" si="0"/>
        <v>159606706</v>
      </c>
      <c r="J8" s="37">
        <f t="shared" si="0"/>
        <v>255738000</v>
      </c>
      <c r="K8" s="38">
        <f t="shared" si="0"/>
        <v>281836530</v>
      </c>
      <c r="L8" s="37">
        <f t="shared" si="0"/>
        <v>142156000</v>
      </c>
      <c r="M8" s="38">
        <f t="shared" si="0"/>
        <v>131044535</v>
      </c>
      <c r="N8" s="37">
        <f t="shared" si="0"/>
        <v>188185000</v>
      </c>
      <c r="O8" s="38">
        <f t="shared" si="0"/>
        <v>295541709</v>
      </c>
      <c r="P8" s="37">
        <f t="shared" si="0"/>
        <v>755597000</v>
      </c>
      <c r="Q8" s="38">
        <f t="shared" si="0"/>
        <v>868029480</v>
      </c>
      <c r="R8" s="16">
        <f>IF(($L8       =0),0,((($N8       -$L8       )/$L8       )*100))</f>
        <v>32.379217198007822</v>
      </c>
      <c r="S8" s="17">
        <f>IF(($M8       =0),0,((($O8       -$M8       )/$M8       )*100))</f>
        <v>125.52768720954293</v>
      </c>
      <c r="T8" s="16">
        <f>IF(($E8       =0),0,(($P8       /$E8       )*100))</f>
        <v>86.143457471914346</v>
      </c>
      <c r="U8" s="18">
        <f>IF(($E8       =0),0,(($Q8       /$E8       )*100))</f>
        <v>98.961563630808385</v>
      </c>
      <c r="V8" s="37">
        <f t="shared" ref="V8:W8" si="1">+V9+V28</f>
        <v>8766000</v>
      </c>
      <c r="W8" s="38">
        <f t="shared" si="1"/>
        <v>8766000</v>
      </c>
    </row>
    <row r="9" spans="1:23" ht="13" x14ac:dyDescent="0.3">
      <c r="A9" s="19" t="s">
        <v>35</v>
      </c>
      <c r="B9" s="39">
        <f t="shared" ref="B9:Q9" si="2">SUM(B10:B27)</f>
        <v>945128000</v>
      </c>
      <c r="C9" s="39">
        <f t="shared" si="2"/>
        <v>-84507000</v>
      </c>
      <c r="D9" s="39">
        <f t="shared" si="2"/>
        <v>0</v>
      </c>
      <c r="E9" s="39">
        <f t="shared" si="2"/>
        <v>860621000</v>
      </c>
      <c r="F9" s="40">
        <f t="shared" si="2"/>
        <v>860621000</v>
      </c>
      <c r="G9" s="41">
        <f t="shared" si="2"/>
        <v>860621000</v>
      </c>
      <c r="H9" s="40">
        <f t="shared" si="2"/>
        <v>168270000</v>
      </c>
      <c r="I9" s="41">
        <f t="shared" si="2"/>
        <v>157098935</v>
      </c>
      <c r="J9" s="40">
        <f t="shared" si="2"/>
        <v>249927000</v>
      </c>
      <c r="K9" s="41">
        <f t="shared" si="2"/>
        <v>275971454</v>
      </c>
      <c r="L9" s="40">
        <f t="shared" si="2"/>
        <v>139726000</v>
      </c>
      <c r="M9" s="41">
        <f t="shared" si="2"/>
        <v>128613092</v>
      </c>
      <c r="N9" s="40">
        <f t="shared" si="2"/>
        <v>184096000</v>
      </c>
      <c r="O9" s="41">
        <f t="shared" si="2"/>
        <v>287201982</v>
      </c>
      <c r="P9" s="40">
        <f t="shared" si="2"/>
        <v>742019000</v>
      </c>
      <c r="Q9" s="41">
        <f t="shared" si="2"/>
        <v>848885463</v>
      </c>
      <c r="R9" s="20">
        <f>IF(($L9       =0),0,((($N9       -$L9       )/$L9       )*100))</f>
        <v>31.75500622647181</v>
      </c>
      <c r="S9" s="21">
        <f>IF(($M9       =0),0,((($O9       -$M9       )/$M9       )*100))</f>
        <v>123.30695696204863</v>
      </c>
      <c r="T9" s="20">
        <f>IF(($E9       =0),0,(($P9       /$E9       )*100))</f>
        <v>86.219020916291839</v>
      </c>
      <c r="U9" s="22">
        <f>IF(($E9       =0),0,(($Q9       /$E9       )*100))</f>
        <v>98.636387329614323</v>
      </c>
      <c r="V9" s="40">
        <f t="shared" ref="V9:W9" si="3">SUM(V10:V27)</f>
        <v>6251000</v>
      </c>
      <c r="W9" s="41">
        <f t="shared" si="3"/>
        <v>6251000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IF(($L10      =0),0,((($N10      -$L10      )/$L10      )*100))</f>
        <v>0</v>
      </c>
      <c r="S10" s="25">
        <f t="shared" ref="S10:S41" si="8">IF(($M10      =0),0,((($O10      -$M10      )/$M10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267249000</v>
      </c>
      <c r="C12" s="42">
        <v>-100000000</v>
      </c>
      <c r="D12" s="42"/>
      <c r="E12" s="42">
        <f t="shared" si="4"/>
        <v>167249000</v>
      </c>
      <c r="F12" s="43">
        <v>167249000</v>
      </c>
      <c r="G12" s="44">
        <v>167249000</v>
      </c>
      <c r="H12" s="43">
        <v>26889000</v>
      </c>
      <c r="I12" s="44">
        <v>10338430</v>
      </c>
      <c r="J12" s="43">
        <v>40922000</v>
      </c>
      <c r="K12" s="44">
        <v>45602874</v>
      </c>
      <c r="L12" s="43">
        <v>46513000</v>
      </c>
      <c r="M12" s="44">
        <v>47034128</v>
      </c>
      <c r="N12" s="43">
        <v>49924000</v>
      </c>
      <c r="O12" s="44">
        <v>66457927</v>
      </c>
      <c r="P12" s="43">
        <f t="shared" si="5"/>
        <v>164248000</v>
      </c>
      <c r="Q12" s="44">
        <f t="shared" si="6"/>
        <v>169433359</v>
      </c>
      <c r="R12" s="24">
        <f t="shared" si="7"/>
        <v>7.33343366370692</v>
      </c>
      <c r="S12" s="25">
        <f t="shared" si="8"/>
        <v>41.297244843148789</v>
      </c>
      <c r="T12" s="24">
        <f t="shared" si="9"/>
        <v>98.205669391147339</v>
      </c>
      <c r="U12" s="26">
        <f t="shared" si="10"/>
        <v>101.30605205412289</v>
      </c>
      <c r="V12" s="43"/>
      <c r="W12" s="44"/>
    </row>
    <row r="13" spans="1:23" ht="13" x14ac:dyDescent="0.3">
      <c r="A13" s="23" t="s">
        <v>39</v>
      </c>
      <c r="B13" s="42">
        <v>12573000</v>
      </c>
      <c r="C13" s="42">
        <v>-5029000</v>
      </c>
      <c r="D13" s="42"/>
      <c r="E13" s="42">
        <f t="shared" si="4"/>
        <v>7544000</v>
      </c>
      <c r="F13" s="43">
        <v>7544000</v>
      </c>
      <c r="G13" s="44">
        <v>7544000</v>
      </c>
      <c r="H13" s="43"/>
      <c r="I13" s="44"/>
      <c r="J13" s="43"/>
      <c r="K13" s="44"/>
      <c r="L13" s="43"/>
      <c r="M13" s="44">
        <v>4188931</v>
      </c>
      <c r="N13" s="43"/>
      <c r="O13" s="44">
        <v>3256669</v>
      </c>
      <c r="P13" s="43">
        <f t="shared" si="5"/>
        <v>0</v>
      </c>
      <c r="Q13" s="44">
        <f t="shared" si="6"/>
        <v>7445600</v>
      </c>
      <c r="R13" s="24">
        <f t="shared" si="7"/>
        <v>0</v>
      </c>
      <c r="S13" s="25">
        <f t="shared" si="8"/>
        <v>-22.255367777602448</v>
      </c>
      <c r="T13" s="24">
        <f t="shared" si="9"/>
        <v>0</v>
      </c>
      <c r="U13" s="26">
        <f t="shared" si="10"/>
        <v>98.695652173913047</v>
      </c>
      <c r="V13" s="43"/>
      <c r="W13" s="44"/>
    </row>
    <row r="14" spans="1:23" ht="13" x14ac:dyDescent="0.3">
      <c r="A14" s="23" t="s">
        <v>40</v>
      </c>
      <c r="B14" s="42">
        <v>44984000</v>
      </c>
      <c r="C14" s="42"/>
      <c r="D14" s="42"/>
      <c r="E14" s="42">
        <f t="shared" si="4"/>
        <v>44984000</v>
      </c>
      <c r="F14" s="43">
        <v>44984000</v>
      </c>
      <c r="G14" s="44">
        <v>44984000</v>
      </c>
      <c r="H14" s="43">
        <v>9947000</v>
      </c>
      <c r="I14" s="44">
        <v>11377130</v>
      </c>
      <c r="J14" s="43">
        <v>8077000</v>
      </c>
      <c r="K14" s="44">
        <v>12914864</v>
      </c>
      <c r="L14" s="43">
        <v>7471000</v>
      </c>
      <c r="M14" s="44">
        <v>3075719</v>
      </c>
      <c r="N14" s="43">
        <v>19489000</v>
      </c>
      <c r="O14" s="44">
        <v>16627150</v>
      </c>
      <c r="P14" s="43">
        <f t="shared" si="5"/>
        <v>44984000</v>
      </c>
      <c r="Q14" s="44">
        <f t="shared" si="6"/>
        <v>43994863</v>
      </c>
      <c r="R14" s="24">
        <f t="shared" si="7"/>
        <v>160.86199973229822</v>
      </c>
      <c r="S14" s="25">
        <f t="shared" si="8"/>
        <v>440.59392291688545</v>
      </c>
      <c r="T14" s="24">
        <f t="shared" si="9"/>
        <v>100</v>
      </c>
      <c r="U14" s="26">
        <f t="shared" si="10"/>
        <v>97.801135959452239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4765000</v>
      </c>
      <c r="C20" s="42"/>
      <c r="D20" s="42"/>
      <c r="E20" s="42">
        <f t="shared" si="4"/>
        <v>4765000</v>
      </c>
      <c r="F20" s="43">
        <v>4765000</v>
      </c>
      <c r="G20" s="44">
        <v>4765000</v>
      </c>
      <c r="H20" s="43"/>
      <c r="I20" s="44"/>
      <c r="J20" s="43">
        <v>331000</v>
      </c>
      <c r="K20" s="44"/>
      <c r="L20" s="43">
        <v>2926000</v>
      </c>
      <c r="M20" s="44">
        <v>8132989</v>
      </c>
      <c r="N20" s="43">
        <v>1079000</v>
      </c>
      <c r="O20" s="44">
        <v>1445415</v>
      </c>
      <c r="P20" s="43">
        <f t="shared" si="5"/>
        <v>4336000</v>
      </c>
      <c r="Q20" s="44">
        <f t="shared" si="6"/>
        <v>9578404</v>
      </c>
      <c r="R20" s="24">
        <f t="shared" si="7"/>
        <v>-63.123718386876284</v>
      </c>
      <c r="S20" s="25">
        <f t="shared" si="8"/>
        <v>-82.227751691290862</v>
      </c>
      <c r="T20" s="24">
        <f t="shared" si="9"/>
        <v>90.996852046169991</v>
      </c>
      <c r="U20" s="26">
        <f t="shared" si="10"/>
        <v>201.01582371458551</v>
      </c>
      <c r="V20" s="43">
        <v>6251000</v>
      </c>
      <c r="W20" s="44">
        <v>6251000</v>
      </c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126013000</v>
      </c>
      <c r="C22" s="42"/>
      <c r="D22" s="42"/>
      <c r="E22" s="42">
        <f t="shared" si="4"/>
        <v>126013000</v>
      </c>
      <c r="F22" s="43">
        <v>126013000</v>
      </c>
      <c r="G22" s="44">
        <v>126013000</v>
      </c>
      <c r="H22" s="43"/>
      <c r="I22" s="44"/>
      <c r="J22" s="43">
        <v>56897000</v>
      </c>
      <c r="K22" s="44">
        <v>64486282</v>
      </c>
      <c r="L22" s="43">
        <v>37911000</v>
      </c>
      <c r="M22" s="44">
        <v>30796549</v>
      </c>
      <c r="N22" s="43">
        <v>31205000</v>
      </c>
      <c r="O22" s="44">
        <v>29630340</v>
      </c>
      <c r="P22" s="43">
        <f t="shared" si="5"/>
        <v>126013000</v>
      </c>
      <c r="Q22" s="44">
        <f t="shared" si="6"/>
        <v>124913171</v>
      </c>
      <c r="R22" s="24">
        <f t="shared" si="7"/>
        <v>-17.688797446651368</v>
      </c>
      <c r="S22" s="25">
        <f t="shared" si="8"/>
        <v>-3.7868171527920222</v>
      </c>
      <c r="T22" s="24">
        <f t="shared" si="9"/>
        <v>100</v>
      </c>
      <c r="U22" s="26">
        <f t="shared" si="10"/>
        <v>99.127209891042995</v>
      </c>
      <c r="V22" s="43"/>
      <c r="W22" s="44"/>
    </row>
    <row r="23" spans="1:23" ht="13" x14ac:dyDescent="0.3">
      <c r="A23" s="23" t="s">
        <v>49</v>
      </c>
      <c r="B23" s="42">
        <v>76000000</v>
      </c>
      <c r="C23" s="42">
        <v>20000000</v>
      </c>
      <c r="D23" s="42"/>
      <c r="E23" s="42">
        <f t="shared" si="4"/>
        <v>96000000</v>
      </c>
      <c r="F23" s="43">
        <v>96000000</v>
      </c>
      <c r="G23" s="44">
        <v>96000000</v>
      </c>
      <c r="H23" s="43">
        <v>12991000</v>
      </c>
      <c r="I23" s="44">
        <v>13013130</v>
      </c>
      <c r="J23" s="43">
        <v>14016000</v>
      </c>
      <c r="K23" s="44">
        <v>15228681</v>
      </c>
      <c r="L23" s="43">
        <v>2168000</v>
      </c>
      <c r="M23" s="44">
        <v>1436016</v>
      </c>
      <c r="N23" s="43">
        <v>18690000</v>
      </c>
      <c r="O23" s="44">
        <v>62850065</v>
      </c>
      <c r="P23" s="43">
        <f t="shared" si="5"/>
        <v>47865000</v>
      </c>
      <c r="Q23" s="44">
        <f t="shared" si="6"/>
        <v>92527892</v>
      </c>
      <c r="R23" s="24">
        <f t="shared" si="7"/>
        <v>762.08487084870842</v>
      </c>
      <c r="S23" s="25">
        <f t="shared" si="8"/>
        <v>4276.6967081146731</v>
      </c>
      <c r="T23" s="24">
        <f t="shared" si="9"/>
        <v>49.859375</v>
      </c>
      <c r="U23" s="26">
        <f t="shared" si="10"/>
        <v>96.38322083333334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413544000</v>
      </c>
      <c r="C25" s="42">
        <v>522000</v>
      </c>
      <c r="D25" s="42"/>
      <c r="E25" s="42">
        <f t="shared" si="4"/>
        <v>414066000</v>
      </c>
      <c r="F25" s="43">
        <v>414066000</v>
      </c>
      <c r="G25" s="44">
        <v>414066000</v>
      </c>
      <c r="H25" s="43">
        <v>118443000</v>
      </c>
      <c r="I25" s="44">
        <v>122370245</v>
      </c>
      <c r="J25" s="43">
        <v>129684000</v>
      </c>
      <c r="K25" s="44">
        <v>137738753</v>
      </c>
      <c r="L25" s="43">
        <v>42737000</v>
      </c>
      <c r="M25" s="44">
        <v>33948760</v>
      </c>
      <c r="N25" s="43">
        <v>63709000</v>
      </c>
      <c r="O25" s="44">
        <v>106934416</v>
      </c>
      <c r="P25" s="43">
        <f t="shared" si="5"/>
        <v>354573000</v>
      </c>
      <c r="Q25" s="44">
        <f t="shared" si="6"/>
        <v>400992174</v>
      </c>
      <c r="R25" s="24">
        <f t="shared" si="7"/>
        <v>49.072232491751876</v>
      </c>
      <c r="S25" s="25">
        <f t="shared" si="8"/>
        <v>214.98769321766096</v>
      </c>
      <c r="T25" s="24">
        <f t="shared" si="9"/>
        <v>85.632000695541294</v>
      </c>
      <c r="U25" s="26">
        <f t="shared" si="10"/>
        <v>96.842574372201526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16517000</v>
      </c>
      <c r="C28" s="39">
        <f t="shared" si="11"/>
        <v>0</v>
      </c>
      <c r="D28" s="39">
        <f t="shared" si="11"/>
        <v>0</v>
      </c>
      <c r="E28" s="39">
        <f t="shared" si="11"/>
        <v>16517000</v>
      </c>
      <c r="F28" s="40">
        <f t="shared" si="11"/>
        <v>16517000</v>
      </c>
      <c r="G28" s="41">
        <f t="shared" si="11"/>
        <v>16517000</v>
      </c>
      <c r="H28" s="40">
        <f t="shared" si="11"/>
        <v>1248000</v>
      </c>
      <c r="I28" s="41">
        <f t="shared" si="11"/>
        <v>2507771</v>
      </c>
      <c r="J28" s="40">
        <f t="shared" si="11"/>
        <v>5811000</v>
      </c>
      <c r="K28" s="41">
        <f t="shared" si="11"/>
        <v>5865076</v>
      </c>
      <c r="L28" s="40">
        <f t="shared" si="11"/>
        <v>2430000</v>
      </c>
      <c r="M28" s="41">
        <f t="shared" si="11"/>
        <v>2431443</v>
      </c>
      <c r="N28" s="40">
        <f t="shared" si="11"/>
        <v>4089000</v>
      </c>
      <c r="O28" s="41">
        <f t="shared" si="11"/>
        <v>8339727</v>
      </c>
      <c r="P28" s="40">
        <f t="shared" si="11"/>
        <v>13578000</v>
      </c>
      <c r="Q28" s="41">
        <f t="shared" si="11"/>
        <v>19144017</v>
      </c>
      <c r="R28" s="20">
        <f t="shared" si="7"/>
        <v>68.271604938271608</v>
      </c>
      <c r="S28" s="21">
        <f t="shared" si="8"/>
        <v>242.99496225081154</v>
      </c>
      <c r="T28" s="20">
        <f t="shared" si="9"/>
        <v>82.206211781800562</v>
      </c>
      <c r="U28" s="22">
        <f t="shared" si="10"/>
        <v>115.90492825573651</v>
      </c>
      <c r="V28" s="40">
        <f t="shared" ref="V28:W28" si="12">SUM(V29:V42)</f>
        <v>2515000</v>
      </c>
      <c r="W28" s="41">
        <f t="shared" si="12"/>
        <v>2515000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2400000</v>
      </c>
      <c r="C31" s="42"/>
      <c r="D31" s="42"/>
      <c r="E31" s="42">
        <f t="shared" si="4"/>
        <v>2400000</v>
      </c>
      <c r="F31" s="43">
        <v>2400000</v>
      </c>
      <c r="G31" s="44">
        <v>2400000</v>
      </c>
      <c r="H31" s="43">
        <v>323000</v>
      </c>
      <c r="I31" s="44">
        <v>565883</v>
      </c>
      <c r="J31" s="43">
        <v>477000</v>
      </c>
      <c r="K31" s="44">
        <v>476386</v>
      </c>
      <c r="L31" s="43">
        <v>526000</v>
      </c>
      <c r="M31" s="44">
        <v>526003</v>
      </c>
      <c r="N31" s="43"/>
      <c r="O31" s="44">
        <v>831949</v>
      </c>
      <c r="P31" s="43">
        <f t="shared" si="5"/>
        <v>1326000</v>
      </c>
      <c r="Q31" s="44">
        <f t="shared" si="6"/>
        <v>2400221</v>
      </c>
      <c r="R31" s="24">
        <f t="shared" si="7"/>
        <v>-100</v>
      </c>
      <c r="S31" s="25">
        <f t="shared" si="8"/>
        <v>58.164307047678435</v>
      </c>
      <c r="T31" s="24">
        <f t="shared" si="9"/>
        <v>55.25</v>
      </c>
      <c r="U31" s="26">
        <f t="shared" si="10"/>
        <v>100.00920833333333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6117000</v>
      </c>
      <c r="C33" s="42"/>
      <c r="D33" s="42"/>
      <c r="E33" s="42">
        <f t="shared" si="4"/>
        <v>6117000</v>
      </c>
      <c r="F33" s="43">
        <v>6117000</v>
      </c>
      <c r="G33" s="44">
        <v>6117000</v>
      </c>
      <c r="H33" s="43">
        <v>416000</v>
      </c>
      <c r="I33" s="44">
        <v>842996</v>
      </c>
      <c r="J33" s="43">
        <v>1343000</v>
      </c>
      <c r="K33" s="44">
        <v>1342140</v>
      </c>
      <c r="L33" s="43">
        <v>1394000</v>
      </c>
      <c r="M33" s="44">
        <v>1394362</v>
      </c>
      <c r="N33" s="43">
        <v>2537000</v>
      </c>
      <c r="O33" s="44">
        <v>2552324</v>
      </c>
      <c r="P33" s="43">
        <f t="shared" si="5"/>
        <v>5690000</v>
      </c>
      <c r="Q33" s="44">
        <f t="shared" si="6"/>
        <v>6131822</v>
      </c>
      <c r="R33" s="24">
        <f t="shared" si="7"/>
        <v>81.994261119081784</v>
      </c>
      <c r="S33" s="25">
        <f t="shared" si="8"/>
        <v>83.046009572836894</v>
      </c>
      <c r="T33" s="24">
        <f t="shared" si="9"/>
        <v>93.0194539807095</v>
      </c>
      <c r="U33" s="26">
        <f t="shared" si="10"/>
        <v>100.24230832107241</v>
      </c>
      <c r="V33" s="43"/>
      <c r="W33" s="44"/>
    </row>
    <row r="34" spans="1:23" ht="13" x14ac:dyDescent="0.3">
      <c r="A34" s="23" t="s">
        <v>60</v>
      </c>
      <c r="B34" s="42">
        <v>8000000</v>
      </c>
      <c r="C34" s="42"/>
      <c r="D34" s="42"/>
      <c r="E34" s="42">
        <f t="shared" si="4"/>
        <v>8000000</v>
      </c>
      <c r="F34" s="43">
        <v>8000000</v>
      </c>
      <c r="G34" s="44">
        <v>8000000</v>
      </c>
      <c r="H34" s="43">
        <v>509000</v>
      </c>
      <c r="I34" s="44">
        <v>1098892</v>
      </c>
      <c r="J34" s="43">
        <v>3991000</v>
      </c>
      <c r="K34" s="44">
        <v>4046550</v>
      </c>
      <c r="L34" s="43">
        <v>510000</v>
      </c>
      <c r="M34" s="44">
        <v>511078</v>
      </c>
      <c r="N34" s="43">
        <v>1552000</v>
      </c>
      <c r="O34" s="44">
        <v>4955454</v>
      </c>
      <c r="P34" s="43">
        <f t="shared" si="5"/>
        <v>6562000</v>
      </c>
      <c r="Q34" s="44">
        <f t="shared" si="6"/>
        <v>10611974</v>
      </c>
      <c r="R34" s="24">
        <f t="shared" si="7"/>
        <v>204.31372549019608</v>
      </c>
      <c r="S34" s="25">
        <f t="shared" si="8"/>
        <v>869.60816157220609</v>
      </c>
      <c r="T34" s="24">
        <f t="shared" si="9"/>
        <v>82.025000000000006</v>
      </c>
      <c r="U34" s="26">
        <f t="shared" si="10"/>
        <v>132.649675</v>
      </c>
      <c r="V34" s="43">
        <v>2515000</v>
      </c>
      <c r="W34" s="44">
        <v>2515000</v>
      </c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42312000</v>
      </c>
      <c r="C43" s="45">
        <f t="shared" si="20"/>
        <v>2122000</v>
      </c>
      <c r="D43" s="45">
        <f t="shared" si="20"/>
        <v>0</v>
      </c>
      <c r="E43" s="45">
        <f t="shared" si="20"/>
        <v>44434000</v>
      </c>
      <c r="F43" s="46">
        <f t="shared" si="20"/>
        <v>41312000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6554000</v>
      </c>
      <c r="O43" s="47">
        <f t="shared" si="20"/>
        <v>0</v>
      </c>
      <c r="P43" s="46">
        <f t="shared" si="20"/>
        <v>6554000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14.749966242066886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42312000</v>
      </c>
      <c r="C44" s="39">
        <f t="shared" si="22"/>
        <v>2122000</v>
      </c>
      <c r="D44" s="39">
        <f t="shared" si="22"/>
        <v>0</v>
      </c>
      <c r="E44" s="39">
        <f t="shared" si="22"/>
        <v>44434000</v>
      </c>
      <c r="F44" s="40">
        <f t="shared" si="22"/>
        <v>41312000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6554000</v>
      </c>
      <c r="O44" s="41">
        <f t="shared" si="22"/>
        <v>0</v>
      </c>
      <c r="P44" s="40">
        <f t="shared" si="22"/>
        <v>6554000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14.749966242066886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41312000</v>
      </c>
      <c r="C46" s="42">
        <v>3122000</v>
      </c>
      <c r="D46" s="42"/>
      <c r="E46" s="42">
        <f t="shared" si="13"/>
        <v>44434000</v>
      </c>
      <c r="F46" s="43">
        <v>41312000</v>
      </c>
      <c r="G46" s="44"/>
      <c r="H46" s="43"/>
      <c r="I46" s="44"/>
      <c r="J46" s="43"/>
      <c r="K46" s="44"/>
      <c r="L46" s="43"/>
      <c r="M46" s="44"/>
      <c r="N46" s="43">
        <v>6554000</v>
      </c>
      <c r="O46" s="44"/>
      <c r="P46" s="43">
        <f t="shared" si="14"/>
        <v>6554000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14.749966242066886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>
        <v>-1000000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1003957000</v>
      </c>
      <c r="C61" s="39">
        <f t="shared" si="26"/>
        <v>-82385000</v>
      </c>
      <c r="D61" s="39">
        <f t="shared" si="26"/>
        <v>0</v>
      </c>
      <c r="E61" s="39">
        <f t="shared" si="26"/>
        <v>921572000</v>
      </c>
      <c r="F61" s="40">
        <f t="shared" si="26"/>
        <v>918450000</v>
      </c>
      <c r="G61" s="41">
        <f t="shared" si="26"/>
        <v>877138000</v>
      </c>
      <c r="H61" s="40">
        <f t="shared" si="26"/>
        <v>169518000</v>
      </c>
      <c r="I61" s="41">
        <f t="shared" si="26"/>
        <v>159606706</v>
      </c>
      <c r="J61" s="40">
        <f t="shared" si="26"/>
        <v>255738000</v>
      </c>
      <c r="K61" s="41">
        <f t="shared" si="26"/>
        <v>281836530</v>
      </c>
      <c r="L61" s="40">
        <f t="shared" si="26"/>
        <v>142156000</v>
      </c>
      <c r="M61" s="41">
        <f t="shared" si="26"/>
        <v>131044535</v>
      </c>
      <c r="N61" s="40">
        <f t="shared" si="26"/>
        <v>194739000</v>
      </c>
      <c r="O61" s="41">
        <f t="shared" si="26"/>
        <v>295541709</v>
      </c>
      <c r="P61" s="40">
        <f t="shared" si="26"/>
        <v>762151000</v>
      </c>
      <c r="Q61" s="41">
        <f t="shared" si="26"/>
        <v>868029480</v>
      </c>
      <c r="R61" s="20">
        <f t="shared" si="16"/>
        <v>36.989645178536257</v>
      </c>
      <c r="S61" s="21">
        <f t="shared" si="17"/>
        <v>125.52768720954293</v>
      </c>
      <c r="T61" s="20">
        <f t="shared" si="18"/>
        <v>82.701188838202555</v>
      </c>
      <c r="U61" s="22">
        <f t="shared" si="19"/>
        <v>94.190088240528141</v>
      </c>
      <c r="V61" s="40">
        <f t="shared" ref="V61:W61" si="27">+V8+V43</f>
        <v>8766000</v>
      </c>
      <c r="W61" s="41">
        <f t="shared" si="27"/>
        <v>8766000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1003957000</v>
      </c>
      <c r="C65" s="48">
        <f t="shared" si="30"/>
        <v>-82385000</v>
      </c>
      <c r="D65" s="48">
        <f t="shared" si="30"/>
        <v>0</v>
      </c>
      <c r="E65" s="48">
        <f t="shared" si="30"/>
        <v>921572000</v>
      </c>
      <c r="F65" s="49">
        <f t="shared" si="30"/>
        <v>918450000</v>
      </c>
      <c r="G65" s="50">
        <f t="shared" si="30"/>
        <v>877138000</v>
      </c>
      <c r="H65" s="49">
        <f t="shared" si="30"/>
        <v>169518000</v>
      </c>
      <c r="I65" s="50">
        <f t="shared" si="30"/>
        <v>159606706</v>
      </c>
      <c r="J65" s="49">
        <f t="shared" si="30"/>
        <v>255738000</v>
      </c>
      <c r="K65" s="50">
        <f t="shared" si="30"/>
        <v>281836530</v>
      </c>
      <c r="L65" s="49">
        <f t="shared" si="30"/>
        <v>142156000</v>
      </c>
      <c r="M65" s="51">
        <f t="shared" si="30"/>
        <v>131044535</v>
      </c>
      <c r="N65" s="49">
        <f t="shared" si="30"/>
        <v>194739000</v>
      </c>
      <c r="O65" s="50">
        <f t="shared" si="30"/>
        <v>295541709</v>
      </c>
      <c r="P65" s="49">
        <f t="shared" si="30"/>
        <v>762151000</v>
      </c>
      <c r="Q65" s="50">
        <f t="shared" si="30"/>
        <v>868029480</v>
      </c>
      <c r="R65" s="34">
        <f t="shared" si="16"/>
        <v>36.989645178536257</v>
      </c>
      <c r="S65" s="35">
        <f t="shared" si="17"/>
        <v>125.52768720954293</v>
      </c>
      <c r="T65" s="34">
        <f t="shared" si="18"/>
        <v>82.701188838202555</v>
      </c>
      <c r="U65" s="35">
        <f t="shared" si="19"/>
        <v>94.190088240528141</v>
      </c>
      <c r="V65" s="49">
        <f>+V61+V62</f>
        <v>8766000</v>
      </c>
      <c r="W65" s="50">
        <f>+W61+W62</f>
        <v>8766000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147148000</v>
      </c>
      <c r="C8" s="36">
        <f t="shared" si="0"/>
        <v>-110000</v>
      </c>
      <c r="D8" s="36">
        <f t="shared" si="0"/>
        <v>0</v>
      </c>
      <c r="E8" s="36">
        <f t="shared" si="0"/>
        <v>147038000</v>
      </c>
      <c r="F8" s="37">
        <f t="shared" si="0"/>
        <v>147038000</v>
      </c>
      <c r="G8" s="38">
        <f t="shared" si="0"/>
        <v>147038000</v>
      </c>
      <c r="H8" s="37">
        <f t="shared" si="0"/>
        <v>34942000</v>
      </c>
      <c r="I8" s="38">
        <f t="shared" si="0"/>
        <v>41351490</v>
      </c>
      <c r="J8" s="37">
        <f t="shared" si="0"/>
        <v>46934000</v>
      </c>
      <c r="K8" s="38">
        <f t="shared" si="0"/>
        <v>72540116</v>
      </c>
      <c r="L8" s="37">
        <f t="shared" si="0"/>
        <v>16186000</v>
      </c>
      <c r="M8" s="38">
        <f t="shared" si="0"/>
        <v>7238860</v>
      </c>
      <c r="N8" s="37">
        <f t="shared" si="0"/>
        <v>19295000</v>
      </c>
      <c r="O8" s="38">
        <f t="shared" si="0"/>
        <v>27393563</v>
      </c>
      <c r="P8" s="37">
        <f t="shared" si="0"/>
        <v>117357000</v>
      </c>
      <c r="Q8" s="38">
        <f t="shared" si="0"/>
        <v>148524029</v>
      </c>
      <c r="R8" s="16">
        <f>IF(($L8       =0),0,((($N8       -$L8       )/$L8       )*100))</f>
        <v>19.207957494130731</v>
      </c>
      <c r="S8" s="17">
        <f>IF(($M8       =0),0,((($O8       -$M8       )/$M8       )*100))</f>
        <v>278.42371588896594</v>
      </c>
      <c r="T8" s="16">
        <f>IF(($E8       =0),0,(($P8       /$E8       )*100))</f>
        <v>79.814061671132635</v>
      </c>
      <c r="U8" s="18">
        <f>IF(($E8       =0),0,(($Q8       /$E8       )*100))</f>
        <v>101.0106428270243</v>
      </c>
      <c r="V8" s="37">
        <f t="shared" ref="V8:W8" si="1">+V9+V28</f>
        <v>7421000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117651000</v>
      </c>
      <c r="C9" s="39">
        <f t="shared" si="2"/>
        <v>-110000</v>
      </c>
      <c r="D9" s="39">
        <f t="shared" si="2"/>
        <v>0</v>
      </c>
      <c r="E9" s="39">
        <f t="shared" si="2"/>
        <v>117541000</v>
      </c>
      <c r="F9" s="40">
        <f t="shared" si="2"/>
        <v>117541000</v>
      </c>
      <c r="G9" s="41">
        <f t="shared" si="2"/>
        <v>117541000</v>
      </c>
      <c r="H9" s="40">
        <f t="shared" si="2"/>
        <v>27723000</v>
      </c>
      <c r="I9" s="41">
        <f t="shared" si="2"/>
        <v>36325813</v>
      </c>
      <c r="J9" s="40">
        <f t="shared" si="2"/>
        <v>42281000</v>
      </c>
      <c r="K9" s="41">
        <f t="shared" si="2"/>
        <v>55802854</v>
      </c>
      <c r="L9" s="40">
        <f t="shared" si="2"/>
        <v>12971000</v>
      </c>
      <c r="M9" s="41">
        <f t="shared" si="2"/>
        <v>12418094</v>
      </c>
      <c r="N9" s="40">
        <f t="shared" si="2"/>
        <v>13865000</v>
      </c>
      <c r="O9" s="41">
        <f t="shared" si="2"/>
        <v>16014514</v>
      </c>
      <c r="P9" s="40">
        <f t="shared" si="2"/>
        <v>96840000</v>
      </c>
      <c r="Q9" s="41">
        <f t="shared" si="2"/>
        <v>120561275</v>
      </c>
      <c r="R9" s="20">
        <f>IF(($L9       =0),0,((($N9       -$L9       )/$L9       )*100))</f>
        <v>6.8922982036851437</v>
      </c>
      <c r="S9" s="21">
        <f>IF(($M9       =0),0,((($O9       -$M9       )/$M9       )*100))</f>
        <v>28.961127206800015</v>
      </c>
      <c r="T9" s="20">
        <f>IF(($E9       =0),0,(($P9       /$E9       )*100))</f>
        <v>82.388273028134861</v>
      </c>
      <c r="U9" s="22">
        <f>IF(($E9       =0),0,(($Q9       /$E9       )*100))</f>
        <v>102.56955019950485</v>
      </c>
      <c r="V9" s="40">
        <f t="shared" ref="V9:W9" si="3">SUM(V10:V27)</f>
        <v>7421000</v>
      </c>
      <c r="W9" s="41">
        <f t="shared" si="3"/>
        <v>0</v>
      </c>
    </row>
    <row r="10" spans="1:23" ht="13" x14ac:dyDescent="0.3">
      <c r="A10" s="23" t="s">
        <v>36</v>
      </c>
      <c r="B10" s="42">
        <v>77528000</v>
      </c>
      <c r="C10" s="42">
        <v>-110000</v>
      </c>
      <c r="D10" s="42"/>
      <c r="E10" s="42">
        <f t="shared" ref="E10:E41" si="4">$B10      +$C10      +$D10</f>
        <v>77418000</v>
      </c>
      <c r="F10" s="43">
        <v>77418000</v>
      </c>
      <c r="G10" s="44">
        <v>77418000</v>
      </c>
      <c r="H10" s="43">
        <v>22453000</v>
      </c>
      <c r="I10" s="44">
        <v>19189233</v>
      </c>
      <c r="J10" s="43">
        <v>37862000</v>
      </c>
      <c r="K10" s="44">
        <v>42739174</v>
      </c>
      <c r="L10" s="43">
        <v>3238000</v>
      </c>
      <c r="M10" s="44">
        <v>1957991</v>
      </c>
      <c r="N10" s="43">
        <v>13865000</v>
      </c>
      <c r="O10" s="44">
        <v>10272213</v>
      </c>
      <c r="P10" s="43">
        <f t="shared" ref="P10:P41" si="5">$H10      +$J10      +$L10      +$N10</f>
        <v>77418000</v>
      </c>
      <c r="Q10" s="44">
        <f t="shared" ref="Q10:Q41" si="6">$I10      +$K10      +$M10      +$O10</f>
        <v>74158611</v>
      </c>
      <c r="R10" s="24">
        <f t="shared" ref="R10:R41" si="7">IF(($L10      =0),0,((($N10      -$L10      )/$L10      )*100))</f>
        <v>328.19641754169243</v>
      </c>
      <c r="S10" s="25">
        <f t="shared" ref="S10:S41" si="8">IF(($M10      =0),0,((($O10      -$M10      )/$M10      )*100))</f>
        <v>424.63024600215221</v>
      </c>
      <c r="T10" s="24">
        <f t="shared" ref="T10:T41" si="9">IF(($E10      =0),0,(($P10      /$E10      )*100))</f>
        <v>100</v>
      </c>
      <c r="U10" s="26">
        <f t="shared" ref="U10:U41" si="10">IF(($E10      =0),0,(($Q10      /$E10      )*100))</f>
        <v>95.789882197938454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32240000</v>
      </c>
      <c r="C13" s="42"/>
      <c r="D13" s="42"/>
      <c r="E13" s="42">
        <f t="shared" si="4"/>
        <v>32240000</v>
      </c>
      <c r="F13" s="43">
        <v>32240000</v>
      </c>
      <c r="G13" s="44">
        <v>32240000</v>
      </c>
      <c r="H13" s="43">
        <v>5270000</v>
      </c>
      <c r="I13" s="44">
        <v>16687086</v>
      </c>
      <c r="J13" s="43">
        <v>3970000</v>
      </c>
      <c r="K13" s="44">
        <v>3937246</v>
      </c>
      <c r="L13" s="43">
        <v>7139000</v>
      </c>
      <c r="M13" s="44">
        <v>7751297</v>
      </c>
      <c r="N13" s="43"/>
      <c r="O13" s="44">
        <v>4856717</v>
      </c>
      <c r="P13" s="43">
        <f t="shared" si="5"/>
        <v>16379000</v>
      </c>
      <c r="Q13" s="44">
        <f t="shared" si="6"/>
        <v>33232346</v>
      </c>
      <c r="R13" s="24">
        <f t="shared" si="7"/>
        <v>-100</v>
      </c>
      <c r="S13" s="25">
        <f t="shared" si="8"/>
        <v>-37.343169794680811</v>
      </c>
      <c r="T13" s="24">
        <f t="shared" si="9"/>
        <v>50.803349875930529</v>
      </c>
      <c r="U13" s="26">
        <f t="shared" si="10"/>
        <v>103.07799627791563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7883000</v>
      </c>
      <c r="C20" s="42"/>
      <c r="D20" s="42"/>
      <c r="E20" s="42">
        <f t="shared" si="4"/>
        <v>7883000</v>
      </c>
      <c r="F20" s="43">
        <v>7883000</v>
      </c>
      <c r="G20" s="44">
        <v>7883000</v>
      </c>
      <c r="H20" s="43"/>
      <c r="I20" s="44">
        <v>449494</v>
      </c>
      <c r="J20" s="43">
        <v>449000</v>
      </c>
      <c r="K20" s="44">
        <v>9126434</v>
      </c>
      <c r="L20" s="43">
        <v>2594000</v>
      </c>
      <c r="M20" s="44">
        <v>2708806</v>
      </c>
      <c r="N20" s="43"/>
      <c r="O20" s="44">
        <v>885584</v>
      </c>
      <c r="P20" s="43">
        <f t="shared" si="5"/>
        <v>3043000</v>
      </c>
      <c r="Q20" s="44">
        <f t="shared" si="6"/>
        <v>13170318</v>
      </c>
      <c r="R20" s="24">
        <f t="shared" si="7"/>
        <v>-100</v>
      </c>
      <c r="S20" s="25">
        <f t="shared" si="8"/>
        <v>-67.307219490801486</v>
      </c>
      <c r="T20" s="24">
        <f t="shared" si="9"/>
        <v>38.602055055182035</v>
      </c>
      <c r="U20" s="26">
        <f t="shared" si="10"/>
        <v>167.07240898135228</v>
      </c>
      <c r="V20" s="43">
        <v>7421000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29497000</v>
      </c>
      <c r="C28" s="39">
        <f t="shared" si="11"/>
        <v>0</v>
      </c>
      <c r="D28" s="39">
        <f t="shared" si="11"/>
        <v>0</v>
      </c>
      <c r="E28" s="39">
        <f t="shared" si="11"/>
        <v>29497000</v>
      </c>
      <c r="F28" s="40">
        <f t="shared" si="11"/>
        <v>29497000</v>
      </c>
      <c r="G28" s="41">
        <f t="shared" si="11"/>
        <v>29497000</v>
      </c>
      <c r="H28" s="40">
        <f t="shared" si="11"/>
        <v>7219000</v>
      </c>
      <c r="I28" s="41">
        <f t="shared" si="11"/>
        <v>5025677</v>
      </c>
      <c r="J28" s="40">
        <f t="shared" si="11"/>
        <v>4653000</v>
      </c>
      <c r="K28" s="41">
        <f t="shared" si="11"/>
        <v>16737262</v>
      </c>
      <c r="L28" s="40">
        <f t="shared" si="11"/>
        <v>3215000</v>
      </c>
      <c r="M28" s="41">
        <f t="shared" si="11"/>
        <v>-5179234</v>
      </c>
      <c r="N28" s="40">
        <f t="shared" si="11"/>
        <v>5430000</v>
      </c>
      <c r="O28" s="41">
        <f t="shared" si="11"/>
        <v>11379049</v>
      </c>
      <c r="P28" s="40">
        <f t="shared" si="11"/>
        <v>20517000</v>
      </c>
      <c r="Q28" s="41">
        <f t="shared" si="11"/>
        <v>27962754</v>
      </c>
      <c r="R28" s="20">
        <f t="shared" si="7"/>
        <v>68.895800933125969</v>
      </c>
      <c r="S28" s="21">
        <f t="shared" si="8"/>
        <v>-319.70524984968819</v>
      </c>
      <c r="T28" s="20">
        <f t="shared" si="9"/>
        <v>69.556226056887141</v>
      </c>
      <c r="U28" s="22">
        <f t="shared" si="10"/>
        <v>94.798637149540639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3500000</v>
      </c>
      <c r="C31" s="42"/>
      <c r="D31" s="42"/>
      <c r="E31" s="42">
        <f t="shared" si="4"/>
        <v>3500000</v>
      </c>
      <c r="F31" s="43">
        <v>3500000</v>
      </c>
      <c r="G31" s="44">
        <v>3500000</v>
      </c>
      <c r="H31" s="43">
        <v>579000</v>
      </c>
      <c r="I31" s="44">
        <v>760820</v>
      </c>
      <c r="J31" s="43">
        <v>153000</v>
      </c>
      <c r="K31" s="44">
        <v>68075</v>
      </c>
      <c r="L31" s="43">
        <v>72000</v>
      </c>
      <c r="M31" s="44">
        <v>157810</v>
      </c>
      <c r="N31" s="43"/>
      <c r="O31" s="44">
        <v>979049</v>
      </c>
      <c r="P31" s="43">
        <f t="shared" si="5"/>
        <v>804000</v>
      </c>
      <c r="Q31" s="44">
        <f t="shared" si="6"/>
        <v>1965754</v>
      </c>
      <c r="R31" s="24">
        <f t="shared" si="7"/>
        <v>-100</v>
      </c>
      <c r="S31" s="25">
        <f t="shared" si="8"/>
        <v>520.39731322476405</v>
      </c>
      <c r="T31" s="24">
        <f t="shared" si="9"/>
        <v>22.971428571428572</v>
      </c>
      <c r="U31" s="26">
        <f t="shared" si="10"/>
        <v>56.164400000000001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1597000</v>
      </c>
      <c r="C33" s="42"/>
      <c r="D33" s="42"/>
      <c r="E33" s="42">
        <f t="shared" si="4"/>
        <v>1597000</v>
      </c>
      <c r="F33" s="43">
        <v>1597000</v>
      </c>
      <c r="G33" s="44">
        <v>1597000</v>
      </c>
      <c r="H33" s="43">
        <v>400000</v>
      </c>
      <c r="I33" s="44">
        <v>4264857</v>
      </c>
      <c r="J33" s="43"/>
      <c r="K33" s="44">
        <v>2669187</v>
      </c>
      <c r="L33" s="43"/>
      <c r="M33" s="44">
        <v>-5337044</v>
      </c>
      <c r="N33" s="43"/>
      <c r="O33" s="44"/>
      <c r="P33" s="43">
        <f t="shared" si="5"/>
        <v>400000</v>
      </c>
      <c r="Q33" s="44">
        <f t="shared" si="6"/>
        <v>1597000</v>
      </c>
      <c r="R33" s="24">
        <f t="shared" si="7"/>
        <v>0</v>
      </c>
      <c r="S33" s="25">
        <f t="shared" si="8"/>
        <v>-100</v>
      </c>
      <c r="T33" s="24">
        <f t="shared" si="9"/>
        <v>25.046963055729492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>
        <v>24400000</v>
      </c>
      <c r="C34" s="42"/>
      <c r="D34" s="42"/>
      <c r="E34" s="42">
        <f t="shared" si="4"/>
        <v>24400000</v>
      </c>
      <c r="F34" s="43">
        <v>24400000</v>
      </c>
      <c r="G34" s="44">
        <v>24400000</v>
      </c>
      <c r="H34" s="43">
        <v>6240000</v>
      </c>
      <c r="I34" s="44"/>
      <c r="J34" s="43">
        <v>4500000</v>
      </c>
      <c r="K34" s="44">
        <v>14000000</v>
      </c>
      <c r="L34" s="43">
        <v>3143000</v>
      </c>
      <c r="M34" s="44"/>
      <c r="N34" s="43">
        <v>5430000</v>
      </c>
      <c r="O34" s="44">
        <v>10400000</v>
      </c>
      <c r="P34" s="43">
        <f t="shared" si="5"/>
        <v>19313000</v>
      </c>
      <c r="Q34" s="44">
        <f t="shared" si="6"/>
        <v>24400000</v>
      </c>
      <c r="R34" s="24">
        <f t="shared" si="7"/>
        <v>72.764874323894375</v>
      </c>
      <c r="S34" s="25">
        <f t="shared" si="8"/>
        <v>0</v>
      </c>
      <c r="T34" s="24">
        <f t="shared" si="9"/>
        <v>79.151639344262293</v>
      </c>
      <c r="U34" s="26">
        <f t="shared" si="10"/>
        <v>100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10253000</v>
      </c>
      <c r="C43" s="45">
        <f t="shared" si="20"/>
        <v>-21000</v>
      </c>
      <c r="D43" s="45">
        <f t="shared" si="20"/>
        <v>0</v>
      </c>
      <c r="E43" s="45">
        <f t="shared" si="20"/>
        <v>10232000</v>
      </c>
      <c r="F43" s="46">
        <f t="shared" si="20"/>
        <v>10253000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10253000</v>
      </c>
      <c r="C44" s="39">
        <f t="shared" si="22"/>
        <v>-21000</v>
      </c>
      <c r="D44" s="39">
        <f t="shared" si="22"/>
        <v>0</v>
      </c>
      <c r="E44" s="39">
        <f t="shared" si="22"/>
        <v>10232000</v>
      </c>
      <c r="F44" s="40">
        <f t="shared" si="22"/>
        <v>10253000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10000000</v>
      </c>
      <c r="C45" s="42"/>
      <c r="D45" s="42"/>
      <c r="E45" s="42">
        <f t="shared" si="13"/>
        <v>10000000</v>
      </c>
      <c r="F45" s="43">
        <v>10000000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253000</v>
      </c>
      <c r="C46" s="42">
        <v>-21000</v>
      </c>
      <c r="D46" s="42"/>
      <c r="E46" s="42">
        <f t="shared" si="13"/>
        <v>232000</v>
      </c>
      <c r="F46" s="43">
        <v>253000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157401000</v>
      </c>
      <c r="C61" s="39">
        <f t="shared" si="26"/>
        <v>-131000</v>
      </c>
      <c r="D61" s="39">
        <f t="shared" si="26"/>
        <v>0</v>
      </c>
      <c r="E61" s="39">
        <f t="shared" si="26"/>
        <v>157270000</v>
      </c>
      <c r="F61" s="40">
        <f t="shared" si="26"/>
        <v>157291000</v>
      </c>
      <c r="G61" s="41">
        <f t="shared" si="26"/>
        <v>147038000</v>
      </c>
      <c r="H61" s="40">
        <f t="shared" si="26"/>
        <v>34942000</v>
      </c>
      <c r="I61" s="41">
        <f t="shared" si="26"/>
        <v>41351490</v>
      </c>
      <c r="J61" s="40">
        <f t="shared" si="26"/>
        <v>46934000</v>
      </c>
      <c r="K61" s="41">
        <f t="shared" si="26"/>
        <v>72540116</v>
      </c>
      <c r="L61" s="40">
        <f t="shared" si="26"/>
        <v>16186000</v>
      </c>
      <c r="M61" s="41">
        <f t="shared" si="26"/>
        <v>7238860</v>
      </c>
      <c r="N61" s="40">
        <f t="shared" si="26"/>
        <v>19295000</v>
      </c>
      <c r="O61" s="41">
        <f t="shared" si="26"/>
        <v>27393563</v>
      </c>
      <c r="P61" s="40">
        <f t="shared" si="26"/>
        <v>117357000</v>
      </c>
      <c r="Q61" s="41">
        <f t="shared" si="26"/>
        <v>148524029</v>
      </c>
      <c r="R61" s="20">
        <f t="shared" si="16"/>
        <v>19.207957494130731</v>
      </c>
      <c r="S61" s="21">
        <f t="shared" si="17"/>
        <v>278.42371588896594</v>
      </c>
      <c r="T61" s="20">
        <f t="shared" si="18"/>
        <v>74.621351815349399</v>
      </c>
      <c r="U61" s="22">
        <f t="shared" si="19"/>
        <v>94.4388815412984</v>
      </c>
      <c r="V61" s="40">
        <f t="shared" ref="V61:W61" si="27">+V8+V43</f>
        <v>7421000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157401000</v>
      </c>
      <c r="C65" s="48">
        <f t="shared" si="30"/>
        <v>-131000</v>
      </c>
      <c r="D65" s="48">
        <f t="shared" si="30"/>
        <v>0</v>
      </c>
      <c r="E65" s="48">
        <f t="shared" si="30"/>
        <v>157270000</v>
      </c>
      <c r="F65" s="49">
        <f t="shared" si="30"/>
        <v>157291000</v>
      </c>
      <c r="G65" s="50">
        <f t="shared" si="30"/>
        <v>147038000</v>
      </c>
      <c r="H65" s="49">
        <f t="shared" si="30"/>
        <v>34942000</v>
      </c>
      <c r="I65" s="50">
        <f t="shared" si="30"/>
        <v>41351490</v>
      </c>
      <c r="J65" s="49">
        <f t="shared" si="30"/>
        <v>46934000</v>
      </c>
      <c r="K65" s="50">
        <f t="shared" si="30"/>
        <v>72540116</v>
      </c>
      <c r="L65" s="49">
        <f t="shared" si="30"/>
        <v>16186000</v>
      </c>
      <c r="M65" s="51">
        <f t="shared" si="30"/>
        <v>7238860</v>
      </c>
      <c r="N65" s="49">
        <f t="shared" si="30"/>
        <v>19295000</v>
      </c>
      <c r="O65" s="50">
        <f t="shared" si="30"/>
        <v>27393563</v>
      </c>
      <c r="P65" s="49">
        <f t="shared" si="30"/>
        <v>117357000</v>
      </c>
      <c r="Q65" s="50">
        <f t="shared" si="30"/>
        <v>148524029</v>
      </c>
      <c r="R65" s="34">
        <f t="shared" si="16"/>
        <v>19.207957494130731</v>
      </c>
      <c r="S65" s="35">
        <f t="shared" si="17"/>
        <v>278.42371588896594</v>
      </c>
      <c r="T65" s="34">
        <f t="shared" si="18"/>
        <v>74.621351815349399</v>
      </c>
      <c r="U65" s="35">
        <f t="shared" si="19"/>
        <v>94.4388815412984</v>
      </c>
      <c r="V65" s="49">
        <f>+V61+V62</f>
        <v>7421000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386903-25FB-4A85-A04B-D7DF2A612C71}"/>
</file>

<file path=customXml/itemProps2.xml><?xml version="1.0" encoding="utf-8"?>
<ds:datastoreItem xmlns:ds="http://schemas.openxmlformats.org/officeDocument/2006/customXml" ds:itemID="{E9550436-3454-4ABF-90B6-05599D83A8EE}"/>
</file>

<file path=customXml/itemProps3.xml><?xml version="1.0" encoding="utf-8"?>
<ds:datastoreItem xmlns:ds="http://schemas.openxmlformats.org/officeDocument/2006/customXml" ds:itemID="{2B4B4071-E514-4E2B-A56A-EDA109699D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Summary</vt:lpstr>
      <vt:lpstr>FS184</vt:lpstr>
      <vt:lpstr>GT421</vt:lpstr>
      <vt:lpstr>GT481</vt:lpstr>
      <vt:lpstr>KZN225</vt:lpstr>
      <vt:lpstr>KZN252</vt:lpstr>
      <vt:lpstr>KZN282</vt:lpstr>
      <vt:lpstr>LIM354</vt:lpstr>
      <vt:lpstr>MP307</vt:lpstr>
      <vt:lpstr>MP312</vt:lpstr>
      <vt:lpstr>MP313</vt:lpstr>
      <vt:lpstr>MP326</vt:lpstr>
      <vt:lpstr>NC091</vt:lpstr>
      <vt:lpstr>NW372</vt:lpstr>
      <vt:lpstr>NW373</vt:lpstr>
      <vt:lpstr>NW403</vt:lpstr>
      <vt:lpstr>NW405</vt:lpstr>
      <vt:lpstr>WC023</vt:lpstr>
      <vt:lpstr>WC024</vt:lpstr>
      <vt:lpstr>WC044</vt:lpstr>
      <vt:lpstr>'FS184'!Print_Area</vt:lpstr>
      <vt:lpstr>'GT421'!Print_Area</vt:lpstr>
      <vt:lpstr>'GT481'!Print_Area</vt:lpstr>
      <vt:lpstr>'KZN225'!Print_Area</vt:lpstr>
      <vt:lpstr>'KZN252'!Print_Area</vt:lpstr>
      <vt:lpstr>'KZN282'!Print_Area</vt:lpstr>
      <vt:lpstr>'LIM354'!Print_Area</vt:lpstr>
      <vt:lpstr>'MP307'!Print_Area</vt:lpstr>
      <vt:lpstr>'MP312'!Print_Area</vt:lpstr>
      <vt:lpstr>'MP313'!Print_Area</vt:lpstr>
      <vt:lpstr>'MP326'!Print_Area</vt:lpstr>
      <vt:lpstr>'NC091'!Print_Area</vt:lpstr>
      <vt:lpstr>'NW372'!Print_Area</vt:lpstr>
      <vt:lpstr>'NW373'!Print_Area</vt:lpstr>
      <vt:lpstr>'NW403'!Print_Area</vt:lpstr>
      <vt:lpstr>'NW405'!Print_Area</vt:lpstr>
      <vt:lpstr>Summary!Print_Area</vt:lpstr>
      <vt:lpstr>'WC023'!Print_Area</vt:lpstr>
      <vt:lpstr>'WC024'!Print_Area</vt:lpstr>
      <vt:lpstr>'WC044'!Print_Area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2025-08-20T14:47:35Z</dcterms:created>
  <dcterms:modified xsi:type="dcterms:W3CDTF">2025-08-20T14:48:15Z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